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heets/sheet2.xml" ContentType="application/vnd.openxmlformats-officedocument.spreadsheetml.chart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\\10.8.0.1\gCONS\01 Investigación\02.0 Proyectos de investigación\2021-Prehealing.Proyectos prueba concepto (2021-2022)\05-Trabajo\01-Materials\Limestone Filler\"/>
    </mc:Choice>
  </mc:AlternateContent>
  <xr:revisionPtr revIDLastSave="0" documentId="13_ncr:1_{646C2BFD-1C94-4136-9480-8991927414CB}" xr6:coauthVersionLast="47" xr6:coauthVersionMax="47" xr10:uidLastSave="{00000000-0000-0000-0000-000000000000}"/>
  <bookViews>
    <workbookView xWindow="-108" yWindow="-108" windowWidth="23256" windowHeight="12456" activeTab="9" xr2:uid="{00000000-000D-0000-FFFF-FFFF00000000}"/>
  </bookViews>
  <sheets>
    <sheet name="finos arena" sheetId="18" r:id="rId1"/>
    <sheet name="cinza" sheetId="1" r:id="rId2"/>
    <sheet name="cinza labo" sheetId="17" r:id="rId3"/>
    <sheet name="cinza cortada" sheetId="14" r:id="rId4"/>
    <sheet name="cinza cortada grafico" sheetId="15" r:id="rId5"/>
    <sheet name="Metacaolin" sheetId="9" r:id="rId6"/>
    <sheet name="cement" sheetId="8" r:id="rId7"/>
    <sheet name="incremental volume" sheetId="7" r:id="rId8"/>
    <sheet name="Filler calizo" sheetId="2" r:id="rId9"/>
    <sheet name="METACAOLIN_SAI" sheetId="11" r:id="rId10"/>
    <sheet name="cumulative volume finer" sheetId="6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2" l="1"/>
  <c r="J26" i="2" s="1"/>
  <c r="H27" i="2"/>
  <c r="J27" i="2" s="1"/>
  <c r="H28" i="2"/>
  <c r="H29" i="2"/>
  <c r="H30" i="2"/>
  <c r="J30" i="2" s="1"/>
  <c r="H31" i="2"/>
  <c r="J31" i="2" s="1"/>
  <c r="H32" i="2"/>
  <c r="I32" i="2" s="1"/>
  <c r="K32" i="2" s="1"/>
  <c r="H33" i="2"/>
  <c r="H34" i="2"/>
  <c r="J34" i="2" s="1"/>
  <c r="H35" i="2"/>
  <c r="I35" i="2" s="1"/>
  <c r="K35" i="2" s="1"/>
  <c r="H36" i="2"/>
  <c r="H37" i="2"/>
  <c r="H38" i="2"/>
  <c r="J38" i="2" s="1"/>
  <c r="H39" i="2"/>
  <c r="J39" i="2" s="1"/>
  <c r="H40" i="2"/>
  <c r="I40" i="2" s="1"/>
  <c r="K40" i="2" s="1"/>
  <c r="H41" i="2"/>
  <c r="H42" i="2"/>
  <c r="J42" i="2" s="1"/>
  <c r="H43" i="2"/>
  <c r="I43" i="2" s="1"/>
  <c r="K43" i="2" s="1"/>
  <c r="H44" i="2"/>
  <c r="H45" i="2"/>
  <c r="H46" i="2"/>
  <c r="J46" i="2" s="1"/>
  <c r="H47" i="2"/>
  <c r="J47" i="2" s="1"/>
  <c r="H48" i="2"/>
  <c r="I48" i="2" s="1"/>
  <c r="K48" i="2" s="1"/>
  <c r="H49" i="2"/>
  <c r="H50" i="2"/>
  <c r="J50" i="2" s="1"/>
  <c r="H51" i="2"/>
  <c r="I51" i="2" s="1"/>
  <c r="K51" i="2" s="1"/>
  <c r="H52" i="2"/>
  <c r="H53" i="2"/>
  <c r="H54" i="2"/>
  <c r="J54" i="2" s="1"/>
  <c r="H55" i="2"/>
  <c r="J55" i="2" s="1"/>
  <c r="H56" i="2"/>
  <c r="I56" i="2" s="1"/>
  <c r="K56" i="2" s="1"/>
  <c r="H57" i="2"/>
  <c r="H58" i="2"/>
  <c r="J58" i="2" s="1"/>
  <c r="H59" i="2"/>
  <c r="J59" i="2" s="1"/>
  <c r="H60" i="2"/>
  <c r="H61" i="2"/>
  <c r="H62" i="2"/>
  <c r="J62" i="2" s="1"/>
  <c r="H63" i="2"/>
  <c r="J63" i="2" s="1"/>
  <c r="H64" i="2"/>
  <c r="I64" i="2" s="1"/>
  <c r="K64" i="2" s="1"/>
  <c r="H65" i="2"/>
  <c r="H66" i="2"/>
  <c r="J66" i="2" s="1"/>
  <c r="H67" i="2"/>
  <c r="I67" i="2" s="1"/>
  <c r="K67" i="2" s="1"/>
  <c r="H68" i="2"/>
  <c r="H69" i="2"/>
  <c r="H70" i="2"/>
  <c r="J70" i="2" s="1"/>
  <c r="H71" i="2"/>
  <c r="J71" i="2" s="1"/>
  <c r="H72" i="2"/>
  <c r="I72" i="2" s="1"/>
  <c r="K72" i="2" s="1"/>
  <c r="H73" i="2"/>
  <c r="J73" i="2" s="1"/>
  <c r="H74" i="2"/>
  <c r="J74" i="2" s="1"/>
  <c r="H75" i="2"/>
  <c r="I75" i="2" s="1"/>
  <c r="K75" i="2" s="1"/>
  <c r="H76" i="2"/>
  <c r="J76" i="2" s="1"/>
  <c r="H77" i="2"/>
  <c r="J77" i="2" s="1"/>
  <c r="H78" i="2"/>
  <c r="J78" i="2" s="1"/>
  <c r="H79" i="2"/>
  <c r="J79" i="2" s="1"/>
  <c r="H80" i="2"/>
  <c r="J80" i="2" s="1"/>
  <c r="H81" i="2"/>
  <c r="J81" i="2" s="1"/>
  <c r="H82" i="2"/>
  <c r="J82" i="2" s="1"/>
  <c r="H83" i="2"/>
  <c r="J83" i="2" s="1"/>
  <c r="H84" i="2"/>
  <c r="J84" i="2" s="1"/>
  <c r="H85" i="2"/>
  <c r="J85" i="2" s="1"/>
  <c r="H86" i="2"/>
  <c r="J86" i="2" s="1"/>
  <c r="H87" i="2"/>
  <c r="J87" i="2" s="1"/>
  <c r="H88" i="2"/>
  <c r="J88" i="2" s="1"/>
  <c r="H89" i="2"/>
  <c r="J89" i="2" s="1"/>
  <c r="H90" i="2"/>
  <c r="J90" i="2" s="1"/>
  <c r="H91" i="2"/>
  <c r="J91" i="2" s="1"/>
  <c r="H92" i="2"/>
  <c r="J92" i="2" s="1"/>
  <c r="H93" i="2"/>
  <c r="J93" i="2" s="1"/>
  <c r="H94" i="2"/>
  <c r="J94" i="2" s="1"/>
  <c r="H95" i="2"/>
  <c r="J95" i="2" s="1"/>
  <c r="H96" i="2"/>
  <c r="I96" i="2" s="1"/>
  <c r="K96" i="2" s="1"/>
  <c r="H97" i="2"/>
  <c r="J97" i="2" s="1"/>
  <c r="H98" i="2"/>
  <c r="J98" i="2" s="1"/>
  <c r="H99" i="2"/>
  <c r="J99" i="2" s="1"/>
  <c r="H100" i="2"/>
  <c r="J100" i="2" s="1"/>
  <c r="H101" i="2"/>
  <c r="J101" i="2" s="1"/>
  <c r="H102" i="2"/>
  <c r="J102" i="2" s="1"/>
  <c r="H103" i="2"/>
  <c r="J103" i="2" s="1"/>
  <c r="H104" i="2"/>
  <c r="I104" i="2" s="1"/>
  <c r="K104" i="2" s="1"/>
  <c r="H105" i="2"/>
  <c r="J105" i="2" s="1"/>
  <c r="H106" i="2"/>
  <c r="J106" i="2" s="1"/>
  <c r="H107" i="2"/>
  <c r="I107" i="2" s="1"/>
  <c r="K107" i="2" s="1"/>
  <c r="H108" i="2"/>
  <c r="J108" i="2" s="1"/>
  <c r="H109" i="2"/>
  <c r="J109" i="2" s="1"/>
  <c r="H110" i="2"/>
  <c r="J110" i="2" s="1"/>
  <c r="H111" i="2"/>
  <c r="J111" i="2" s="1"/>
  <c r="H112" i="2"/>
  <c r="J112" i="2" s="1"/>
  <c r="H113" i="2"/>
  <c r="J113" i="2" s="1"/>
  <c r="H114" i="2"/>
  <c r="J114" i="2" s="1"/>
  <c r="H115" i="2"/>
  <c r="J115" i="2" s="1"/>
  <c r="H116" i="2"/>
  <c r="J116" i="2" s="1"/>
  <c r="H117" i="2"/>
  <c r="J117" i="2" s="1"/>
  <c r="H118" i="2"/>
  <c r="J118" i="2" s="1"/>
  <c r="H119" i="2"/>
  <c r="J119" i="2" s="1"/>
  <c r="H120" i="2"/>
  <c r="J120" i="2" s="1"/>
  <c r="H121" i="2"/>
  <c r="J121" i="2" s="1"/>
  <c r="H122" i="2"/>
  <c r="J122" i="2" s="1"/>
  <c r="H123" i="2"/>
  <c r="J123" i="2" s="1"/>
  <c r="H124" i="2"/>
  <c r="J124" i="2" s="1"/>
  <c r="H125" i="2"/>
  <c r="J125" i="2" s="1"/>
  <c r="H126" i="2"/>
  <c r="J126" i="2" s="1"/>
  <c r="H127" i="2"/>
  <c r="J127" i="2" s="1"/>
  <c r="H128" i="2"/>
  <c r="I128" i="2" s="1"/>
  <c r="K128" i="2" s="1"/>
  <c r="H129" i="2"/>
  <c r="J129" i="2" s="1"/>
  <c r="H130" i="2"/>
  <c r="J130" i="2" s="1"/>
  <c r="H131" i="2"/>
  <c r="J131" i="2" s="1"/>
  <c r="H132" i="2"/>
  <c r="J132" i="2" s="1"/>
  <c r="H133" i="2"/>
  <c r="J133" i="2" s="1"/>
  <c r="H134" i="2"/>
  <c r="J134" i="2" s="1"/>
  <c r="H135" i="2"/>
  <c r="J135" i="2" s="1"/>
  <c r="H136" i="2"/>
  <c r="I136" i="2" s="1"/>
  <c r="K136" i="2" s="1"/>
  <c r="H137" i="2"/>
  <c r="J137" i="2" s="1"/>
  <c r="H138" i="2"/>
  <c r="J138" i="2" s="1"/>
  <c r="H139" i="2"/>
  <c r="I139" i="2" s="1"/>
  <c r="K139" i="2" s="1"/>
  <c r="H140" i="2"/>
  <c r="J140" i="2" s="1"/>
  <c r="H141" i="2"/>
  <c r="J141" i="2" s="1"/>
  <c r="H142" i="2"/>
  <c r="J142" i="2" s="1"/>
  <c r="H143" i="2"/>
  <c r="J143" i="2" s="1"/>
  <c r="H144" i="2"/>
  <c r="J144" i="2" s="1"/>
  <c r="H145" i="2"/>
  <c r="J145" i="2" s="1"/>
  <c r="H146" i="2"/>
  <c r="J146" i="2" s="1"/>
  <c r="H147" i="2"/>
  <c r="J147" i="2" s="1"/>
  <c r="H148" i="2"/>
  <c r="J148" i="2" s="1"/>
  <c r="H149" i="2"/>
  <c r="J149" i="2" s="1"/>
  <c r="H150" i="2"/>
  <c r="J150" i="2" s="1"/>
  <c r="H151" i="2"/>
  <c r="J151" i="2" s="1"/>
  <c r="H152" i="2"/>
  <c r="I152" i="2" s="1"/>
  <c r="K152" i="2" s="1"/>
  <c r="H153" i="2"/>
  <c r="J153" i="2" s="1"/>
  <c r="H154" i="2"/>
  <c r="J154" i="2" s="1"/>
  <c r="H155" i="2"/>
  <c r="J155" i="2" s="1"/>
  <c r="H156" i="2"/>
  <c r="I156" i="2" s="1"/>
  <c r="K156" i="2" s="1"/>
  <c r="H157" i="2"/>
  <c r="J157" i="2" s="1"/>
  <c r="H158" i="2"/>
  <c r="J158" i="2" s="1"/>
  <c r="H159" i="2"/>
  <c r="J159" i="2" s="1"/>
  <c r="H160" i="2"/>
  <c r="I160" i="2" s="1"/>
  <c r="K160" i="2" s="1"/>
  <c r="H161" i="2"/>
  <c r="J161" i="2" s="1"/>
  <c r="H162" i="2"/>
  <c r="J162" i="2" s="1"/>
  <c r="H163" i="2"/>
  <c r="J163" i="2" s="1"/>
  <c r="H164" i="2"/>
  <c r="J164" i="2" s="1"/>
  <c r="H165" i="2"/>
  <c r="J165" i="2" s="1"/>
  <c r="H166" i="2"/>
  <c r="J166" i="2" s="1"/>
  <c r="H167" i="2"/>
  <c r="J167" i="2" s="1"/>
  <c r="H168" i="2"/>
  <c r="J168" i="2" s="1"/>
  <c r="H169" i="2"/>
  <c r="J169" i="2" s="1"/>
  <c r="H25" i="2"/>
  <c r="J25" i="2" s="1"/>
  <c r="G20" i="11"/>
  <c r="I63" i="2" l="1"/>
  <c r="K63" i="2" s="1"/>
  <c r="I47" i="2"/>
  <c r="K47" i="2" s="1"/>
  <c r="I31" i="2"/>
  <c r="K31" i="2" s="1"/>
  <c r="I30" i="2"/>
  <c r="K30" i="2" s="1"/>
  <c r="M156" i="2"/>
  <c r="M107" i="2"/>
  <c r="M75" i="2"/>
  <c r="M51" i="2"/>
  <c r="M43" i="2"/>
  <c r="M35" i="2"/>
  <c r="M139" i="2"/>
  <c r="M67" i="2"/>
  <c r="M160" i="2"/>
  <c r="M152" i="2"/>
  <c r="M136" i="2"/>
  <c r="M128" i="2"/>
  <c r="M104" i="2"/>
  <c r="M96" i="2"/>
  <c r="L96" i="2"/>
  <c r="M72" i="2"/>
  <c r="M64" i="2"/>
  <c r="M56" i="2"/>
  <c r="M48" i="2"/>
  <c r="M40" i="2"/>
  <c r="M32" i="2"/>
  <c r="J69" i="2"/>
  <c r="I69" i="2"/>
  <c r="K69" i="2" s="1"/>
  <c r="J61" i="2"/>
  <c r="I61" i="2"/>
  <c r="K61" i="2" s="1"/>
  <c r="J53" i="2"/>
  <c r="I53" i="2"/>
  <c r="K53" i="2" s="1"/>
  <c r="J45" i="2"/>
  <c r="I45" i="2"/>
  <c r="K45" i="2" s="1"/>
  <c r="J37" i="2"/>
  <c r="I37" i="2"/>
  <c r="K37" i="2" s="1"/>
  <c r="J29" i="2"/>
  <c r="I29" i="2"/>
  <c r="K29" i="2" s="1"/>
  <c r="I165" i="2"/>
  <c r="K165" i="2" s="1"/>
  <c r="I157" i="2"/>
  <c r="K157" i="2" s="1"/>
  <c r="I149" i="2"/>
  <c r="K149" i="2" s="1"/>
  <c r="I141" i="2"/>
  <c r="K141" i="2" s="1"/>
  <c r="I133" i="2"/>
  <c r="K133" i="2" s="1"/>
  <c r="I125" i="2"/>
  <c r="K125" i="2" s="1"/>
  <c r="I117" i="2"/>
  <c r="K117" i="2" s="1"/>
  <c r="I109" i="2"/>
  <c r="K109" i="2" s="1"/>
  <c r="I101" i="2"/>
  <c r="K101" i="2" s="1"/>
  <c r="I93" i="2"/>
  <c r="K93" i="2" s="1"/>
  <c r="I85" i="2"/>
  <c r="K85" i="2" s="1"/>
  <c r="I77" i="2"/>
  <c r="K77" i="2" s="1"/>
  <c r="I66" i="2"/>
  <c r="K66" i="2" s="1"/>
  <c r="I50" i="2"/>
  <c r="K50" i="2" s="1"/>
  <c r="I34" i="2"/>
  <c r="K34" i="2" s="1"/>
  <c r="J160" i="2"/>
  <c r="L160" i="2" s="1"/>
  <c r="J139" i="2"/>
  <c r="L139" i="2" s="1"/>
  <c r="J107" i="2"/>
  <c r="L107" i="2" s="1"/>
  <c r="J75" i="2"/>
  <c r="L75" i="2" s="1"/>
  <c r="J43" i="2"/>
  <c r="L43" i="2" s="1"/>
  <c r="M31" i="2"/>
  <c r="L31" i="2"/>
  <c r="J156" i="2"/>
  <c r="L156" i="2" s="1"/>
  <c r="J136" i="2"/>
  <c r="L136" i="2" s="1"/>
  <c r="J104" i="2"/>
  <c r="L104" i="2" s="1"/>
  <c r="J72" i="2"/>
  <c r="L72" i="2" s="1"/>
  <c r="J40" i="2"/>
  <c r="L40" i="2" s="1"/>
  <c r="J44" i="2"/>
  <c r="I44" i="2"/>
  <c r="K44" i="2" s="1"/>
  <c r="I108" i="2"/>
  <c r="K108" i="2" s="1"/>
  <c r="I163" i="2"/>
  <c r="K163" i="2" s="1"/>
  <c r="I155" i="2"/>
  <c r="K155" i="2" s="1"/>
  <c r="I147" i="2"/>
  <c r="K147" i="2" s="1"/>
  <c r="I131" i="2"/>
  <c r="K131" i="2" s="1"/>
  <c r="I123" i="2"/>
  <c r="K123" i="2" s="1"/>
  <c r="I115" i="2"/>
  <c r="K115" i="2" s="1"/>
  <c r="I99" i="2"/>
  <c r="K99" i="2" s="1"/>
  <c r="I91" i="2"/>
  <c r="K91" i="2" s="1"/>
  <c r="I83" i="2"/>
  <c r="K83" i="2" s="1"/>
  <c r="I62" i="2"/>
  <c r="K62" i="2" s="1"/>
  <c r="I46" i="2"/>
  <c r="K46" i="2" s="1"/>
  <c r="M30" i="2"/>
  <c r="L30" i="2"/>
  <c r="J67" i="2"/>
  <c r="L67" i="2" s="1"/>
  <c r="J35" i="2"/>
  <c r="L35" i="2" s="1"/>
  <c r="J68" i="2"/>
  <c r="I68" i="2"/>
  <c r="K68" i="2" s="1"/>
  <c r="J36" i="2"/>
  <c r="I36" i="2"/>
  <c r="K36" i="2" s="1"/>
  <c r="I132" i="2"/>
  <c r="K132" i="2" s="1"/>
  <c r="I100" i="2"/>
  <c r="K100" i="2" s="1"/>
  <c r="M63" i="2"/>
  <c r="L63" i="2"/>
  <c r="I162" i="2"/>
  <c r="K162" i="2" s="1"/>
  <c r="I154" i="2"/>
  <c r="K154" i="2" s="1"/>
  <c r="I146" i="2"/>
  <c r="K146" i="2" s="1"/>
  <c r="I138" i="2"/>
  <c r="K138" i="2" s="1"/>
  <c r="I130" i="2"/>
  <c r="K130" i="2" s="1"/>
  <c r="I122" i="2"/>
  <c r="K122" i="2" s="1"/>
  <c r="I114" i="2"/>
  <c r="K114" i="2" s="1"/>
  <c r="I106" i="2"/>
  <c r="K106" i="2" s="1"/>
  <c r="I98" i="2"/>
  <c r="K98" i="2" s="1"/>
  <c r="I90" i="2"/>
  <c r="K90" i="2" s="1"/>
  <c r="I82" i="2"/>
  <c r="K82" i="2" s="1"/>
  <c r="I74" i="2"/>
  <c r="K74" i="2" s="1"/>
  <c r="I59" i="2"/>
  <c r="K59" i="2" s="1"/>
  <c r="I27" i="2"/>
  <c r="K27" i="2" s="1"/>
  <c r="J152" i="2"/>
  <c r="L152" i="2" s="1"/>
  <c r="J128" i="2"/>
  <c r="L128" i="2" s="1"/>
  <c r="J96" i="2"/>
  <c r="J64" i="2"/>
  <c r="L64" i="2" s="1"/>
  <c r="J32" i="2"/>
  <c r="L32" i="2" s="1"/>
  <c r="J60" i="2"/>
  <c r="I60" i="2"/>
  <c r="K60" i="2" s="1"/>
  <c r="J28" i="2"/>
  <c r="I28" i="2"/>
  <c r="K28" i="2" s="1"/>
  <c r="I148" i="2"/>
  <c r="K148" i="2" s="1"/>
  <c r="I124" i="2"/>
  <c r="K124" i="2" s="1"/>
  <c r="I92" i="2"/>
  <c r="K92" i="2" s="1"/>
  <c r="I76" i="2"/>
  <c r="K76" i="2" s="1"/>
  <c r="J65" i="2"/>
  <c r="I65" i="2"/>
  <c r="K65" i="2" s="1"/>
  <c r="J57" i="2"/>
  <c r="I57" i="2"/>
  <c r="K57" i="2" s="1"/>
  <c r="J49" i="2"/>
  <c r="I49" i="2"/>
  <c r="K49" i="2" s="1"/>
  <c r="J41" i="2"/>
  <c r="I41" i="2"/>
  <c r="K41" i="2" s="1"/>
  <c r="J33" i="2"/>
  <c r="I33" i="2"/>
  <c r="K33" i="2" s="1"/>
  <c r="I169" i="2"/>
  <c r="K169" i="2" s="1"/>
  <c r="I161" i="2"/>
  <c r="K161" i="2" s="1"/>
  <c r="I153" i="2"/>
  <c r="K153" i="2" s="1"/>
  <c r="I145" i="2"/>
  <c r="K145" i="2" s="1"/>
  <c r="I137" i="2"/>
  <c r="K137" i="2" s="1"/>
  <c r="I129" i="2"/>
  <c r="K129" i="2" s="1"/>
  <c r="I121" i="2"/>
  <c r="K121" i="2" s="1"/>
  <c r="I113" i="2"/>
  <c r="K113" i="2" s="1"/>
  <c r="I105" i="2"/>
  <c r="K105" i="2" s="1"/>
  <c r="I97" i="2"/>
  <c r="K97" i="2" s="1"/>
  <c r="I89" i="2"/>
  <c r="K89" i="2" s="1"/>
  <c r="I81" i="2"/>
  <c r="K81" i="2" s="1"/>
  <c r="I73" i="2"/>
  <c r="K73" i="2" s="1"/>
  <c r="I58" i="2"/>
  <c r="K58" i="2" s="1"/>
  <c r="I42" i="2"/>
  <c r="K42" i="2" s="1"/>
  <c r="I26" i="2"/>
  <c r="K26" i="2" s="1"/>
  <c r="J52" i="2"/>
  <c r="I52" i="2"/>
  <c r="K52" i="2" s="1"/>
  <c r="I164" i="2"/>
  <c r="K164" i="2" s="1"/>
  <c r="I140" i="2"/>
  <c r="K140" i="2" s="1"/>
  <c r="I116" i="2"/>
  <c r="K116" i="2" s="1"/>
  <c r="I84" i="2"/>
  <c r="K84" i="2" s="1"/>
  <c r="M47" i="2"/>
  <c r="L47" i="2"/>
  <c r="I168" i="2"/>
  <c r="K168" i="2" s="1"/>
  <c r="I144" i="2"/>
  <c r="K144" i="2" s="1"/>
  <c r="I120" i="2"/>
  <c r="K120" i="2" s="1"/>
  <c r="I112" i="2"/>
  <c r="K112" i="2" s="1"/>
  <c r="I88" i="2"/>
  <c r="K88" i="2" s="1"/>
  <c r="I80" i="2"/>
  <c r="K80" i="2" s="1"/>
  <c r="I71" i="2"/>
  <c r="K71" i="2" s="1"/>
  <c r="I55" i="2"/>
  <c r="K55" i="2" s="1"/>
  <c r="I39" i="2"/>
  <c r="K39" i="2" s="1"/>
  <c r="J56" i="2"/>
  <c r="L56" i="2" s="1"/>
  <c r="I167" i="2"/>
  <c r="K167" i="2" s="1"/>
  <c r="I159" i="2"/>
  <c r="K159" i="2" s="1"/>
  <c r="I151" i="2"/>
  <c r="K151" i="2" s="1"/>
  <c r="I143" i="2"/>
  <c r="K143" i="2" s="1"/>
  <c r="I135" i="2"/>
  <c r="K135" i="2" s="1"/>
  <c r="I127" i="2"/>
  <c r="K127" i="2" s="1"/>
  <c r="I119" i="2"/>
  <c r="K119" i="2" s="1"/>
  <c r="I111" i="2"/>
  <c r="K111" i="2" s="1"/>
  <c r="I103" i="2"/>
  <c r="K103" i="2" s="1"/>
  <c r="I95" i="2"/>
  <c r="K95" i="2" s="1"/>
  <c r="I87" i="2"/>
  <c r="K87" i="2" s="1"/>
  <c r="I79" i="2"/>
  <c r="K79" i="2" s="1"/>
  <c r="I70" i="2"/>
  <c r="K70" i="2" s="1"/>
  <c r="I54" i="2"/>
  <c r="K54" i="2" s="1"/>
  <c r="I38" i="2"/>
  <c r="K38" i="2" s="1"/>
  <c r="J51" i="2"/>
  <c r="L51" i="2" s="1"/>
  <c r="I166" i="2"/>
  <c r="K166" i="2" s="1"/>
  <c r="I158" i="2"/>
  <c r="K158" i="2" s="1"/>
  <c r="I150" i="2"/>
  <c r="K150" i="2" s="1"/>
  <c r="I142" i="2"/>
  <c r="K142" i="2" s="1"/>
  <c r="I134" i="2"/>
  <c r="K134" i="2" s="1"/>
  <c r="I126" i="2"/>
  <c r="K126" i="2" s="1"/>
  <c r="I118" i="2"/>
  <c r="K118" i="2" s="1"/>
  <c r="I110" i="2"/>
  <c r="K110" i="2" s="1"/>
  <c r="I102" i="2"/>
  <c r="K102" i="2" s="1"/>
  <c r="I94" i="2"/>
  <c r="K94" i="2" s="1"/>
  <c r="I86" i="2"/>
  <c r="K86" i="2" s="1"/>
  <c r="I78" i="2"/>
  <c r="K78" i="2" s="1"/>
  <c r="J48" i="2"/>
  <c r="L48" i="2" s="1"/>
  <c r="I25" i="2"/>
  <c r="K25" i="2" s="1"/>
  <c r="H26" i="11"/>
  <c r="J26" i="11" s="1"/>
  <c r="H27" i="11"/>
  <c r="J27" i="11" s="1"/>
  <c r="I27" i="11"/>
  <c r="K27" i="11" s="1"/>
  <c r="H28" i="11"/>
  <c r="J28" i="11" s="1"/>
  <c r="H29" i="11"/>
  <c r="J29" i="11" s="1"/>
  <c r="H30" i="11"/>
  <c r="J30" i="11" s="1"/>
  <c r="I30" i="11"/>
  <c r="K30" i="11" s="1"/>
  <c r="H31" i="11"/>
  <c r="J31" i="11" s="1"/>
  <c r="H32" i="11"/>
  <c r="J32" i="11" s="1"/>
  <c r="H33" i="11"/>
  <c r="J33" i="11" s="1"/>
  <c r="H34" i="11"/>
  <c r="H35" i="11"/>
  <c r="J35" i="11" s="1"/>
  <c r="H36" i="11"/>
  <c r="J36" i="11" s="1"/>
  <c r="H37" i="11"/>
  <c r="J37" i="11" s="1"/>
  <c r="H38" i="11"/>
  <c r="J38" i="11" s="1"/>
  <c r="H39" i="11"/>
  <c r="J39" i="11" s="1"/>
  <c r="H40" i="11"/>
  <c r="J40" i="11" s="1"/>
  <c r="H41" i="11"/>
  <c r="J41" i="11" s="1"/>
  <c r="H42" i="11"/>
  <c r="H43" i="11"/>
  <c r="J43" i="11" s="1"/>
  <c r="H44" i="11"/>
  <c r="J44" i="11" s="1"/>
  <c r="I44" i="11"/>
  <c r="K44" i="11" s="1"/>
  <c r="H45" i="11"/>
  <c r="J45" i="11" s="1"/>
  <c r="H46" i="11"/>
  <c r="H47" i="11"/>
  <c r="J47" i="11" s="1"/>
  <c r="H48" i="11"/>
  <c r="J48" i="11" s="1"/>
  <c r="H49" i="11"/>
  <c r="J49" i="11" s="1"/>
  <c r="H50" i="11"/>
  <c r="H51" i="11"/>
  <c r="J51" i="11" s="1"/>
  <c r="I51" i="11"/>
  <c r="K51" i="11" s="1"/>
  <c r="H52" i="11"/>
  <c r="J52" i="11" s="1"/>
  <c r="H53" i="11"/>
  <c r="J53" i="11" s="1"/>
  <c r="H54" i="11"/>
  <c r="H55" i="11"/>
  <c r="J55" i="11" s="1"/>
  <c r="H56" i="11"/>
  <c r="J56" i="11" s="1"/>
  <c r="H57" i="11"/>
  <c r="J57" i="11" s="1"/>
  <c r="H58" i="11"/>
  <c r="H59" i="11"/>
  <c r="J59" i="11" s="1"/>
  <c r="H60" i="11"/>
  <c r="J60" i="11" s="1"/>
  <c r="H61" i="11"/>
  <c r="J61" i="11" s="1"/>
  <c r="H62" i="11"/>
  <c r="H63" i="11"/>
  <c r="J63" i="11" s="1"/>
  <c r="H64" i="11"/>
  <c r="H65" i="11"/>
  <c r="J65" i="11" s="1"/>
  <c r="H66" i="11"/>
  <c r="J66" i="11" s="1"/>
  <c r="H67" i="11"/>
  <c r="J67" i="11" s="1"/>
  <c r="H68" i="11"/>
  <c r="J68" i="11" s="1"/>
  <c r="H69" i="11"/>
  <c r="J69" i="11" s="1"/>
  <c r="H70" i="11"/>
  <c r="H71" i="11"/>
  <c r="J71" i="11" s="1"/>
  <c r="I71" i="11"/>
  <c r="K71" i="11" s="1"/>
  <c r="M71" i="11" s="1"/>
  <c r="H72" i="11"/>
  <c r="J72" i="11" s="1"/>
  <c r="H73" i="11"/>
  <c r="J73" i="11" s="1"/>
  <c r="H74" i="11"/>
  <c r="J74" i="11" s="1"/>
  <c r="I74" i="11"/>
  <c r="K74" i="11" s="1"/>
  <c r="M74" i="11" s="1"/>
  <c r="H75" i="11"/>
  <c r="J75" i="11" s="1"/>
  <c r="I75" i="11"/>
  <c r="K75" i="11" s="1"/>
  <c r="M75" i="11" s="1"/>
  <c r="H76" i="11"/>
  <c r="J76" i="11" s="1"/>
  <c r="H77" i="11"/>
  <c r="J77" i="11" s="1"/>
  <c r="H78" i="11"/>
  <c r="H79" i="11"/>
  <c r="J79" i="11" s="1"/>
  <c r="H80" i="11"/>
  <c r="H81" i="11"/>
  <c r="J81" i="11" s="1"/>
  <c r="H82" i="11"/>
  <c r="J82" i="11" s="1"/>
  <c r="H83" i="11"/>
  <c r="J83" i="11" s="1"/>
  <c r="I83" i="11"/>
  <c r="K83" i="11" s="1"/>
  <c r="H84" i="11"/>
  <c r="J84" i="11" s="1"/>
  <c r="H85" i="11"/>
  <c r="J85" i="11" s="1"/>
  <c r="H86" i="11"/>
  <c r="H87" i="11"/>
  <c r="J87" i="11" s="1"/>
  <c r="I87" i="11"/>
  <c r="K87" i="11" s="1"/>
  <c r="M87" i="11" s="1"/>
  <c r="H88" i="11"/>
  <c r="J88" i="11" s="1"/>
  <c r="H89" i="11"/>
  <c r="J89" i="11" s="1"/>
  <c r="H90" i="11"/>
  <c r="J90" i="11" s="1"/>
  <c r="I90" i="11"/>
  <c r="K90" i="11" s="1"/>
  <c r="M90" i="11" s="1"/>
  <c r="H91" i="11"/>
  <c r="J91" i="11" s="1"/>
  <c r="H92" i="11"/>
  <c r="J92" i="11" s="1"/>
  <c r="H93" i="11"/>
  <c r="J93" i="11" s="1"/>
  <c r="H94" i="11"/>
  <c r="H95" i="11"/>
  <c r="J95" i="11" s="1"/>
  <c r="H96" i="11"/>
  <c r="H97" i="11"/>
  <c r="J97" i="11" s="1"/>
  <c r="H98" i="11"/>
  <c r="J98" i="11" s="1"/>
  <c r="H99" i="11"/>
  <c r="J99" i="11" s="1"/>
  <c r="I99" i="11"/>
  <c r="K99" i="11" s="1"/>
  <c r="H100" i="11"/>
  <c r="J100" i="11" s="1"/>
  <c r="H101" i="11"/>
  <c r="J101" i="11" s="1"/>
  <c r="H102" i="11"/>
  <c r="H103" i="11"/>
  <c r="J103" i="11" s="1"/>
  <c r="I103" i="11"/>
  <c r="K103" i="11" s="1"/>
  <c r="M103" i="11" s="1"/>
  <c r="H104" i="11"/>
  <c r="J104" i="11" s="1"/>
  <c r="H105" i="11"/>
  <c r="J105" i="11" s="1"/>
  <c r="H106" i="11"/>
  <c r="J106" i="11" s="1"/>
  <c r="I106" i="11"/>
  <c r="K106" i="11" s="1"/>
  <c r="M106" i="11" s="1"/>
  <c r="H107" i="11"/>
  <c r="J107" i="11" s="1"/>
  <c r="H108" i="11"/>
  <c r="J108" i="11" s="1"/>
  <c r="H109" i="11"/>
  <c r="J109" i="11" s="1"/>
  <c r="H110" i="11"/>
  <c r="H111" i="11"/>
  <c r="J111" i="11" s="1"/>
  <c r="H112" i="11"/>
  <c r="H113" i="11"/>
  <c r="J113" i="11" s="1"/>
  <c r="H114" i="11"/>
  <c r="J114" i="11" s="1"/>
  <c r="H115" i="11"/>
  <c r="H116" i="11"/>
  <c r="J116" i="11" s="1"/>
  <c r="H117" i="11"/>
  <c r="J117" i="11" s="1"/>
  <c r="H118" i="11"/>
  <c r="J118" i="11" s="1"/>
  <c r="H119" i="11"/>
  <c r="J119" i="11" s="1"/>
  <c r="I119" i="11"/>
  <c r="K119" i="11" s="1"/>
  <c r="H120" i="11"/>
  <c r="J120" i="11" s="1"/>
  <c r="I120" i="11"/>
  <c r="K120" i="11" s="1"/>
  <c r="L120" i="11" s="1"/>
  <c r="H121" i="11"/>
  <c r="J121" i="11" s="1"/>
  <c r="H122" i="11"/>
  <c r="J122" i="11" s="1"/>
  <c r="I122" i="11"/>
  <c r="K122" i="11" s="1"/>
  <c r="M122" i="11" s="1"/>
  <c r="H123" i="11"/>
  <c r="J123" i="11" s="1"/>
  <c r="H124" i="11"/>
  <c r="J124" i="11" s="1"/>
  <c r="H125" i="11"/>
  <c r="J125" i="11" s="1"/>
  <c r="H126" i="11"/>
  <c r="H127" i="11"/>
  <c r="H128" i="11"/>
  <c r="J128" i="11" s="1"/>
  <c r="H129" i="11"/>
  <c r="J129" i="11" s="1"/>
  <c r="H130" i="11"/>
  <c r="J130" i="11" s="1"/>
  <c r="H131" i="11"/>
  <c r="J131" i="11" s="1"/>
  <c r="H132" i="11"/>
  <c r="J132" i="11" s="1"/>
  <c r="H133" i="11"/>
  <c r="J133" i="11" s="1"/>
  <c r="H25" i="11"/>
  <c r="H24" i="11"/>
  <c r="I130" i="11" l="1"/>
  <c r="K130" i="11" s="1"/>
  <c r="M130" i="11" s="1"/>
  <c r="I118" i="11"/>
  <c r="K118" i="11" s="1"/>
  <c r="M118" i="11" s="1"/>
  <c r="L87" i="11"/>
  <c r="I91" i="11"/>
  <c r="K91" i="11" s="1"/>
  <c r="M91" i="11" s="1"/>
  <c r="I28" i="11"/>
  <c r="K28" i="11" s="1"/>
  <c r="L28" i="11" s="1"/>
  <c r="L103" i="11"/>
  <c r="I67" i="11"/>
  <c r="K67" i="11" s="1"/>
  <c r="M67" i="11" s="1"/>
  <c r="I60" i="11"/>
  <c r="K60" i="11" s="1"/>
  <c r="L60" i="11" s="1"/>
  <c r="I114" i="11"/>
  <c r="K114" i="11" s="1"/>
  <c r="M114" i="11" s="1"/>
  <c r="I107" i="11"/>
  <c r="K107" i="11" s="1"/>
  <c r="M107" i="11" s="1"/>
  <c r="L71" i="11"/>
  <c r="I59" i="11"/>
  <c r="K59" i="11" s="1"/>
  <c r="I52" i="11"/>
  <c r="K52" i="11" s="1"/>
  <c r="M52" i="11" s="1"/>
  <c r="I31" i="11"/>
  <c r="K31" i="11" s="1"/>
  <c r="M31" i="11" s="1"/>
  <c r="J112" i="11"/>
  <c r="I112" i="11"/>
  <c r="K112" i="11" s="1"/>
  <c r="M27" i="11"/>
  <c r="L27" i="11"/>
  <c r="M97" i="2"/>
  <c r="L97" i="2"/>
  <c r="M161" i="2"/>
  <c r="L161" i="2"/>
  <c r="M57" i="2"/>
  <c r="L57" i="2"/>
  <c r="M28" i="2"/>
  <c r="L28" i="2"/>
  <c r="M114" i="2"/>
  <c r="L114" i="2"/>
  <c r="I24" i="11"/>
  <c r="K24" i="11" s="1"/>
  <c r="L24" i="11" s="1"/>
  <c r="J24" i="11"/>
  <c r="L144" i="2"/>
  <c r="M144" i="2"/>
  <c r="J127" i="11"/>
  <c r="I127" i="11"/>
  <c r="K127" i="11" s="1"/>
  <c r="M127" i="11" s="1"/>
  <c r="J115" i="11"/>
  <c r="I115" i="11"/>
  <c r="K115" i="11" s="1"/>
  <c r="M115" i="11" s="1"/>
  <c r="J80" i="11"/>
  <c r="I80" i="11"/>
  <c r="K80" i="11" s="1"/>
  <c r="M80" i="11" s="1"/>
  <c r="M111" i="2"/>
  <c r="L111" i="2"/>
  <c r="J96" i="11"/>
  <c r="I96" i="11"/>
  <c r="K96" i="11" s="1"/>
  <c r="L96" i="11" s="1"/>
  <c r="I42" i="11"/>
  <c r="K42" i="11" s="1"/>
  <c r="J42" i="11"/>
  <c r="L44" i="11"/>
  <c r="M44" i="11"/>
  <c r="M52" i="2"/>
  <c r="L52" i="2"/>
  <c r="M119" i="11"/>
  <c r="L119" i="11"/>
  <c r="L52" i="11"/>
  <c r="M110" i="2"/>
  <c r="L110" i="2"/>
  <c r="J64" i="11"/>
  <c r="I64" i="11"/>
  <c r="K64" i="11" s="1"/>
  <c r="J34" i="11"/>
  <c r="I34" i="11"/>
  <c r="K34" i="11" s="1"/>
  <c r="M28" i="11"/>
  <c r="M115" i="2"/>
  <c r="L115" i="2"/>
  <c r="L77" i="2"/>
  <c r="M77" i="2"/>
  <c r="L141" i="2"/>
  <c r="M141" i="2"/>
  <c r="L45" i="2"/>
  <c r="M45" i="2"/>
  <c r="I25" i="11"/>
  <c r="K25" i="11" s="1"/>
  <c r="J25" i="11"/>
  <c r="I126" i="11"/>
  <c r="K126" i="11" s="1"/>
  <c r="M126" i="11" s="1"/>
  <c r="J126" i="11"/>
  <c r="I111" i="11"/>
  <c r="K111" i="11" s="1"/>
  <c r="I95" i="11"/>
  <c r="K95" i="11" s="1"/>
  <c r="I79" i="11"/>
  <c r="K79" i="11" s="1"/>
  <c r="M79" i="11" s="1"/>
  <c r="I63" i="11"/>
  <c r="K63" i="11" s="1"/>
  <c r="M63" i="11" s="1"/>
  <c r="I56" i="11"/>
  <c r="K56" i="11" s="1"/>
  <c r="I39" i="11"/>
  <c r="K39" i="11" s="1"/>
  <c r="I36" i="11"/>
  <c r="K36" i="11" s="1"/>
  <c r="M118" i="2"/>
  <c r="L118" i="2"/>
  <c r="M38" i="2"/>
  <c r="L38" i="2"/>
  <c r="M119" i="2"/>
  <c r="L119" i="2"/>
  <c r="M39" i="2"/>
  <c r="L39" i="2"/>
  <c r="M168" i="2"/>
  <c r="L168" i="2"/>
  <c r="M105" i="2"/>
  <c r="L105" i="2"/>
  <c r="M169" i="2"/>
  <c r="L169" i="2"/>
  <c r="M27" i="2"/>
  <c r="L27" i="2"/>
  <c r="M122" i="2"/>
  <c r="L122" i="2"/>
  <c r="M100" i="2"/>
  <c r="L100" i="2"/>
  <c r="M123" i="2"/>
  <c r="L123" i="2"/>
  <c r="M85" i="2"/>
  <c r="L85" i="2"/>
  <c r="M149" i="2"/>
  <c r="L149" i="2"/>
  <c r="M55" i="2"/>
  <c r="L55" i="2"/>
  <c r="M26" i="2"/>
  <c r="L26" i="2"/>
  <c r="L113" i="2"/>
  <c r="M113" i="2"/>
  <c r="M60" i="2"/>
  <c r="L60" i="2"/>
  <c r="M132" i="2"/>
  <c r="L132" i="2"/>
  <c r="M131" i="2"/>
  <c r="L131" i="2"/>
  <c r="L93" i="2"/>
  <c r="M93" i="2"/>
  <c r="M157" i="2"/>
  <c r="L157" i="2"/>
  <c r="M53" i="2"/>
  <c r="L53" i="2"/>
  <c r="I132" i="11"/>
  <c r="K132" i="11" s="1"/>
  <c r="L132" i="11" s="1"/>
  <c r="I124" i="11"/>
  <c r="K124" i="11" s="1"/>
  <c r="L124" i="11" s="1"/>
  <c r="I110" i="11"/>
  <c r="K110" i="11" s="1"/>
  <c r="J110" i="11"/>
  <c r="I98" i="11"/>
  <c r="K98" i="11" s="1"/>
  <c r="M98" i="11" s="1"/>
  <c r="I94" i="11"/>
  <c r="K94" i="11" s="1"/>
  <c r="J94" i="11"/>
  <c r="I82" i="11"/>
  <c r="K82" i="11" s="1"/>
  <c r="M82" i="11" s="1"/>
  <c r="I78" i="11"/>
  <c r="K78" i="11" s="1"/>
  <c r="M78" i="11" s="1"/>
  <c r="J78" i="11"/>
  <c r="I66" i="11"/>
  <c r="K66" i="11" s="1"/>
  <c r="M66" i="11" s="1"/>
  <c r="I62" i="11"/>
  <c r="K62" i="11" s="1"/>
  <c r="M62" i="11" s="1"/>
  <c r="J62" i="11"/>
  <c r="I55" i="11"/>
  <c r="K55" i="11" s="1"/>
  <c r="I48" i="11"/>
  <c r="K48" i="11" s="1"/>
  <c r="I38" i="11"/>
  <c r="K38" i="11" s="1"/>
  <c r="L38" i="11" s="1"/>
  <c r="M134" i="2"/>
  <c r="L134" i="2"/>
  <c r="M70" i="2"/>
  <c r="L70" i="2"/>
  <c r="M135" i="2"/>
  <c r="L135" i="2"/>
  <c r="M71" i="2"/>
  <c r="L71" i="2"/>
  <c r="M42" i="2"/>
  <c r="L42" i="2"/>
  <c r="M121" i="2"/>
  <c r="L121" i="2"/>
  <c r="M74" i="2"/>
  <c r="L74" i="2"/>
  <c r="M138" i="2"/>
  <c r="L138" i="2"/>
  <c r="M36" i="2"/>
  <c r="L36" i="2"/>
  <c r="M46" i="2"/>
  <c r="L46" i="2"/>
  <c r="L147" i="2"/>
  <c r="M147" i="2"/>
  <c r="L101" i="2"/>
  <c r="M101" i="2"/>
  <c r="M165" i="2"/>
  <c r="L165" i="2"/>
  <c r="M54" i="2"/>
  <c r="L54" i="2"/>
  <c r="M59" i="2"/>
  <c r="L59" i="2"/>
  <c r="I86" i="11"/>
  <c r="K86" i="11" s="1"/>
  <c r="J86" i="11"/>
  <c r="L86" i="11" s="1"/>
  <c r="I70" i="11"/>
  <c r="K70" i="11" s="1"/>
  <c r="J70" i="11"/>
  <c r="I58" i="11"/>
  <c r="K58" i="11" s="1"/>
  <c r="L58" i="11" s="1"/>
  <c r="J58" i="11"/>
  <c r="M78" i="2"/>
  <c r="L78" i="2"/>
  <c r="M142" i="2"/>
  <c r="L142" i="2"/>
  <c r="M79" i="2"/>
  <c r="L79" i="2"/>
  <c r="M143" i="2"/>
  <c r="L143" i="2"/>
  <c r="M80" i="2"/>
  <c r="L80" i="2"/>
  <c r="M84" i="2"/>
  <c r="L84" i="2"/>
  <c r="M58" i="2"/>
  <c r="L58" i="2"/>
  <c r="M129" i="2"/>
  <c r="L129" i="2"/>
  <c r="M41" i="2"/>
  <c r="L41" i="2"/>
  <c r="M76" i="2"/>
  <c r="L76" i="2"/>
  <c r="L82" i="2"/>
  <c r="M82" i="2"/>
  <c r="M146" i="2"/>
  <c r="L146" i="2"/>
  <c r="M62" i="2"/>
  <c r="L62" i="2"/>
  <c r="L155" i="2"/>
  <c r="M155" i="2"/>
  <c r="L109" i="2"/>
  <c r="M109" i="2"/>
  <c r="L29" i="2"/>
  <c r="M29" i="2"/>
  <c r="L61" i="2"/>
  <c r="M61" i="2"/>
  <c r="M127" i="2"/>
  <c r="L127" i="2"/>
  <c r="M130" i="2"/>
  <c r="L130" i="2"/>
  <c r="I102" i="11"/>
  <c r="K102" i="11" s="1"/>
  <c r="M102" i="11" s="1"/>
  <c r="J102" i="11"/>
  <c r="I131" i="11"/>
  <c r="K131" i="11" s="1"/>
  <c r="M131" i="11" s="1"/>
  <c r="I128" i="11"/>
  <c r="K128" i="11" s="1"/>
  <c r="I116" i="11"/>
  <c r="K116" i="11" s="1"/>
  <c r="I108" i="11"/>
  <c r="K108" i="11" s="1"/>
  <c r="L108" i="11" s="1"/>
  <c r="I92" i="11"/>
  <c r="K92" i="11" s="1"/>
  <c r="M92" i="11" s="1"/>
  <c r="I76" i="11"/>
  <c r="K76" i="11" s="1"/>
  <c r="L76" i="11" s="1"/>
  <c r="I54" i="11"/>
  <c r="K54" i="11" s="1"/>
  <c r="J54" i="11"/>
  <c r="I47" i="11"/>
  <c r="K47" i="11" s="1"/>
  <c r="M47" i="11" s="1"/>
  <c r="I40" i="11"/>
  <c r="K40" i="11" s="1"/>
  <c r="I35" i="11"/>
  <c r="K35" i="11" s="1"/>
  <c r="I32" i="11"/>
  <c r="K32" i="11" s="1"/>
  <c r="M86" i="2"/>
  <c r="L86" i="2"/>
  <c r="M150" i="2"/>
  <c r="L150" i="2"/>
  <c r="M87" i="2"/>
  <c r="L87" i="2"/>
  <c r="M151" i="2"/>
  <c r="L151" i="2"/>
  <c r="M88" i="2"/>
  <c r="L88" i="2"/>
  <c r="M116" i="2"/>
  <c r="L116" i="2"/>
  <c r="M73" i="2"/>
  <c r="L73" i="2"/>
  <c r="M137" i="2"/>
  <c r="L137" i="2"/>
  <c r="M92" i="2"/>
  <c r="L92" i="2"/>
  <c r="M90" i="2"/>
  <c r="L90" i="2"/>
  <c r="M154" i="2"/>
  <c r="L154" i="2"/>
  <c r="M68" i="2"/>
  <c r="L68" i="2"/>
  <c r="M83" i="2"/>
  <c r="L83" i="2"/>
  <c r="M163" i="2"/>
  <c r="L163" i="2"/>
  <c r="M34" i="2"/>
  <c r="L34" i="2"/>
  <c r="M117" i="2"/>
  <c r="L117" i="2"/>
  <c r="M33" i="2"/>
  <c r="L33" i="2"/>
  <c r="I123" i="11"/>
  <c r="K123" i="11" s="1"/>
  <c r="M123" i="11" s="1"/>
  <c r="I104" i="11"/>
  <c r="K104" i="11" s="1"/>
  <c r="L104" i="11" s="1"/>
  <c r="I100" i="11"/>
  <c r="K100" i="11" s="1"/>
  <c r="M100" i="11" s="1"/>
  <c r="I88" i="11"/>
  <c r="K88" i="11" s="1"/>
  <c r="L88" i="11" s="1"/>
  <c r="I84" i="11"/>
  <c r="K84" i="11" s="1"/>
  <c r="I72" i="11"/>
  <c r="K72" i="11" s="1"/>
  <c r="L72" i="11" s="1"/>
  <c r="I68" i="11"/>
  <c r="K68" i="11" s="1"/>
  <c r="I50" i="11"/>
  <c r="K50" i="11" s="1"/>
  <c r="J50" i="11"/>
  <c r="I43" i="11"/>
  <c r="K43" i="11" s="1"/>
  <c r="M43" i="11" s="1"/>
  <c r="I26" i="11"/>
  <c r="K26" i="11" s="1"/>
  <c r="L26" i="11" s="1"/>
  <c r="M94" i="2"/>
  <c r="L94" i="2"/>
  <c r="M158" i="2"/>
  <c r="L158" i="2"/>
  <c r="M95" i="2"/>
  <c r="L95" i="2"/>
  <c r="M159" i="2"/>
  <c r="L159" i="2"/>
  <c r="M112" i="2"/>
  <c r="L112" i="2"/>
  <c r="M140" i="2"/>
  <c r="L140" i="2"/>
  <c r="M81" i="2"/>
  <c r="L81" i="2"/>
  <c r="M145" i="2"/>
  <c r="L145" i="2"/>
  <c r="M49" i="2"/>
  <c r="L49" i="2"/>
  <c r="M124" i="2"/>
  <c r="L124" i="2"/>
  <c r="M98" i="2"/>
  <c r="L98" i="2"/>
  <c r="M162" i="2"/>
  <c r="L162" i="2"/>
  <c r="M91" i="2"/>
  <c r="L91" i="2"/>
  <c r="M108" i="2"/>
  <c r="L108" i="2"/>
  <c r="L50" i="2"/>
  <c r="M50" i="2"/>
  <c r="L125" i="2"/>
  <c r="M125" i="2"/>
  <c r="L37" i="2"/>
  <c r="M37" i="2"/>
  <c r="L69" i="2"/>
  <c r="M69" i="2"/>
  <c r="M126" i="2"/>
  <c r="L126" i="2"/>
  <c r="M65" i="2"/>
  <c r="L65" i="2"/>
  <c r="I46" i="11"/>
  <c r="K46" i="11" s="1"/>
  <c r="J46" i="11"/>
  <c r="M102" i="2"/>
  <c r="L102" i="2"/>
  <c r="M166" i="2"/>
  <c r="L166" i="2"/>
  <c r="M103" i="2"/>
  <c r="L103" i="2"/>
  <c r="M167" i="2"/>
  <c r="L167" i="2"/>
  <c r="M120" i="2"/>
  <c r="L120" i="2"/>
  <c r="M164" i="2"/>
  <c r="L164" i="2"/>
  <c r="M89" i="2"/>
  <c r="L89" i="2"/>
  <c r="M153" i="2"/>
  <c r="L153" i="2"/>
  <c r="M148" i="2"/>
  <c r="L148" i="2"/>
  <c r="M106" i="2"/>
  <c r="L106" i="2"/>
  <c r="M99" i="2"/>
  <c r="L99" i="2"/>
  <c r="M44" i="2"/>
  <c r="L44" i="2"/>
  <c r="M66" i="2"/>
  <c r="L66" i="2"/>
  <c r="L133" i="2"/>
  <c r="M133" i="2"/>
  <c r="M25" i="2"/>
  <c r="L25" i="2"/>
  <c r="L63" i="11"/>
  <c r="L92" i="11"/>
  <c r="M111" i="11"/>
  <c r="L111" i="11"/>
  <c r="M83" i="11"/>
  <c r="L83" i="11"/>
  <c r="M76" i="11"/>
  <c r="M59" i="11"/>
  <c r="L59" i="11"/>
  <c r="M110" i="11"/>
  <c r="M86" i="11"/>
  <c r="M99" i="11"/>
  <c r="L99" i="11"/>
  <c r="M54" i="11"/>
  <c r="M95" i="11"/>
  <c r="L95" i="11"/>
  <c r="M132" i="11"/>
  <c r="L94" i="11"/>
  <c r="M94" i="11"/>
  <c r="L79" i="11"/>
  <c r="M70" i="11"/>
  <c r="M55" i="11"/>
  <c r="L55" i="11"/>
  <c r="M46" i="11"/>
  <c r="L46" i="11"/>
  <c r="M51" i="11"/>
  <c r="L51" i="11"/>
  <c r="M116" i="11"/>
  <c r="L116" i="11"/>
  <c r="M84" i="11"/>
  <c r="L84" i="11"/>
  <c r="L131" i="11"/>
  <c r="M68" i="11"/>
  <c r="L68" i="11"/>
  <c r="M42" i="11"/>
  <c r="I105" i="11"/>
  <c r="K105" i="11" s="1"/>
  <c r="I73" i="11"/>
  <c r="K73" i="11" s="1"/>
  <c r="M120" i="11"/>
  <c r="M88" i="11"/>
  <c r="L34" i="11"/>
  <c r="M34" i="11"/>
  <c r="I133" i="11"/>
  <c r="K133" i="11" s="1"/>
  <c r="I117" i="11"/>
  <c r="K117" i="11" s="1"/>
  <c r="I101" i="11"/>
  <c r="K101" i="11" s="1"/>
  <c r="I85" i="11"/>
  <c r="K85" i="11" s="1"/>
  <c r="I69" i="11"/>
  <c r="K69" i="11" s="1"/>
  <c r="L31" i="11"/>
  <c r="I29" i="11"/>
  <c r="K29" i="11" s="1"/>
  <c r="I89" i="11"/>
  <c r="K89" i="11" s="1"/>
  <c r="I129" i="11"/>
  <c r="K129" i="11" s="1"/>
  <c r="L122" i="11"/>
  <c r="I113" i="11"/>
  <c r="K113" i="11" s="1"/>
  <c r="L106" i="11"/>
  <c r="I97" i="11"/>
  <c r="K97" i="11" s="1"/>
  <c r="L90" i="11"/>
  <c r="I81" i="11"/>
  <c r="K81" i="11" s="1"/>
  <c r="L74" i="11"/>
  <c r="I65" i="11"/>
  <c r="K65" i="11" s="1"/>
  <c r="I37" i="11"/>
  <c r="K37" i="11" s="1"/>
  <c r="I125" i="11"/>
  <c r="K125" i="11" s="1"/>
  <c r="L130" i="11"/>
  <c r="I121" i="11"/>
  <c r="K121" i="11" s="1"/>
  <c r="I33" i="11"/>
  <c r="K33" i="11" s="1"/>
  <c r="L107" i="11"/>
  <c r="L91" i="11"/>
  <c r="L75" i="11"/>
  <c r="M64" i="11"/>
  <c r="I61" i="11"/>
  <c r="K61" i="11" s="1"/>
  <c r="I57" i="11"/>
  <c r="K57" i="11" s="1"/>
  <c r="I53" i="11"/>
  <c r="K53" i="11" s="1"/>
  <c r="I49" i="11"/>
  <c r="K49" i="11" s="1"/>
  <c r="I45" i="11"/>
  <c r="K45" i="11" s="1"/>
  <c r="I41" i="11"/>
  <c r="K41" i="11" s="1"/>
  <c r="L118" i="11"/>
  <c r="I109" i="11"/>
  <c r="K109" i="11" s="1"/>
  <c r="I93" i="11"/>
  <c r="K93" i="11" s="1"/>
  <c r="I77" i="11"/>
  <c r="K77" i="11" s="1"/>
  <c r="L114" i="11"/>
  <c r="L30" i="11"/>
  <c r="M30" i="11"/>
  <c r="M24" i="11"/>
  <c r="H26" i="8"/>
  <c r="H25" i="8"/>
  <c r="G21" i="8"/>
  <c r="L126" i="11" l="1"/>
  <c r="L50" i="11"/>
  <c r="L70" i="11"/>
  <c r="L78" i="11"/>
  <c r="L25" i="11"/>
  <c r="L42" i="11"/>
  <c r="L54" i="11"/>
  <c r="L66" i="11"/>
  <c r="L43" i="11"/>
  <c r="M58" i="11"/>
  <c r="M26" i="11"/>
  <c r="L102" i="11"/>
  <c r="L47" i="11"/>
  <c r="M60" i="11"/>
  <c r="L110" i="11"/>
  <c r="L67" i="11"/>
  <c r="L62" i="11"/>
  <c r="L64" i="11"/>
  <c r="M25" i="11"/>
  <c r="L123" i="11"/>
  <c r="M72" i="11"/>
  <c r="L82" i="11"/>
  <c r="M50" i="11"/>
  <c r="M32" i="11"/>
  <c r="L32" i="11"/>
  <c r="L98" i="11"/>
  <c r="M104" i="11"/>
  <c r="M124" i="11"/>
  <c r="L100" i="11"/>
  <c r="M35" i="11"/>
  <c r="L35" i="11"/>
  <c r="L48" i="11"/>
  <c r="M48" i="11"/>
  <c r="L56" i="11"/>
  <c r="M56" i="11"/>
  <c r="M38" i="11"/>
  <c r="L127" i="11"/>
  <c r="M40" i="11"/>
  <c r="L40" i="11"/>
  <c r="M128" i="11"/>
  <c r="L128" i="11"/>
  <c r="M108" i="11"/>
  <c r="L115" i="11"/>
  <c r="L24" i="2"/>
  <c r="M96" i="11"/>
  <c r="M24" i="2"/>
  <c r="M23" i="2" s="1"/>
  <c r="L36" i="11"/>
  <c r="M36" i="11"/>
  <c r="L80" i="11"/>
  <c r="M112" i="11"/>
  <c r="L112" i="11"/>
  <c r="M39" i="11"/>
  <c r="L39" i="11"/>
  <c r="L45" i="11"/>
  <c r="M45" i="11"/>
  <c r="L125" i="11"/>
  <c r="M125" i="11"/>
  <c r="L53" i="11"/>
  <c r="M53" i="11"/>
  <c r="L97" i="11"/>
  <c r="M97" i="11"/>
  <c r="L85" i="11"/>
  <c r="M85" i="11"/>
  <c r="L129" i="11"/>
  <c r="M129" i="11"/>
  <c r="L109" i="11"/>
  <c r="M109" i="11"/>
  <c r="L33" i="11"/>
  <c r="M33" i="11"/>
  <c r="L89" i="11"/>
  <c r="M89" i="11"/>
  <c r="L41" i="11"/>
  <c r="M41" i="11"/>
  <c r="L57" i="11"/>
  <c r="M57" i="11"/>
  <c r="L65" i="11"/>
  <c r="M65" i="11"/>
  <c r="L29" i="11"/>
  <c r="M29" i="11"/>
  <c r="L73" i="11"/>
  <c r="M73" i="11"/>
  <c r="L49" i="11"/>
  <c r="M49" i="11"/>
  <c r="L133" i="11"/>
  <c r="M133" i="11"/>
  <c r="L37" i="11"/>
  <c r="M37" i="11"/>
  <c r="L77" i="11"/>
  <c r="M77" i="11"/>
  <c r="L121" i="11"/>
  <c r="M121" i="11"/>
  <c r="L113" i="11"/>
  <c r="M113" i="11"/>
  <c r="L101" i="11"/>
  <c r="M101" i="11"/>
  <c r="L61" i="11"/>
  <c r="M61" i="11"/>
  <c r="L93" i="11"/>
  <c r="M93" i="11"/>
  <c r="L81" i="11"/>
  <c r="M81" i="11"/>
  <c r="L117" i="11"/>
  <c r="M117" i="11"/>
  <c r="L105" i="11"/>
  <c r="M105" i="11"/>
  <c r="L69" i="11"/>
  <c r="M69" i="1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24" i="1"/>
  <c r="M23" i="11" l="1"/>
  <c r="M22" i="11" s="1"/>
  <c r="L22" i="2"/>
  <c r="L20" i="2"/>
  <c r="L17" i="2" s="1"/>
  <c r="L23" i="11"/>
  <c r="C82" i="17"/>
  <c r="B82" i="17"/>
  <c r="F81" i="17"/>
  <c r="F79" i="17"/>
  <c r="F80" i="17" s="1"/>
  <c r="F83" i="17" s="1"/>
  <c r="D79" i="17"/>
  <c r="D80" i="17" s="1"/>
  <c r="D81" i="17" s="1"/>
  <c r="D49" i="17"/>
  <c r="E49" i="17" s="1"/>
  <c r="D48" i="17"/>
  <c r="E48" i="17" s="1"/>
  <c r="D47" i="17"/>
  <c r="E47" i="17" s="1"/>
  <c r="D46" i="17"/>
  <c r="E46" i="17" s="1"/>
  <c r="D45" i="17"/>
  <c r="E45" i="17" s="1"/>
  <c r="D44" i="17"/>
  <c r="E44" i="17" s="1"/>
  <c r="D43" i="17"/>
  <c r="E43" i="17" s="1"/>
  <c r="D42" i="17"/>
  <c r="E42" i="17" s="1"/>
  <c r="D41" i="17"/>
  <c r="E41" i="17" s="1"/>
  <c r="D40" i="17"/>
  <c r="E40" i="17" s="1"/>
  <c r="F40" i="17" s="1"/>
  <c r="H40" i="17" s="1"/>
  <c r="D39" i="17"/>
  <c r="E39" i="17" s="1"/>
  <c r="D38" i="17"/>
  <c r="E38" i="17" s="1"/>
  <c r="D37" i="17"/>
  <c r="E37" i="17" s="1"/>
  <c r="D36" i="17"/>
  <c r="E36" i="17" s="1"/>
  <c r="D35" i="17"/>
  <c r="E35" i="17" s="1"/>
  <c r="D34" i="17"/>
  <c r="E34" i="17" s="1"/>
  <c r="D33" i="17"/>
  <c r="E33" i="17" s="1"/>
  <c r="D32" i="17"/>
  <c r="E32" i="17" s="1"/>
  <c r="D31" i="17"/>
  <c r="E31" i="17" s="1"/>
  <c r="D30" i="17"/>
  <c r="E30" i="17" s="1"/>
  <c r="D23" i="17"/>
  <c r="D24" i="17" s="1"/>
  <c r="L21" i="11" l="1"/>
  <c r="L19" i="11"/>
  <c r="L16" i="11" s="1"/>
  <c r="E25" i="17"/>
  <c r="E26" i="17"/>
  <c r="F41" i="17"/>
  <c r="D52" i="17"/>
  <c r="D50" i="17"/>
  <c r="F82" i="17"/>
  <c r="E50" i="17" l="1"/>
  <c r="C54" i="17"/>
  <c r="F42" i="17"/>
  <c r="H41" i="17"/>
  <c r="H42" i="17" l="1"/>
  <c r="F43" i="17"/>
  <c r="F44" i="17" l="1"/>
  <c r="H43" i="17"/>
  <c r="H44" i="17" l="1"/>
  <c r="F45" i="17"/>
  <c r="H45" i="17" l="1"/>
  <c r="F46" i="17"/>
  <c r="F47" i="17" l="1"/>
  <c r="H46" i="17"/>
  <c r="H47" i="17" l="1"/>
  <c r="F48" i="17"/>
  <c r="H48" i="17" l="1"/>
  <c r="F49" i="17"/>
  <c r="H49" i="17" s="1"/>
</calcChain>
</file>

<file path=xl/sharedStrings.xml><?xml version="1.0" encoding="utf-8"?>
<sst xmlns="http://schemas.openxmlformats.org/spreadsheetml/2006/main" count="1368" uniqueCount="93">
  <si>
    <t>Unidad De Analisis Estructural</t>
  </si>
  <si>
    <t>|</t>
  </si>
  <si>
    <t>Saturn DigiSizer II 5205 V1.03</t>
  </si>
  <si>
    <t>Saturn DigiSizer II 5205 V1.04</t>
  </si>
  <si>
    <t>5200 LSHU V3.00  S/N 138</t>
  </si>
  <si>
    <t>Page 1</t>
  </si>
  <si>
    <t>Page 2</t>
  </si>
  <si>
    <t>Sample:</t>
  </si>
  <si>
    <t>Operator:</t>
  </si>
  <si>
    <t>NIM</t>
  </si>
  <si>
    <t>Submitter:</t>
  </si>
  <si>
    <t>Fernando Martinez Abella (A-0239-FECG)</t>
  </si>
  <si>
    <t>File:</t>
  </si>
  <si>
    <t>Test Number:</t>
  </si>
  <si>
    <t>Avg of 3</t>
  </si>
  <si>
    <t>Model:</t>
  </si>
  <si>
    <t>(1.550, 0.1000000), 1.331</t>
  </si>
  <si>
    <t>Analyzed:</t>
  </si>
  <si>
    <t>Material:</t>
  </si>
  <si>
    <t>Calcium Carbonate / Water</t>
  </si>
  <si>
    <t>Reported:</t>
  </si>
  <si>
    <t>Background:</t>
  </si>
  <si>
    <t>Water RI 1.331</t>
  </si>
  <si>
    <t>Smoothing:</t>
  </si>
  <si>
    <t>Medium</t>
  </si>
  <si>
    <t/>
  </si>
  <si>
    <t>Cumulative Volume Finer Percent vs. Particle Diameter Graph</t>
  </si>
  <si>
    <t>Incremental Volume Percent vs. Particle Diameter Graph</t>
  </si>
  <si>
    <t>Cum. Volume% vs. Diameter Graph</t>
  </si>
  <si>
    <t>Inc. Volume% vs. Diameter Graph</t>
  </si>
  <si>
    <t>Particle Diameter (µm)</t>
  </si>
  <si>
    <t>Cumulative Volume Finer Percent</t>
  </si>
  <si>
    <t>Incremental Volume Percent</t>
  </si>
  <si>
    <t xml:space="preserve">Y:\...\A-0239~1\1616468.SMP          </t>
  </si>
  <si>
    <t xml:space="preserve">Y:\...\A-0239~1\1616467.SMP          </t>
  </si>
  <si>
    <t xml:space="preserve">Y:\...\A-0239~1\1634789.SMP          </t>
  </si>
  <si>
    <t>(1.680, 0.1000000), 1.331</t>
  </si>
  <si>
    <t>MVRG</t>
  </si>
  <si>
    <t>A-0239-FECG</t>
  </si>
  <si>
    <t>METACAOLIN (SAI 20176/14092)</t>
  </si>
  <si>
    <t xml:space="preserve">Y:\...\17_140~1\1714092.SMP          </t>
  </si>
  <si>
    <t>Metacaoín do transporte</t>
  </si>
  <si>
    <t>Proyecto:</t>
  </si>
  <si>
    <t>Técnico/operario:</t>
  </si>
  <si>
    <t>Norma:</t>
  </si>
  <si>
    <t>Fecha y hora recolección muestra:</t>
  </si>
  <si>
    <t>Ubicación de la muestra:</t>
  </si>
  <si>
    <t>Referencia de la muestra:</t>
  </si>
  <si>
    <t>Descripción de la muestra:</t>
  </si>
  <si>
    <t>Arena muestra 1</t>
  </si>
  <si>
    <t>Recipiente:</t>
  </si>
  <si>
    <t>Tara recipiente:</t>
  </si>
  <si>
    <t>Tara recipiente+peso árido húmedo:</t>
  </si>
  <si>
    <r>
      <t xml:space="preserve">Masa inicial del ensayo total </t>
    </r>
    <r>
      <rPr>
        <b/>
        <sz val="9"/>
        <rFont val="Arial"/>
        <family val="2"/>
      </rPr>
      <t>(M0)</t>
    </r>
    <r>
      <rPr>
        <sz val="9"/>
        <rFont val="Arial"/>
        <family val="2"/>
      </rPr>
      <t>:</t>
    </r>
  </si>
  <si>
    <t>Fecha/hora inicio secado:</t>
  </si>
  <si>
    <t>Fecha/hora fin secado:</t>
  </si>
  <si>
    <t>Masa secado total (con tara):</t>
  </si>
  <si>
    <r>
      <t xml:space="preserve">Masa secado total (sin tara) </t>
    </r>
    <r>
      <rPr>
        <b/>
        <sz val="9"/>
        <rFont val="Arial"/>
        <family val="2"/>
      </rPr>
      <t>(M1)</t>
    </r>
    <r>
      <rPr>
        <sz val="9"/>
        <rFont val="Arial"/>
        <family val="2"/>
      </rPr>
      <t>:</t>
    </r>
  </si>
  <si>
    <t>Humedad de la muestra (M0-M1)/M1x100:</t>
  </si>
  <si>
    <r>
      <t xml:space="preserve">LAVAR LA MUESTRA CON TAMIZ 0.063 + TAMIZ AUXILIAR. </t>
    </r>
    <r>
      <rPr>
        <sz val="9"/>
        <rFont val="Arial"/>
        <family val="2"/>
      </rPr>
      <t>Tener cuidado de no perder material.</t>
    </r>
  </si>
  <si>
    <t>Muestra seca tras lavado (con tara):</t>
  </si>
  <si>
    <r>
      <t xml:space="preserve">Muestra seca tras lavado (sin tara) </t>
    </r>
    <r>
      <rPr>
        <b/>
        <sz val="9"/>
        <rFont val="Arial"/>
        <family val="2"/>
      </rPr>
      <t>(M2)</t>
    </r>
    <r>
      <rPr>
        <sz val="9"/>
        <rFont val="Arial"/>
        <family val="2"/>
      </rPr>
      <t>:</t>
    </r>
  </si>
  <si>
    <r>
      <t xml:space="preserve">Masa seca de los finos eliminados mediante lavado </t>
    </r>
    <r>
      <rPr>
        <b/>
        <sz val="9"/>
        <rFont val="Arial"/>
        <family val="2"/>
      </rPr>
      <t>(M1-M2)</t>
    </r>
    <r>
      <rPr>
        <sz val="9"/>
        <rFont val="Arial"/>
        <family val="2"/>
      </rPr>
      <t>:</t>
    </r>
  </si>
  <si>
    <t>Porcentaje de finos que pasan por 0,063</t>
  </si>
  <si>
    <t>Porcentaje de finos tamizado en vía seca</t>
  </si>
  <si>
    <t>Abertura del tamiz (mm)</t>
  </si>
  <si>
    <t>Tara tamiz</t>
  </si>
  <si>
    <t>Masa de material retenido (Ri)</t>
  </si>
  <si>
    <t>Porcentaje de material retenido Ri/M1x100</t>
  </si>
  <si>
    <t xml:space="preserve">Porcentajes acumulados que pasan </t>
  </si>
  <si>
    <t>(g)</t>
  </si>
  <si>
    <t>tara+peso (g)</t>
  </si>
  <si>
    <r>
      <t xml:space="preserve">peso (g) </t>
    </r>
    <r>
      <rPr>
        <b/>
        <sz val="9"/>
        <rFont val="Arial"/>
        <family val="2"/>
      </rPr>
      <t>(Ri)</t>
    </r>
  </si>
  <si>
    <r>
      <t xml:space="preserve">Ciego </t>
    </r>
    <r>
      <rPr>
        <b/>
        <sz val="9"/>
        <rFont val="Arial"/>
        <family val="2"/>
      </rPr>
      <t>(P)</t>
    </r>
  </si>
  <si>
    <t>Total (Ri+P)</t>
  </si>
  <si>
    <t>menor que 1</t>
  </si>
  <si>
    <t>Observaciones:</t>
  </si>
  <si>
    <t>Finos arena (SAI 2018/06033)</t>
  </si>
  <si>
    <t>ANC</t>
  </si>
  <si>
    <t>Belen Gonzalez Fonteboa (A-0239-FECG)</t>
  </si>
  <si>
    <t xml:space="preserve">C:\...\2018\1806033.SMP          </t>
  </si>
  <si>
    <t>Vol esfera</t>
  </si>
  <si>
    <t>nº particulas</t>
  </si>
  <si>
    <t>1m3</t>
  </si>
  <si>
    <t>micras</t>
  </si>
  <si>
    <t>sup esfer (m3)</t>
  </si>
  <si>
    <t>m2/m3</t>
  </si>
  <si>
    <t>m2/g</t>
  </si>
  <si>
    <t>m2/kg</t>
  </si>
  <si>
    <t>densidad</t>
  </si>
  <si>
    <t>Cinza (SAI 2022/16468)</t>
  </si>
  <si>
    <t>Cemento (SAI 2022/34789)</t>
  </si>
  <si>
    <t>Filler calizo (SAI 2022/16467)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</si>
</sst>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Protection="1">
      <protection locked="0"/>
    </xf>
    <xf numFmtId="0" fontId="2" fillId="0" borderId="0" xfId="0" applyFont="1"/>
    <xf numFmtId="2" fontId="1" fillId="0" borderId="4" xfId="0" applyNumberFormat="1" applyFont="1" applyBorder="1" applyAlignment="1">
      <alignment vertical="center" wrapText="1"/>
    </xf>
    <xf numFmtId="2" fontId="1" fillId="0" borderId="2" xfId="0" applyNumberFormat="1" applyFont="1" applyBorder="1" applyAlignment="1">
      <alignment vertical="center" wrapText="1"/>
    </xf>
    <xf numFmtId="2" fontId="1" fillId="0" borderId="3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2" fontId="1" fillId="0" borderId="8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2" fontId="2" fillId="0" borderId="0" xfId="0" applyNumberFormat="1" applyFont="1"/>
    <xf numFmtId="2" fontId="1" fillId="0" borderId="1" xfId="0" applyNumberFormat="1" applyFont="1" applyBorder="1" applyAlignment="1">
      <alignment horizontal="left" vertical="center" wrapText="1"/>
    </xf>
    <xf numFmtId="2" fontId="1" fillId="0" borderId="2" xfId="0" applyNumberFormat="1" applyFont="1" applyBorder="1" applyAlignment="1">
      <alignment horizontal="left" vertical="center" wrapText="1"/>
    </xf>
    <xf numFmtId="2" fontId="1" fillId="0" borderId="3" xfId="0" applyNumberFormat="1" applyFont="1" applyBorder="1" applyAlignment="1">
      <alignment horizontal="left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left" vertical="center" wrapText="1"/>
    </xf>
    <xf numFmtId="2" fontId="1" fillId="0" borderId="6" xfId="0" applyNumberFormat="1" applyFont="1" applyBorder="1" applyAlignment="1">
      <alignment horizontal="left" vertical="center" wrapText="1"/>
    </xf>
    <xf numFmtId="2" fontId="1" fillId="0" borderId="7" xfId="0" applyNumberFormat="1" applyFont="1" applyBorder="1" applyAlignment="1">
      <alignment horizontal="left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2" fontId="1" fillId="0" borderId="1" xfId="0" applyNumberFormat="1" applyFont="1" applyBorder="1" applyAlignment="1">
      <alignment horizontal="left" vertical="center" wrapText="1"/>
    </xf>
    <xf numFmtId="22" fontId="1" fillId="0" borderId="2" xfId="0" applyNumberFormat="1" applyFont="1" applyBorder="1" applyAlignment="1">
      <alignment horizontal="left" vertical="center" wrapText="1"/>
    </xf>
    <xf numFmtId="22" fontId="1" fillId="0" borderId="3" xfId="0" applyNumberFormat="1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22" fontId="0" fillId="0" borderId="0" xfId="0" applyNumberForma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6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chartsheet" Target="chartsheets/sheet3.xml"/><Relationship Id="rId5" Type="http://schemas.openxmlformats.org/officeDocument/2006/relationships/chartsheet" Target="chartsheets/sheet1.xml"/><Relationship Id="rId15" Type="http://schemas.openxmlformats.org/officeDocument/2006/relationships/calcChain" Target="calcChain.xml"/><Relationship Id="rId10" Type="http://schemas.openxmlformats.org/officeDocument/2006/relationships/worksheet" Target="worksheets/sheet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7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Cinza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50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</a:ln>
              <a:effectLst/>
            </c:spPr>
          </c:marker>
          <c:xVal>
            <c:numRef>
              <c:f>'cinza cortada'!$A$24:$A$159</c:f>
              <c:numCache>
                <c:formatCode>General</c:formatCode>
                <c:ptCount val="136"/>
                <c:pt idx="0">
                  <c:v>7.2994697550276114E-2</c:v>
                </c:pt>
                <c:pt idx="1">
                  <c:v>7.7319905298319488E-2</c:v>
                </c:pt>
                <c:pt idx="2">
                  <c:v>8.1901397717600105E-2</c:v>
                </c:pt>
                <c:pt idx="3">
                  <c:v>8.6754360629594629E-2</c:v>
                </c:pt>
                <c:pt idx="4">
                  <c:v>9.1894879672272028E-2</c:v>
                </c:pt>
                <c:pt idx="5">
                  <c:v>9.7339993617572868E-2</c:v>
                </c:pt>
                <c:pt idx="6">
                  <c:v>0.10310775084814758</c:v>
                </c:pt>
                <c:pt idx="7">
                  <c:v>0.10921726918055209</c:v>
                </c:pt>
                <c:pt idx="8">
                  <c:v>0.11568879923319052</c:v>
                </c:pt>
                <c:pt idx="9">
                  <c:v>0.12254379154904453</c:v>
                </c:pt>
                <c:pt idx="10">
                  <c:v>0.12980496769567459</c:v>
                </c:pt>
                <c:pt idx="11">
                  <c:v>0.13749639557816096</c:v>
                </c:pt>
                <c:pt idx="12">
                  <c:v>0.14564356921461707</c:v>
                </c:pt>
                <c:pt idx="13">
                  <c:v>0.15427349323869949</c:v>
                </c:pt>
                <c:pt idx="14">
                  <c:v>0.16341477240920571</c:v>
                </c:pt>
                <c:pt idx="15">
                  <c:v>0.17309770642344996</c:v>
                </c:pt>
                <c:pt idx="16">
                  <c:v>0.18335439034868414</c:v>
                </c:pt>
                <c:pt idx="17">
                  <c:v>0.19421882100445442</c:v>
                </c:pt>
                <c:pt idx="18">
                  <c:v>0.20572700964850946</c:v>
                </c:pt>
                <c:pt idx="19">
                  <c:v>0.21791710133976769</c:v>
                </c:pt>
                <c:pt idx="20">
                  <c:v>0.23082950137398561</c:v>
                </c:pt>
                <c:pt idx="21">
                  <c:v>0.24450700921121041</c:v>
                </c:pt>
                <c:pt idx="22">
                  <c:v>0.25899496033893232</c:v>
                </c:pt>
                <c:pt idx="23">
                  <c:v>0.27434137654115825</c:v>
                </c:pt>
                <c:pt idx="24">
                  <c:v>0.29059712507148722</c:v>
                </c:pt>
                <c:pt idx="25">
                  <c:v>0.30781608725778326</c:v>
                </c:pt>
                <c:pt idx="26">
                  <c:v>0.32605533709730439</c:v>
                </c:pt>
                <c:pt idx="27">
                  <c:v>0.34537533043425633</c:v>
                </c:pt>
                <c:pt idx="28">
                  <c:v>0.3658401053468231</c:v>
                </c:pt>
                <c:pt idx="29">
                  <c:v>0.3875174944078742</c:v>
                </c:pt>
                <c:pt idx="30">
                  <c:v>0.41047934952290988</c:v>
                </c:pt>
                <c:pt idx="31">
                  <c:v>0.43480178009049281</c:v>
                </c:pt>
                <c:pt idx="32">
                  <c:v>0.46056540527457079</c:v>
                </c:pt>
                <c:pt idx="33">
                  <c:v>0.4878556212248768</c:v>
                </c:pt>
                <c:pt idx="34">
                  <c:v>0.51676288413113136</c:v>
                </c:pt>
                <c:pt idx="35">
                  <c:v>0.54738301004926049</c:v>
                </c:pt>
                <c:pt idx="36">
                  <c:v>0.57981749249343673</c:v>
                </c:pt>
                <c:pt idx="37">
                  <c:v>0.61417383884662735</c:v>
                </c:pt>
                <c:pt idx="38">
                  <c:v>0.65056592670472579</c:v>
                </c:pt>
                <c:pt idx="39">
                  <c:v>0.68911438133539604</c:v>
                </c:pt>
                <c:pt idx="40">
                  <c:v>0.729946975502761</c:v>
                </c:pt>
                <c:pt idx="41">
                  <c:v>0.77319905298319502</c:v>
                </c:pt>
                <c:pt idx="42">
                  <c:v>0.81901397717600111</c:v>
                </c:pt>
                <c:pt idx="43">
                  <c:v>0.86754360629594607</c:v>
                </c:pt>
                <c:pt idx="44">
                  <c:v>0.91894879672272045</c:v>
                </c:pt>
                <c:pt idx="45">
                  <c:v>0.97339993617572862</c:v>
                </c:pt>
                <c:pt idx="46">
                  <c:v>1.0310775084814761</c:v>
                </c:pt>
                <c:pt idx="47">
                  <c:v>1.0921726918055208</c:v>
                </c:pt>
                <c:pt idx="48">
                  <c:v>1.1568879923319049</c:v>
                </c:pt>
                <c:pt idx="49">
                  <c:v>1.2254379154904456</c:v>
                </c:pt>
                <c:pt idx="50">
                  <c:v>1.2980496769567458</c:v>
                </c:pt>
                <c:pt idx="51">
                  <c:v>1.3749639557816098</c:v>
                </c:pt>
                <c:pt idx="52">
                  <c:v>1.4564356921461712</c:v>
                </c:pt>
                <c:pt idx="53">
                  <c:v>1.5427349323869946</c:v>
                </c:pt>
                <c:pt idx="54">
                  <c:v>1.6341477240920574</c:v>
                </c:pt>
                <c:pt idx="55">
                  <c:v>1.7309770642344995</c:v>
                </c:pt>
                <c:pt idx="56">
                  <c:v>1.8335439034868417</c:v>
                </c:pt>
                <c:pt idx="57">
                  <c:v>1.942188210044544</c:v>
                </c:pt>
                <c:pt idx="58">
                  <c:v>2.0572700964850941</c:v>
                </c:pt>
                <c:pt idx="59">
                  <c:v>2.1791710133976769</c:v>
                </c:pt>
                <c:pt idx="60">
                  <c:v>2.3082950137398561</c:v>
                </c:pt>
                <c:pt idx="61">
                  <c:v>2.4450700921121045</c:v>
                </c:pt>
                <c:pt idx="62">
                  <c:v>2.5899496033893232</c:v>
                </c:pt>
                <c:pt idx="63">
                  <c:v>2.743413765411582</c:v>
                </c:pt>
                <c:pt idx="64">
                  <c:v>2.9059712507148716</c:v>
                </c:pt>
                <c:pt idx="65">
                  <c:v>3.0781608725778327</c:v>
                </c:pt>
                <c:pt idx="66">
                  <c:v>3.2605533709730445</c:v>
                </c:pt>
                <c:pt idx="67">
                  <c:v>3.453753304342563</c:v>
                </c:pt>
                <c:pt idx="68">
                  <c:v>3.6584010534682303</c:v>
                </c:pt>
                <c:pt idx="69">
                  <c:v>3.8751749440787422</c:v>
                </c:pt>
                <c:pt idx="70">
                  <c:v>4.1047934952291012</c:v>
                </c:pt>
                <c:pt idx="71">
                  <c:v>4.3480178009049286</c:v>
                </c:pt>
                <c:pt idx="72">
                  <c:v>4.6056540527457077</c:v>
                </c:pt>
                <c:pt idx="73">
                  <c:v>4.8785562122487676</c:v>
                </c:pt>
                <c:pt idx="74">
                  <c:v>5.1676288413113109</c:v>
                </c:pt>
                <c:pt idx="75">
                  <c:v>5.4738301004926075</c:v>
                </c:pt>
                <c:pt idx="76">
                  <c:v>5.7981749249343659</c:v>
                </c:pt>
                <c:pt idx="77">
                  <c:v>6.1417383884662735</c:v>
                </c:pt>
                <c:pt idx="78">
                  <c:v>6.5056592670472577</c:v>
                </c:pt>
                <c:pt idx="79">
                  <c:v>6.8911438133539571</c:v>
                </c:pt>
                <c:pt idx="80">
                  <c:v>7.299469755027614</c:v>
                </c:pt>
                <c:pt idx="81">
                  <c:v>7.7319905298319505</c:v>
                </c:pt>
                <c:pt idx="82">
                  <c:v>8.1901397717600108</c:v>
                </c:pt>
                <c:pt idx="83">
                  <c:v>8.6754360629594611</c:v>
                </c:pt>
                <c:pt idx="84">
                  <c:v>9.1894879672271994</c:v>
                </c:pt>
                <c:pt idx="85">
                  <c:v>9.7339993617572915</c:v>
                </c:pt>
                <c:pt idx="86">
                  <c:v>10.310775084814759</c:v>
                </c:pt>
                <c:pt idx="87">
                  <c:v>10.92172691805521</c:v>
                </c:pt>
                <c:pt idx="88">
                  <c:v>11.568879923319049</c:v>
                </c:pt>
                <c:pt idx="89">
                  <c:v>12.254379154904449</c:v>
                </c:pt>
                <c:pt idx="90">
                  <c:v>12.980496769567463</c:v>
                </c:pt>
                <c:pt idx="91">
                  <c:v>13.749639557816097</c:v>
                </c:pt>
                <c:pt idx="92">
                  <c:v>14.564356921461712</c:v>
                </c:pt>
                <c:pt idx="93">
                  <c:v>15.427349323869946</c:v>
                </c:pt>
                <c:pt idx="94">
                  <c:v>16.341477240920565</c:v>
                </c:pt>
                <c:pt idx="95">
                  <c:v>17.309770642345004</c:v>
                </c:pt>
                <c:pt idx="96">
                  <c:v>18.335439034868415</c:v>
                </c:pt>
                <c:pt idx="97">
                  <c:v>19.42188210044544</c:v>
                </c:pt>
                <c:pt idx="98">
                  <c:v>20.572700964850938</c:v>
                </c:pt>
                <c:pt idx="99">
                  <c:v>21.791710133976753</c:v>
                </c:pt>
                <c:pt idx="100">
                  <c:v>23.082950137398573</c:v>
                </c:pt>
                <c:pt idx="101">
                  <c:v>24.450700921121047</c:v>
                </c:pt>
                <c:pt idx="102">
                  <c:v>25.899496033893232</c:v>
                </c:pt>
                <c:pt idx="103">
                  <c:v>27.434137654115816</c:v>
                </c:pt>
                <c:pt idx="104">
                  <c:v>29.059712507148706</c:v>
                </c:pt>
                <c:pt idx="105">
                  <c:v>30.781608725778344</c:v>
                </c:pt>
                <c:pt idx="106">
                  <c:v>32.605533709730445</c:v>
                </c:pt>
                <c:pt idx="107">
                  <c:v>34.53753304342564</c:v>
                </c:pt>
                <c:pt idx="108">
                  <c:v>36.584010534682307</c:v>
                </c:pt>
                <c:pt idx="109">
                  <c:v>38.7517494407874</c:v>
                </c:pt>
                <c:pt idx="110">
                  <c:v>41.047934952291008</c:v>
                </c:pt>
                <c:pt idx="111">
                  <c:v>43.480178009049283</c:v>
                </c:pt>
                <c:pt idx="112">
                  <c:v>46.056540527457081</c:v>
                </c:pt>
                <c:pt idx="113">
                  <c:v>48.785562122487669</c:v>
                </c:pt>
                <c:pt idx="114">
                  <c:v>51.676288413113106</c:v>
                </c:pt>
                <c:pt idx="115">
                  <c:v>54.738301004926065</c:v>
                </c:pt>
                <c:pt idx="116">
                  <c:v>57.981749249343665</c:v>
                </c:pt>
                <c:pt idx="117">
                  <c:v>61.41738388466274</c:v>
                </c:pt>
                <c:pt idx="118">
                  <c:v>65.056592670472583</c:v>
                </c:pt>
                <c:pt idx="119">
                  <c:v>68.911438133539576</c:v>
                </c:pt>
                <c:pt idx="120">
                  <c:v>72.994697550276129</c:v>
                </c:pt>
                <c:pt idx="121">
                  <c:v>77.319905298319497</c:v>
                </c:pt>
                <c:pt idx="122">
                  <c:v>81.901397717600105</c:v>
                </c:pt>
                <c:pt idx="123">
                  <c:v>86.754360629594586</c:v>
                </c:pt>
                <c:pt idx="124">
                  <c:v>91.894879672271998</c:v>
                </c:pt>
                <c:pt idx="125">
                  <c:v>97.339993617572915</c:v>
                </c:pt>
                <c:pt idx="126">
                  <c:v>103.10775084814762</c:v>
                </c:pt>
                <c:pt idx="127">
                  <c:v>109.21726918055209</c:v>
                </c:pt>
                <c:pt idx="128">
                  <c:v>115.68879923319051</c:v>
                </c:pt>
                <c:pt idx="129">
                  <c:v>122.54379154904449</c:v>
                </c:pt>
                <c:pt idx="130">
                  <c:v>129.80496769567463</c:v>
                </c:pt>
                <c:pt idx="131">
                  <c:v>137.49639557816099</c:v>
                </c:pt>
                <c:pt idx="132">
                  <c:v>145.64356921461712</c:v>
                </c:pt>
                <c:pt idx="133">
                  <c:v>154.27349323869944</c:v>
                </c:pt>
                <c:pt idx="134">
                  <c:v>163.41477240920565</c:v>
                </c:pt>
                <c:pt idx="135">
                  <c:v>173.09770642345006</c:v>
                </c:pt>
              </c:numCache>
            </c:numRef>
          </c:xVal>
          <c:yVal>
            <c:numRef>
              <c:f>'cinza cortada'!$B$24:$B$159</c:f>
              <c:numCache>
                <c:formatCode>General</c:formatCode>
                <c:ptCount val="136"/>
                <c:pt idx="0">
                  <c:v>0</c:v>
                </c:pt>
                <c:pt idx="1">
                  <c:v>7.0000000007564012E-5</c:v>
                </c:pt>
                <c:pt idx="2">
                  <c:v>2.9666666665484343E-4</c:v>
                </c:pt>
                <c:pt idx="3">
                  <c:v>7.5999999999964984E-4</c:v>
                </c:pt>
                <c:pt idx="4">
                  <c:v>1.5499999999946112E-3</c:v>
                </c:pt>
                <c:pt idx="5">
                  <c:v>2.7799999999911229E-3</c:v>
                </c:pt>
                <c:pt idx="6">
                  <c:v>4.5599999999978991E-3</c:v>
                </c:pt>
                <c:pt idx="7">
                  <c:v>7.013333333338867E-3</c:v>
                </c:pt>
                <c:pt idx="8">
                  <c:v>1.0316666666676522E-2</c:v>
                </c:pt>
                <c:pt idx="9">
                  <c:v>1.4693333333337666E-2</c:v>
                </c:pt>
                <c:pt idx="10">
                  <c:v>2.0389999999992359E-2</c:v>
                </c:pt>
                <c:pt idx="11">
                  <c:v>2.7716666666666168E-2</c:v>
                </c:pt>
                <c:pt idx="12">
                  <c:v>3.7023333333330299E-2</c:v>
                </c:pt>
                <c:pt idx="13">
                  <c:v>4.8716666666648312E-2</c:v>
                </c:pt>
                <c:pt idx="14">
                  <c:v>6.3256666666655637E-2</c:v>
                </c:pt>
                <c:pt idx="15">
                  <c:v>8.1173333333328657E-2</c:v>
                </c:pt>
                <c:pt idx="16">
                  <c:v>0.10305333333334721</c:v>
                </c:pt>
                <c:pt idx="17">
                  <c:v>0.12953666666666308</c:v>
                </c:pt>
                <c:pt idx="18">
                  <c:v>0.16132999999999287</c:v>
                </c:pt>
                <c:pt idx="19">
                  <c:v>0.19917333333333564</c:v>
                </c:pt>
                <c:pt idx="20">
                  <c:v>0.24381666666665192</c:v>
                </c:pt>
                <c:pt idx="21">
                  <c:v>0.29599666666667579</c:v>
                </c:pt>
                <c:pt idx="22">
                  <c:v>0.35635666666666843</c:v>
                </c:pt>
                <c:pt idx="23">
                  <c:v>0.42536333333332843</c:v>
                </c:pt>
                <c:pt idx="24">
                  <c:v>0.50316333333334518</c:v>
                </c:pt>
                <c:pt idx="25">
                  <c:v>0.58939999999999548</c:v>
                </c:pt>
                <c:pt idx="26">
                  <c:v>0.68290333333331787</c:v>
                </c:pt>
                <c:pt idx="27">
                  <c:v>0.78132333333332804</c:v>
                </c:pt>
                <c:pt idx="28">
                  <c:v>0.88060333333332963</c:v>
                </c:pt>
                <c:pt idx="29">
                  <c:v>0.97441999999999807</c:v>
                </c:pt>
                <c:pt idx="30">
                  <c:v>1.0539033333333392</c:v>
                </c:pt>
                <c:pt idx="31">
                  <c:v>1.1084733333333374</c:v>
                </c:pt>
                <c:pt idx="32">
                  <c:v>1.1303533333333338</c:v>
                </c:pt>
                <c:pt idx="33">
                  <c:v>1.1303533333333338</c:v>
                </c:pt>
                <c:pt idx="34">
                  <c:v>1.1303533333333338</c:v>
                </c:pt>
                <c:pt idx="35">
                  <c:v>1.1446833333333295</c:v>
                </c:pt>
                <c:pt idx="36">
                  <c:v>1.1446833333333295</c:v>
                </c:pt>
                <c:pt idx="37">
                  <c:v>1.1446833333333295</c:v>
                </c:pt>
                <c:pt idx="38">
                  <c:v>1.1446833333333295</c:v>
                </c:pt>
                <c:pt idx="39">
                  <c:v>1.1446833333333295</c:v>
                </c:pt>
                <c:pt idx="40">
                  <c:v>1.1446833333333295</c:v>
                </c:pt>
                <c:pt idx="41">
                  <c:v>1.1446833333333295</c:v>
                </c:pt>
                <c:pt idx="42">
                  <c:v>1.1446833333333295</c:v>
                </c:pt>
                <c:pt idx="43">
                  <c:v>1.1446833333333295</c:v>
                </c:pt>
                <c:pt idx="44">
                  <c:v>1.2972233333333416</c:v>
                </c:pt>
                <c:pt idx="45">
                  <c:v>1.3246099999999927</c:v>
                </c:pt>
                <c:pt idx="46">
                  <c:v>1.3409833333333343</c:v>
                </c:pt>
                <c:pt idx="47">
                  <c:v>1.3409833333333343</c:v>
                </c:pt>
                <c:pt idx="48">
                  <c:v>1.3409833333333343</c:v>
                </c:pt>
                <c:pt idx="49">
                  <c:v>1.3603766666666739</c:v>
                </c:pt>
                <c:pt idx="50">
                  <c:v>1.3827833333333373</c:v>
                </c:pt>
                <c:pt idx="51">
                  <c:v>1.3827833333333373</c:v>
                </c:pt>
                <c:pt idx="52">
                  <c:v>1.4299966666666664</c:v>
                </c:pt>
                <c:pt idx="53">
                  <c:v>1.4751899999999929</c:v>
                </c:pt>
                <c:pt idx="54">
                  <c:v>1.4801066666666696</c:v>
                </c:pt>
                <c:pt idx="55">
                  <c:v>1.4801066666666696</c:v>
                </c:pt>
                <c:pt idx="56">
                  <c:v>1.514783333333336</c:v>
                </c:pt>
                <c:pt idx="57">
                  <c:v>1.514783333333336</c:v>
                </c:pt>
                <c:pt idx="58">
                  <c:v>1.5761666666666674</c:v>
                </c:pt>
                <c:pt idx="59">
                  <c:v>1.5885833333333377</c:v>
                </c:pt>
                <c:pt idx="60">
                  <c:v>1.5885833333333377</c:v>
                </c:pt>
                <c:pt idx="61">
                  <c:v>1.6227400000000003</c:v>
                </c:pt>
                <c:pt idx="62">
                  <c:v>1.657390000000003</c:v>
                </c:pt>
                <c:pt idx="63">
                  <c:v>1.6869866666666677</c:v>
                </c:pt>
                <c:pt idx="64">
                  <c:v>1.7080800000000007</c:v>
                </c:pt>
                <c:pt idx="65">
                  <c:v>1.7313366666666608</c:v>
                </c:pt>
                <c:pt idx="66">
                  <c:v>1.7710333333333383</c:v>
                </c:pt>
                <c:pt idx="67">
                  <c:v>1.8142299999999945</c:v>
                </c:pt>
                <c:pt idx="68">
                  <c:v>1.8390433333333345</c:v>
                </c:pt>
                <c:pt idx="69">
                  <c:v>1.8610433333333454</c:v>
                </c:pt>
                <c:pt idx="70">
                  <c:v>1.905049999999997</c:v>
                </c:pt>
                <c:pt idx="71">
                  <c:v>1.9578300000000048</c:v>
                </c:pt>
                <c:pt idx="72">
                  <c:v>1.9951333333333321</c:v>
                </c:pt>
                <c:pt idx="73">
                  <c:v>2.0236233333333353</c:v>
                </c:pt>
                <c:pt idx="74">
                  <c:v>2.0569766666666656</c:v>
                </c:pt>
                <c:pt idx="75">
                  <c:v>2.0970033333333249</c:v>
                </c:pt>
                <c:pt idx="76">
                  <c:v>2.1476900000000021</c:v>
                </c:pt>
                <c:pt idx="77">
                  <c:v>2.2086933333333225</c:v>
                </c:pt>
                <c:pt idx="78">
                  <c:v>2.2534800000000188</c:v>
                </c:pt>
                <c:pt idx="79">
                  <c:v>2.2624433333333305</c:v>
                </c:pt>
                <c:pt idx="80">
                  <c:v>2.2624433333333305</c:v>
                </c:pt>
                <c:pt idx="81">
                  <c:v>2.2892233333333234</c:v>
                </c:pt>
                <c:pt idx="82">
                  <c:v>2.3687433333333341</c:v>
                </c:pt>
                <c:pt idx="83">
                  <c:v>2.456226666666661</c:v>
                </c:pt>
                <c:pt idx="84">
                  <c:v>2.5246233333333312</c:v>
                </c:pt>
                <c:pt idx="85">
                  <c:v>2.5850666666666577</c:v>
                </c:pt>
                <c:pt idx="86">
                  <c:v>2.6584233333333374</c:v>
                </c:pt>
                <c:pt idx="87">
                  <c:v>2.753759999999994</c:v>
                </c:pt>
                <c:pt idx="88">
                  <c:v>2.864829999999996</c:v>
                </c:pt>
                <c:pt idx="89">
                  <c:v>2.9780566666666619</c:v>
                </c:pt>
                <c:pt idx="90">
                  <c:v>3.0755099999999924</c:v>
                </c:pt>
                <c:pt idx="91">
                  <c:v>3.1444566666666618</c:v>
                </c:pt>
                <c:pt idx="92">
                  <c:v>3.1887333333333268</c:v>
                </c:pt>
                <c:pt idx="93">
                  <c:v>3.2318266666666595</c:v>
                </c:pt>
                <c:pt idx="94">
                  <c:v>3.3042633333333349</c:v>
                </c:pt>
                <c:pt idx="95">
                  <c:v>3.4279599999999966</c:v>
                </c:pt>
                <c:pt idx="96">
                  <c:v>3.6021233333333291</c:v>
                </c:pt>
                <c:pt idx="97">
                  <c:v>3.798076666666661</c:v>
                </c:pt>
                <c:pt idx="98">
                  <c:v>3.9788466666666689</c:v>
                </c:pt>
                <c:pt idx="99">
                  <c:v>4.1348733333333332</c:v>
                </c:pt>
                <c:pt idx="100">
                  <c:v>4.3003733333333294</c:v>
                </c:pt>
                <c:pt idx="101">
                  <c:v>4.5324800000000049</c:v>
                </c:pt>
                <c:pt idx="102">
                  <c:v>4.8684699999999914</c:v>
                </c:pt>
                <c:pt idx="103">
                  <c:v>5.307153333333325</c:v>
                </c:pt>
                <c:pt idx="104">
                  <c:v>5.8330400000000004</c:v>
                </c:pt>
                <c:pt idx="105">
                  <c:v>6.4506966666666781</c:v>
                </c:pt>
                <c:pt idx="106">
                  <c:v>7.1890166666666584</c:v>
                </c:pt>
                <c:pt idx="107">
                  <c:v>8.0749999999999993</c:v>
                </c:pt>
                <c:pt idx="108">
                  <c:v>9.1190666666666527</c:v>
                </c:pt>
                <c:pt idx="109">
                  <c:v>10.326236666666667</c:v>
                </c:pt>
                <c:pt idx="110">
                  <c:v>11.705770000000005</c:v>
                </c:pt>
                <c:pt idx="111">
                  <c:v>13.264996666666661</c:v>
                </c:pt>
                <c:pt idx="112">
                  <c:v>15.006913333333339</c:v>
                </c:pt>
                <c:pt idx="113">
                  <c:v>16.933799999999987</c:v>
                </c:pt>
                <c:pt idx="114">
                  <c:v>19.043953333333342</c:v>
                </c:pt>
                <c:pt idx="115">
                  <c:v>21.331136666666652</c:v>
                </c:pt>
                <c:pt idx="116">
                  <c:v>23.788873333333338</c:v>
                </c:pt>
                <c:pt idx="117">
                  <c:v>26.410463333333333</c:v>
                </c:pt>
                <c:pt idx="118">
                  <c:v>29.189643333333347</c:v>
                </c:pt>
                <c:pt idx="119">
                  <c:v>32.121359999999996</c:v>
                </c:pt>
                <c:pt idx="120">
                  <c:v>35.202809999999992</c:v>
                </c:pt>
                <c:pt idx="121">
                  <c:v>38.433143333333334</c:v>
                </c:pt>
                <c:pt idx="122">
                  <c:v>41.809489999999997</c:v>
                </c:pt>
                <c:pt idx="123">
                  <c:v>45.319446666666664</c:v>
                </c:pt>
                <c:pt idx="124">
                  <c:v>48.93432</c:v>
                </c:pt>
                <c:pt idx="125">
                  <c:v>52.608233333333331</c:v>
                </c:pt>
                <c:pt idx="126">
                  <c:v>56.285086666666672</c:v>
                </c:pt>
                <c:pt idx="127">
                  <c:v>59.911559999999994</c:v>
                </c:pt>
                <c:pt idx="128">
                  <c:v>63.450369999999999</c:v>
                </c:pt>
                <c:pt idx="129">
                  <c:v>66.886506666666662</c:v>
                </c:pt>
                <c:pt idx="130">
                  <c:v>70.223046666666676</c:v>
                </c:pt>
                <c:pt idx="131">
                  <c:v>73.469939999999994</c:v>
                </c:pt>
                <c:pt idx="132">
                  <c:v>76.631546666666665</c:v>
                </c:pt>
                <c:pt idx="133">
                  <c:v>79.698790000000002</c:v>
                </c:pt>
                <c:pt idx="134">
                  <c:v>82.648286666666664</c:v>
                </c:pt>
                <c:pt idx="135">
                  <c:v>85.445993333333334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F3A-4B35-A03F-951455521EA6}"/>
            </c:ext>
          </c:extLst>
        </c:ser>
        <c:ser>
          <c:idx val="3"/>
          <c:order val="1"/>
          <c:tx>
            <c:v>filler calizo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'Filler calizo'!$A$24:$A$168</c:f>
              <c:numCache>
                <c:formatCode>General</c:formatCode>
                <c:ptCount val="145"/>
                <c:pt idx="0">
                  <c:v>3.8751749440787416E-2</c:v>
                </c:pt>
                <c:pt idx="1">
                  <c:v>4.1047934952290997E-2</c:v>
                </c:pt>
                <c:pt idx="2">
                  <c:v>4.348017800904927E-2</c:v>
                </c:pt>
                <c:pt idx="3">
                  <c:v>4.6056540527457071E-2</c:v>
                </c:pt>
                <c:pt idx="4">
                  <c:v>4.8785562122487684E-2</c:v>
                </c:pt>
                <c:pt idx="5">
                  <c:v>5.1676288413113128E-2</c:v>
                </c:pt>
                <c:pt idx="6">
                  <c:v>5.4738301004926056E-2</c:v>
                </c:pt>
                <c:pt idx="7">
                  <c:v>5.7981749249343656E-2</c:v>
                </c:pt>
                <c:pt idx="8">
                  <c:v>6.1417383884662738E-2</c:v>
                </c:pt>
                <c:pt idx="9">
                  <c:v>6.5056592670472591E-2</c:v>
                </c:pt>
                <c:pt idx="10">
                  <c:v>6.8911438133539601E-2</c:v>
                </c:pt>
                <c:pt idx="11">
                  <c:v>7.2994697550276114E-2</c:v>
                </c:pt>
                <c:pt idx="12">
                  <c:v>7.7319905298319488E-2</c:v>
                </c:pt>
                <c:pt idx="13">
                  <c:v>8.1901397717600105E-2</c:v>
                </c:pt>
                <c:pt idx="14">
                  <c:v>8.6754360629594629E-2</c:v>
                </c:pt>
                <c:pt idx="15">
                  <c:v>9.1894879672272028E-2</c:v>
                </c:pt>
                <c:pt idx="16">
                  <c:v>9.7339993617572868E-2</c:v>
                </c:pt>
                <c:pt idx="17">
                  <c:v>0.10310775084814758</c:v>
                </c:pt>
                <c:pt idx="18">
                  <c:v>0.10921726918055209</c:v>
                </c:pt>
                <c:pt idx="19">
                  <c:v>0.11568879923319052</c:v>
                </c:pt>
                <c:pt idx="20">
                  <c:v>0.12254379154904453</c:v>
                </c:pt>
                <c:pt idx="21">
                  <c:v>0.12980496769567459</c:v>
                </c:pt>
                <c:pt idx="22">
                  <c:v>0.13749639557816096</c:v>
                </c:pt>
                <c:pt idx="23">
                  <c:v>0.14564356921461707</c:v>
                </c:pt>
                <c:pt idx="24">
                  <c:v>0.15427349323869949</c:v>
                </c:pt>
                <c:pt idx="25">
                  <c:v>0.16341477240920571</c:v>
                </c:pt>
                <c:pt idx="26">
                  <c:v>0.17309770642344996</c:v>
                </c:pt>
                <c:pt idx="27">
                  <c:v>0.18335439034868414</c:v>
                </c:pt>
                <c:pt idx="28">
                  <c:v>0.19421882100445442</c:v>
                </c:pt>
                <c:pt idx="29">
                  <c:v>0.20572700964850946</c:v>
                </c:pt>
                <c:pt idx="30">
                  <c:v>0.21791710133976769</c:v>
                </c:pt>
                <c:pt idx="31">
                  <c:v>0.23082950137398561</c:v>
                </c:pt>
                <c:pt idx="32">
                  <c:v>0.24450700921121041</c:v>
                </c:pt>
                <c:pt idx="33">
                  <c:v>0.25899496033893232</c:v>
                </c:pt>
                <c:pt idx="34">
                  <c:v>0.27434137654115825</c:v>
                </c:pt>
                <c:pt idx="35">
                  <c:v>0.29059712507148722</c:v>
                </c:pt>
                <c:pt idx="36">
                  <c:v>0.30781608725778326</c:v>
                </c:pt>
                <c:pt idx="37">
                  <c:v>0.32605533709730439</c:v>
                </c:pt>
                <c:pt idx="38">
                  <c:v>0.34537533043425633</c:v>
                </c:pt>
                <c:pt idx="39">
                  <c:v>0.3658401053468231</c:v>
                </c:pt>
                <c:pt idx="40">
                  <c:v>0.3875174944078742</c:v>
                </c:pt>
                <c:pt idx="41">
                  <c:v>0.41047934952290988</c:v>
                </c:pt>
                <c:pt idx="42">
                  <c:v>0.43480178009049281</c:v>
                </c:pt>
                <c:pt idx="43">
                  <c:v>0.46056540527457079</c:v>
                </c:pt>
                <c:pt idx="44">
                  <c:v>0.4878556212248768</c:v>
                </c:pt>
                <c:pt idx="45">
                  <c:v>0.51676288413113136</c:v>
                </c:pt>
                <c:pt idx="46">
                  <c:v>0.54738301004926049</c:v>
                </c:pt>
                <c:pt idx="47">
                  <c:v>0.57981749249343673</c:v>
                </c:pt>
                <c:pt idx="48">
                  <c:v>0.61417383884662735</c:v>
                </c:pt>
                <c:pt idx="49">
                  <c:v>0.65056592670472579</c:v>
                </c:pt>
                <c:pt idx="50">
                  <c:v>0.68911438133539604</c:v>
                </c:pt>
                <c:pt idx="51">
                  <c:v>0.729946975502761</c:v>
                </c:pt>
                <c:pt idx="52">
                  <c:v>0.77319905298319502</c:v>
                </c:pt>
                <c:pt idx="53">
                  <c:v>0.81901397717600111</c:v>
                </c:pt>
                <c:pt idx="54">
                  <c:v>0.86754360629594607</c:v>
                </c:pt>
                <c:pt idx="55">
                  <c:v>0.91894879672272045</c:v>
                </c:pt>
                <c:pt idx="56">
                  <c:v>0.97339993617572862</c:v>
                </c:pt>
                <c:pt idx="57">
                  <c:v>1.0310775084814761</c:v>
                </c:pt>
                <c:pt idx="58">
                  <c:v>1.0921726918055208</c:v>
                </c:pt>
                <c:pt idx="59">
                  <c:v>1.1568879923319049</c:v>
                </c:pt>
                <c:pt idx="60">
                  <c:v>1.2254379154904456</c:v>
                </c:pt>
                <c:pt idx="61">
                  <c:v>1.2980496769567458</c:v>
                </c:pt>
                <c:pt idx="62">
                  <c:v>1.3749639557816098</c:v>
                </c:pt>
                <c:pt idx="63">
                  <c:v>1.4564356921461712</c:v>
                </c:pt>
                <c:pt idx="64">
                  <c:v>1.5427349323869946</c:v>
                </c:pt>
                <c:pt idx="65">
                  <c:v>1.6341477240920574</c:v>
                </c:pt>
                <c:pt idx="66">
                  <c:v>1.7309770642344995</c:v>
                </c:pt>
                <c:pt idx="67">
                  <c:v>1.8335439034868417</c:v>
                </c:pt>
                <c:pt idx="68">
                  <c:v>1.942188210044544</c:v>
                </c:pt>
                <c:pt idx="69">
                  <c:v>2.0572700964850941</c:v>
                </c:pt>
                <c:pt idx="70">
                  <c:v>2.1791710133976769</c:v>
                </c:pt>
                <c:pt idx="71">
                  <c:v>2.3082950137398561</c:v>
                </c:pt>
                <c:pt idx="72">
                  <c:v>2.4450700921121045</c:v>
                </c:pt>
                <c:pt idx="73">
                  <c:v>2.5899496033893232</c:v>
                </c:pt>
                <c:pt idx="74">
                  <c:v>2.743413765411582</c:v>
                </c:pt>
                <c:pt idx="75">
                  <c:v>2.9059712507148716</c:v>
                </c:pt>
                <c:pt idx="76">
                  <c:v>3.0781608725778327</c:v>
                </c:pt>
                <c:pt idx="77">
                  <c:v>3.2605533709730445</c:v>
                </c:pt>
                <c:pt idx="78">
                  <c:v>3.453753304342563</c:v>
                </c:pt>
                <c:pt idx="79">
                  <c:v>3.6584010534682303</c:v>
                </c:pt>
                <c:pt idx="80">
                  <c:v>3.8751749440787422</c:v>
                </c:pt>
                <c:pt idx="81">
                  <c:v>4.1047934952291012</c:v>
                </c:pt>
                <c:pt idx="82">
                  <c:v>4.3480178009049286</c:v>
                </c:pt>
                <c:pt idx="83">
                  <c:v>4.6056540527457077</c:v>
                </c:pt>
                <c:pt idx="84">
                  <c:v>4.8785562122487676</c:v>
                </c:pt>
                <c:pt idx="85">
                  <c:v>5.1676288413113109</c:v>
                </c:pt>
                <c:pt idx="86">
                  <c:v>5.4738301004926075</c:v>
                </c:pt>
                <c:pt idx="87">
                  <c:v>5.7981749249343659</c:v>
                </c:pt>
                <c:pt idx="88">
                  <c:v>6.1417383884662735</c:v>
                </c:pt>
                <c:pt idx="89">
                  <c:v>6.5056592670472577</c:v>
                </c:pt>
                <c:pt idx="90">
                  <c:v>6.8911438133539571</c:v>
                </c:pt>
                <c:pt idx="91">
                  <c:v>7.299469755027614</c:v>
                </c:pt>
                <c:pt idx="92">
                  <c:v>7.7319905298319505</c:v>
                </c:pt>
                <c:pt idx="93">
                  <c:v>8.1901397717600108</c:v>
                </c:pt>
                <c:pt idx="94">
                  <c:v>8.6754360629594611</c:v>
                </c:pt>
                <c:pt idx="95">
                  <c:v>9.1894879672271994</c:v>
                </c:pt>
                <c:pt idx="96">
                  <c:v>9.7339993617572915</c:v>
                </c:pt>
                <c:pt idx="97">
                  <c:v>10.310775084814759</c:v>
                </c:pt>
                <c:pt idx="98">
                  <c:v>10.92172691805521</c:v>
                </c:pt>
                <c:pt idx="99">
                  <c:v>11.568879923319049</c:v>
                </c:pt>
                <c:pt idx="100">
                  <c:v>12.254379154904449</c:v>
                </c:pt>
                <c:pt idx="101">
                  <c:v>12.980496769567463</c:v>
                </c:pt>
                <c:pt idx="102">
                  <c:v>13.749639557816097</c:v>
                </c:pt>
                <c:pt idx="103">
                  <c:v>14.564356921461712</c:v>
                </c:pt>
                <c:pt idx="104">
                  <c:v>15.427349323869946</c:v>
                </c:pt>
                <c:pt idx="105">
                  <c:v>16.341477240920565</c:v>
                </c:pt>
                <c:pt idx="106">
                  <c:v>17.309770642345004</c:v>
                </c:pt>
                <c:pt idx="107">
                  <c:v>18.335439034868415</c:v>
                </c:pt>
                <c:pt idx="108">
                  <c:v>19.42188210044544</c:v>
                </c:pt>
                <c:pt idx="109">
                  <c:v>20.572700964850938</c:v>
                </c:pt>
                <c:pt idx="110">
                  <c:v>21.791710133976753</c:v>
                </c:pt>
                <c:pt idx="111">
                  <c:v>23.082950137398573</c:v>
                </c:pt>
                <c:pt idx="112">
                  <c:v>24.450700921121047</c:v>
                </c:pt>
                <c:pt idx="113">
                  <c:v>25.899496033893232</c:v>
                </c:pt>
                <c:pt idx="114">
                  <c:v>27.434137654115816</c:v>
                </c:pt>
                <c:pt idx="115">
                  <c:v>29.059712507148706</c:v>
                </c:pt>
                <c:pt idx="116">
                  <c:v>30.781608725778344</c:v>
                </c:pt>
                <c:pt idx="117">
                  <c:v>32.605533709730445</c:v>
                </c:pt>
                <c:pt idx="118">
                  <c:v>34.53753304342564</c:v>
                </c:pt>
                <c:pt idx="119">
                  <c:v>36.584010534682307</c:v>
                </c:pt>
                <c:pt idx="120">
                  <c:v>38.7517494407874</c:v>
                </c:pt>
                <c:pt idx="121">
                  <c:v>41.047934952291008</c:v>
                </c:pt>
                <c:pt idx="122">
                  <c:v>43.480178009049283</c:v>
                </c:pt>
                <c:pt idx="123">
                  <c:v>46.056540527457081</c:v>
                </c:pt>
                <c:pt idx="124">
                  <c:v>48.785562122487669</c:v>
                </c:pt>
                <c:pt idx="125">
                  <c:v>51.676288413113106</c:v>
                </c:pt>
                <c:pt idx="126">
                  <c:v>54.738301004926065</c:v>
                </c:pt>
                <c:pt idx="127">
                  <c:v>57.981749249343665</c:v>
                </c:pt>
                <c:pt idx="128">
                  <c:v>61.41738388466274</c:v>
                </c:pt>
                <c:pt idx="129">
                  <c:v>65.056592670472583</c:v>
                </c:pt>
                <c:pt idx="130">
                  <c:v>68.911438133539576</c:v>
                </c:pt>
                <c:pt idx="131">
                  <c:v>72.994697550276129</c:v>
                </c:pt>
                <c:pt idx="132">
                  <c:v>77.319905298319497</c:v>
                </c:pt>
                <c:pt idx="133">
                  <c:v>81.901397717600105</c:v>
                </c:pt>
                <c:pt idx="134">
                  <c:v>86.754360629594586</c:v>
                </c:pt>
                <c:pt idx="135">
                  <c:v>91.894879672271998</c:v>
                </c:pt>
                <c:pt idx="136">
                  <c:v>97.339993617572915</c:v>
                </c:pt>
                <c:pt idx="137">
                  <c:v>103.10775084814762</c:v>
                </c:pt>
                <c:pt idx="138">
                  <c:v>109.21726918055209</c:v>
                </c:pt>
                <c:pt idx="139">
                  <c:v>115.68879923319051</c:v>
                </c:pt>
                <c:pt idx="140">
                  <c:v>122.54379154904449</c:v>
                </c:pt>
                <c:pt idx="141">
                  <c:v>129.80496769567463</c:v>
                </c:pt>
                <c:pt idx="142">
                  <c:v>137.49639557816099</c:v>
                </c:pt>
                <c:pt idx="143">
                  <c:v>145.64356921461712</c:v>
                </c:pt>
                <c:pt idx="144">
                  <c:v>154.27349323869944</c:v>
                </c:pt>
              </c:numCache>
              <c:extLst xmlns:c15="http://schemas.microsoft.com/office/drawing/2012/chart"/>
            </c:numRef>
          </c:xVal>
          <c:yVal>
            <c:numRef>
              <c:f>'Filler calizo'!$B$24:$B$168</c:f>
              <c:numCache>
                <c:formatCode>General</c:formatCode>
                <c:ptCount val="145"/>
                <c:pt idx="0">
                  <c:v>0</c:v>
                </c:pt>
                <c:pt idx="1">
                  <c:v>3.5986666666654177E-2</c:v>
                </c:pt>
                <c:pt idx="2">
                  <c:v>0.10790999999999995</c:v>
                </c:pt>
                <c:pt idx="3">
                  <c:v>0.21567333333333272</c:v>
                </c:pt>
                <c:pt idx="4">
                  <c:v>0.35912666666666482</c:v>
                </c:pt>
                <c:pt idx="5">
                  <c:v>0.53805333333333261</c:v>
                </c:pt>
                <c:pt idx="6">
                  <c:v>0.75218333333332277</c:v>
                </c:pt>
                <c:pt idx="7">
                  <c:v>1.0011700000000068</c:v>
                </c:pt>
                <c:pt idx="8">
                  <c:v>1.2846000000000024</c:v>
                </c:pt>
                <c:pt idx="9">
                  <c:v>1.6019799999999917</c:v>
                </c:pt>
                <c:pt idx="10">
                  <c:v>1.9527300000000025</c:v>
                </c:pt>
                <c:pt idx="11">
                  <c:v>2.3361833333333415</c:v>
                </c:pt>
                <c:pt idx="12">
                  <c:v>2.7515666666666605</c:v>
                </c:pt>
                <c:pt idx="13">
                  <c:v>3.1980166666666698</c:v>
                </c:pt>
                <c:pt idx="14">
                  <c:v>3.6745499999999987</c:v>
                </c:pt>
                <c:pt idx="15">
                  <c:v>4.1800566666666761</c:v>
                </c:pt>
                <c:pt idx="16">
                  <c:v>4.7133033333333412</c:v>
                </c:pt>
                <c:pt idx="17">
                  <c:v>5.2729133333333404</c:v>
                </c:pt>
                <c:pt idx="18">
                  <c:v>5.8573700000000066</c:v>
                </c:pt>
                <c:pt idx="19">
                  <c:v>6.4649900000000038</c:v>
                </c:pt>
                <c:pt idx="20">
                  <c:v>7.0939166666666669</c:v>
                </c:pt>
                <c:pt idx="21">
                  <c:v>7.7421300000000031</c:v>
                </c:pt>
                <c:pt idx="22">
                  <c:v>8.4074000000000098</c:v>
                </c:pt>
                <c:pt idx="23">
                  <c:v>9.0873166666666556</c:v>
                </c:pt>
                <c:pt idx="24">
                  <c:v>9.7792500000000064</c:v>
                </c:pt>
                <c:pt idx="25">
                  <c:v>10.480376666666658</c:v>
                </c:pt>
                <c:pt idx="26">
                  <c:v>11.187630000000004</c:v>
                </c:pt>
                <c:pt idx="27">
                  <c:v>11.897766666666653</c:v>
                </c:pt>
                <c:pt idx="28">
                  <c:v>12.607313333333325</c:v>
                </c:pt>
                <c:pt idx="29">
                  <c:v>13.312626666666672</c:v>
                </c:pt>
                <c:pt idx="30">
                  <c:v>14.009896666666666</c:v>
                </c:pt>
                <c:pt idx="31">
                  <c:v>14.695196666666666</c:v>
                </c:pt>
                <c:pt idx="32">
                  <c:v>15.364553333333319</c:v>
                </c:pt>
                <c:pt idx="33">
                  <c:v>16.013999999999985</c:v>
                </c:pt>
                <c:pt idx="34">
                  <c:v>16.639703333333333</c:v>
                </c:pt>
                <c:pt idx="35">
                  <c:v>17.238043333333319</c:v>
                </c:pt>
                <c:pt idx="36">
                  <c:v>17.805796666666662</c:v>
                </c:pt>
                <c:pt idx="37">
                  <c:v>18.340293333333335</c:v>
                </c:pt>
                <c:pt idx="38">
                  <c:v>18.839623333333343</c:v>
                </c:pt>
                <c:pt idx="39">
                  <c:v>19.302859999999999</c:v>
                </c:pt>
                <c:pt idx="40">
                  <c:v>19.730296666666668</c:v>
                </c:pt>
                <c:pt idx="41">
                  <c:v>20.123653333333337</c:v>
                </c:pt>
                <c:pt idx="42">
                  <c:v>20.486303333333332</c:v>
                </c:pt>
                <c:pt idx="43">
                  <c:v>20.823349999999998</c:v>
                </c:pt>
                <c:pt idx="44">
                  <c:v>21.141646666666659</c:v>
                </c:pt>
                <c:pt idx="45">
                  <c:v>21.449643333333324</c:v>
                </c:pt>
                <c:pt idx="46">
                  <c:v>21.757016666666662</c:v>
                </c:pt>
                <c:pt idx="47">
                  <c:v>22.074103333333341</c:v>
                </c:pt>
                <c:pt idx="48">
                  <c:v>22.411096666666662</c:v>
                </c:pt>
                <c:pt idx="49">
                  <c:v>22.777083333333337</c:v>
                </c:pt>
                <c:pt idx="50">
                  <c:v>23.179019999999984</c:v>
                </c:pt>
                <c:pt idx="51">
                  <c:v>23.620809999999992</c:v>
                </c:pt>
                <c:pt idx="52">
                  <c:v>24.102600000000006</c:v>
                </c:pt>
                <c:pt idx="53">
                  <c:v>24.620599999999992</c:v>
                </c:pt>
                <c:pt idx="54">
                  <c:v>25.167496666666665</c:v>
                </c:pt>
                <c:pt idx="55">
                  <c:v>25.733583333333332</c:v>
                </c:pt>
                <c:pt idx="56">
                  <c:v>26.30853333333333</c:v>
                </c:pt>
                <c:pt idx="57">
                  <c:v>26.883443333333336</c:v>
                </c:pt>
                <c:pt idx="58">
                  <c:v>27.452813333333339</c:v>
                </c:pt>
                <c:pt idx="59">
                  <c:v>28.01575999999999</c:v>
                </c:pt>
                <c:pt idx="60">
                  <c:v>28.576099999999993</c:v>
                </c:pt>
                <c:pt idx="61">
                  <c:v>29.141166666666674</c:v>
                </c:pt>
                <c:pt idx="62">
                  <c:v>29.719559999999991</c:v>
                </c:pt>
                <c:pt idx="63">
                  <c:v>30.318619999999996</c:v>
                </c:pt>
                <c:pt idx="64">
                  <c:v>30.942696666666659</c:v>
                </c:pt>
                <c:pt idx="65">
                  <c:v>31.592750000000002</c:v>
                </c:pt>
                <c:pt idx="66">
                  <c:v>32.267363333333336</c:v>
                </c:pt>
                <c:pt idx="67">
                  <c:v>32.964349999999996</c:v>
                </c:pt>
                <c:pt idx="68">
                  <c:v>33.682103333333338</c:v>
                </c:pt>
                <c:pt idx="69">
                  <c:v>34.420170000000006</c:v>
                </c:pt>
                <c:pt idx="70">
                  <c:v>35.179379999999995</c:v>
                </c:pt>
                <c:pt idx="71">
                  <c:v>35.961830000000006</c:v>
                </c:pt>
                <c:pt idx="72">
                  <c:v>36.770416666666662</c:v>
                </c:pt>
                <c:pt idx="73">
                  <c:v>37.607406666666662</c:v>
                </c:pt>
                <c:pt idx="74">
                  <c:v>38.472510000000007</c:v>
                </c:pt>
                <c:pt idx="75">
                  <c:v>39.362410000000004</c:v>
                </c:pt>
                <c:pt idx="76">
                  <c:v>40.272856666666669</c:v>
                </c:pt>
                <c:pt idx="77">
                  <c:v>41.201946666666664</c:v>
                </c:pt>
                <c:pt idx="78">
                  <c:v>42.151786666666666</c:v>
                </c:pt>
                <c:pt idx="79">
                  <c:v>43.12786333333333</c:v>
                </c:pt>
                <c:pt idx="80">
                  <c:v>44.136566666666667</c:v>
                </c:pt>
                <c:pt idx="81">
                  <c:v>45.181576666666658</c:v>
                </c:pt>
                <c:pt idx="82">
                  <c:v>46.260526666666657</c:v>
                </c:pt>
                <c:pt idx="83">
                  <c:v>47.363446666666661</c:v>
                </c:pt>
                <c:pt idx="84">
                  <c:v>48.473230000000001</c:v>
                </c:pt>
                <c:pt idx="85">
                  <c:v>49.56854666666667</c:v>
                </c:pt>
                <c:pt idx="86">
                  <c:v>50.629220000000011</c:v>
                </c:pt>
                <c:pt idx="87">
                  <c:v>51.643216666666667</c:v>
                </c:pt>
                <c:pt idx="88">
                  <c:v>52.613193333333342</c:v>
                </c:pt>
                <c:pt idx="89">
                  <c:v>53.560043333333326</c:v>
                </c:pt>
                <c:pt idx="90">
                  <c:v>54.521709999999992</c:v>
                </c:pt>
                <c:pt idx="91">
                  <c:v>55.546123333333327</c:v>
                </c:pt>
                <c:pt idx="92">
                  <c:v>56.678776666666678</c:v>
                </c:pt>
                <c:pt idx="93">
                  <c:v>57.948736666666669</c:v>
                </c:pt>
                <c:pt idx="94">
                  <c:v>59.360503333333334</c:v>
                </c:pt>
                <c:pt idx="95">
                  <c:v>60.895176666666664</c:v>
                </c:pt>
                <c:pt idx="96">
                  <c:v>62.516273333333338</c:v>
                </c:pt>
                <c:pt idx="97">
                  <c:v>64.177646666666661</c:v>
                </c:pt>
                <c:pt idx="98">
                  <c:v>65.832226666666656</c:v>
                </c:pt>
                <c:pt idx="99">
                  <c:v>67.440176666666659</c:v>
                </c:pt>
                <c:pt idx="100">
                  <c:v>68.97529333333334</c:v>
                </c:pt>
                <c:pt idx="101">
                  <c:v>70.42855666666668</c:v>
                </c:pt>
                <c:pt idx="102">
                  <c:v>71.808099999999996</c:v>
                </c:pt>
                <c:pt idx="103">
                  <c:v>73.135463333333334</c:v>
                </c:pt>
                <c:pt idx="104">
                  <c:v>74.438870000000009</c:v>
                </c:pt>
                <c:pt idx="105">
                  <c:v>75.745176666666666</c:v>
                </c:pt>
                <c:pt idx="106">
                  <c:v>77.072976666666676</c:v>
                </c:pt>
                <c:pt idx="107">
                  <c:v>78.429273333333342</c:v>
                </c:pt>
                <c:pt idx="108">
                  <c:v>79.810373333333331</c:v>
                </c:pt>
                <c:pt idx="109">
                  <c:v>81.20599</c:v>
                </c:pt>
                <c:pt idx="110">
                  <c:v>82.604193333333328</c:v>
                </c:pt>
                <c:pt idx="111">
                  <c:v>83.994976666666659</c:v>
                </c:pt>
                <c:pt idx="112">
                  <c:v>85.371146666666661</c:v>
                </c:pt>
                <c:pt idx="113">
                  <c:v>86.726726666666664</c:v>
                </c:pt>
                <c:pt idx="114">
                  <c:v>88.055160000000001</c:v>
                </c:pt>
                <c:pt idx="115">
                  <c:v>89.348586666666662</c:v>
                </c:pt>
                <c:pt idx="116">
                  <c:v>90.59796266666666</c:v>
                </c:pt>
                <c:pt idx="117">
                  <c:v>91.79307</c:v>
                </c:pt>
                <c:pt idx="118">
                  <c:v>92.922235666666666</c:v>
                </c:pt>
                <c:pt idx="119">
                  <c:v>93.972769666666665</c:v>
                </c:pt>
                <c:pt idx="120">
                  <c:v>94.932368333333343</c:v>
                </c:pt>
                <c:pt idx="121">
                  <c:v>95.79060033333333</c:v>
                </c:pt>
                <c:pt idx="122">
                  <c:v>96.539861000000002</c:v>
                </c:pt>
                <c:pt idx="123">
                  <c:v>97.176134333333337</c:v>
                </c:pt>
                <c:pt idx="124">
                  <c:v>97.699461333333332</c:v>
                </c:pt>
                <c:pt idx="125">
                  <c:v>98.113778333333329</c:v>
                </c:pt>
                <c:pt idx="126">
                  <c:v>98.42655666666667</c:v>
                </c:pt>
                <c:pt idx="127">
                  <c:v>98.648479333333341</c:v>
                </c:pt>
                <c:pt idx="128">
                  <c:v>98.792996000000002</c:v>
                </c:pt>
                <c:pt idx="129">
                  <c:v>98.875951866666668</c:v>
                </c:pt>
                <c:pt idx="130">
                  <c:v>98.914978866666672</c:v>
                </c:pt>
                <c:pt idx="131">
                  <c:v>98.928309866666666</c:v>
                </c:pt>
                <c:pt idx="132">
                  <c:v>98.932783200000003</c:v>
                </c:pt>
                <c:pt idx="133">
                  <c:v>98.941136866666668</c:v>
                </c:pt>
                <c:pt idx="134">
                  <c:v>98.963685800000007</c:v>
                </c:pt>
                <c:pt idx="135">
                  <c:v>99.008598066666664</c:v>
                </c:pt>
                <c:pt idx="136">
                  <c:v>99.080288333333328</c:v>
                </c:pt>
                <c:pt idx="137">
                  <c:v>99.178991433333323</c:v>
                </c:pt>
                <c:pt idx="138">
                  <c:v>99.301176133333342</c:v>
                </c:pt>
                <c:pt idx="139">
                  <c:v>99.440224099999995</c:v>
                </c:pt>
                <c:pt idx="140">
                  <c:v>99.586904433333331</c:v>
                </c:pt>
                <c:pt idx="141">
                  <c:v>99.729639699999993</c:v>
                </c:pt>
                <c:pt idx="142">
                  <c:v>99.85503593333334</c:v>
                </c:pt>
                <c:pt idx="143">
                  <c:v>99.949195209999999</c:v>
                </c:pt>
                <c:pt idx="144">
                  <c:v>100</c:v>
                </c:pt>
              </c:numCache>
              <c:extLst xmlns:c15="http://schemas.microsoft.com/office/drawing/2012/chart"/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7-CF3A-4B35-A03F-951455521EA6}"/>
            </c:ext>
          </c:extLst>
        </c:ser>
        <c:ser>
          <c:idx val="8"/>
          <c:order val="3"/>
          <c:tx>
            <c:v>METACAOLIN SAI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METACAOLIN_SAI!$A$23:$A$131</c:f>
              <c:numCache>
                <c:formatCode>General</c:formatCode>
                <c:ptCount val="109"/>
                <c:pt idx="0">
                  <c:v>0.3875174944078742</c:v>
                </c:pt>
                <c:pt idx="1">
                  <c:v>0.41047934952290988</c:v>
                </c:pt>
                <c:pt idx="2">
                  <c:v>0.43480178009049281</c:v>
                </c:pt>
                <c:pt idx="3">
                  <c:v>0.46056540527457079</c:v>
                </c:pt>
                <c:pt idx="4">
                  <c:v>0.4878556212248768</c:v>
                </c:pt>
                <c:pt idx="5">
                  <c:v>0.51676288413113136</c:v>
                </c:pt>
                <c:pt idx="6">
                  <c:v>0.54738301004926049</c:v>
                </c:pt>
                <c:pt idx="7">
                  <c:v>0.57981749249343673</c:v>
                </c:pt>
                <c:pt idx="8">
                  <c:v>0.61417383884662735</c:v>
                </c:pt>
                <c:pt idx="9">
                  <c:v>0.65056592670472579</c:v>
                </c:pt>
                <c:pt idx="10">
                  <c:v>0.68911438133539604</c:v>
                </c:pt>
                <c:pt idx="11">
                  <c:v>0.729946975502761</c:v>
                </c:pt>
                <c:pt idx="12">
                  <c:v>0.77319905298319502</c:v>
                </c:pt>
                <c:pt idx="13">
                  <c:v>0.81901397717600111</c:v>
                </c:pt>
                <c:pt idx="14">
                  <c:v>0.86754360629594607</c:v>
                </c:pt>
                <c:pt idx="15">
                  <c:v>0.91894879672272045</c:v>
                </c:pt>
                <c:pt idx="16">
                  <c:v>0.97339993617572862</c:v>
                </c:pt>
                <c:pt idx="17">
                  <c:v>1.0310775084814761</c:v>
                </c:pt>
                <c:pt idx="18">
                  <c:v>1.0921726918055208</c:v>
                </c:pt>
                <c:pt idx="19">
                  <c:v>1.1568879923319049</c:v>
                </c:pt>
                <c:pt idx="20">
                  <c:v>1.2254379154904456</c:v>
                </c:pt>
                <c:pt idx="21">
                  <c:v>1.2980496769567458</c:v>
                </c:pt>
                <c:pt idx="22">
                  <c:v>1.3749639557816098</c:v>
                </c:pt>
                <c:pt idx="23">
                  <c:v>1.4564356921461712</c:v>
                </c:pt>
                <c:pt idx="24">
                  <c:v>1.5427349323869946</c:v>
                </c:pt>
                <c:pt idx="25">
                  <c:v>1.6341477240920574</c:v>
                </c:pt>
                <c:pt idx="26">
                  <c:v>1.7309770642344995</c:v>
                </c:pt>
                <c:pt idx="27">
                  <c:v>1.8335439034868417</c:v>
                </c:pt>
                <c:pt idx="28">
                  <c:v>1.942188210044544</c:v>
                </c:pt>
                <c:pt idx="29">
                  <c:v>2.0572700964850941</c:v>
                </c:pt>
                <c:pt idx="30">
                  <c:v>2.1791710133976769</c:v>
                </c:pt>
                <c:pt idx="31">
                  <c:v>2.3082950137398561</c:v>
                </c:pt>
                <c:pt idx="32">
                  <c:v>2.4450700921121045</c:v>
                </c:pt>
                <c:pt idx="33">
                  <c:v>2.5899496033893232</c:v>
                </c:pt>
                <c:pt idx="34">
                  <c:v>2.743413765411582</c:v>
                </c:pt>
                <c:pt idx="35">
                  <c:v>2.9059712507148716</c:v>
                </c:pt>
                <c:pt idx="36">
                  <c:v>3.0781608725778327</c:v>
                </c:pt>
                <c:pt idx="37">
                  <c:v>3.2605533709730445</c:v>
                </c:pt>
                <c:pt idx="38">
                  <c:v>3.453753304342563</c:v>
                </c:pt>
                <c:pt idx="39">
                  <c:v>3.6584010534682303</c:v>
                </c:pt>
                <c:pt idx="40">
                  <c:v>3.8751749440787422</c:v>
                </c:pt>
                <c:pt idx="41">
                  <c:v>4.1047934952291012</c:v>
                </c:pt>
                <c:pt idx="42">
                  <c:v>4.3480178009049286</c:v>
                </c:pt>
                <c:pt idx="43">
                  <c:v>4.6056540527457077</c:v>
                </c:pt>
                <c:pt idx="44">
                  <c:v>4.8785562122487676</c:v>
                </c:pt>
                <c:pt idx="45">
                  <c:v>5.1676288413113109</c:v>
                </c:pt>
                <c:pt idx="46">
                  <c:v>5.4738301004926075</c:v>
                </c:pt>
                <c:pt idx="47">
                  <c:v>5.7981749249343659</c:v>
                </c:pt>
                <c:pt idx="48">
                  <c:v>6.1417383884662735</c:v>
                </c:pt>
                <c:pt idx="49">
                  <c:v>6.5056592670472577</c:v>
                </c:pt>
                <c:pt idx="50">
                  <c:v>6.8911438133539571</c:v>
                </c:pt>
                <c:pt idx="51">
                  <c:v>7.299469755027614</c:v>
                </c:pt>
                <c:pt idx="52">
                  <c:v>7.7319905298319505</c:v>
                </c:pt>
                <c:pt idx="53">
                  <c:v>8.1901397717600108</c:v>
                </c:pt>
                <c:pt idx="54">
                  <c:v>8.6754360629594611</c:v>
                </c:pt>
                <c:pt idx="55">
                  <c:v>9.1894879672271994</c:v>
                </c:pt>
                <c:pt idx="56">
                  <c:v>9.7339993617572915</c:v>
                </c:pt>
                <c:pt idx="57">
                  <c:v>10.310775084814759</c:v>
                </c:pt>
                <c:pt idx="58">
                  <c:v>10.92172691805521</c:v>
                </c:pt>
                <c:pt idx="59">
                  <c:v>11.568879923319049</c:v>
                </c:pt>
                <c:pt idx="60">
                  <c:v>12.254379154904449</c:v>
                </c:pt>
                <c:pt idx="61">
                  <c:v>12.980496769567463</c:v>
                </c:pt>
                <c:pt idx="62">
                  <c:v>13.749639557816097</c:v>
                </c:pt>
                <c:pt idx="63">
                  <c:v>14.564356921461712</c:v>
                </c:pt>
                <c:pt idx="64">
                  <c:v>15.427349323869946</c:v>
                </c:pt>
                <c:pt idx="65">
                  <c:v>16.341477240920565</c:v>
                </c:pt>
                <c:pt idx="66">
                  <c:v>17.309770642345004</c:v>
                </c:pt>
                <c:pt idx="67">
                  <c:v>18.335439034868415</c:v>
                </c:pt>
                <c:pt idx="68">
                  <c:v>19.42188210044544</c:v>
                </c:pt>
                <c:pt idx="69">
                  <c:v>20.572700964850938</c:v>
                </c:pt>
                <c:pt idx="70">
                  <c:v>21.791710133976753</c:v>
                </c:pt>
                <c:pt idx="71">
                  <c:v>23.082950137398573</c:v>
                </c:pt>
                <c:pt idx="72">
                  <c:v>24.450700921121047</c:v>
                </c:pt>
                <c:pt idx="73">
                  <c:v>25.899496033893232</c:v>
                </c:pt>
                <c:pt idx="74">
                  <c:v>27.434137654115816</c:v>
                </c:pt>
                <c:pt idx="75">
                  <c:v>29.059712507148706</c:v>
                </c:pt>
                <c:pt idx="76">
                  <c:v>30.781608725778344</c:v>
                </c:pt>
                <c:pt idx="77">
                  <c:v>32.605533709730445</c:v>
                </c:pt>
                <c:pt idx="78">
                  <c:v>34.53753304342564</c:v>
                </c:pt>
                <c:pt idx="79">
                  <c:v>36.584010534682307</c:v>
                </c:pt>
                <c:pt idx="80">
                  <c:v>38.7517494407874</c:v>
                </c:pt>
                <c:pt idx="81">
                  <c:v>41.047934952291008</c:v>
                </c:pt>
                <c:pt idx="82">
                  <c:v>43.480178009049283</c:v>
                </c:pt>
                <c:pt idx="83">
                  <c:v>46.056540527457081</c:v>
                </c:pt>
                <c:pt idx="84">
                  <c:v>48.785562122487669</c:v>
                </c:pt>
                <c:pt idx="85">
                  <c:v>51.676288413113106</c:v>
                </c:pt>
                <c:pt idx="86">
                  <c:v>54.738301004926065</c:v>
                </c:pt>
                <c:pt idx="87">
                  <c:v>57.981749249343665</c:v>
                </c:pt>
                <c:pt idx="88">
                  <c:v>61.41738388466274</c:v>
                </c:pt>
                <c:pt idx="89">
                  <c:v>65.056592670472583</c:v>
                </c:pt>
                <c:pt idx="90">
                  <c:v>68.911438133539576</c:v>
                </c:pt>
                <c:pt idx="91">
                  <c:v>72.994697550276129</c:v>
                </c:pt>
                <c:pt idx="92">
                  <c:v>77.319905298319497</c:v>
                </c:pt>
                <c:pt idx="93">
                  <c:v>81.901397717600105</c:v>
                </c:pt>
                <c:pt idx="94">
                  <c:v>86.754360629594586</c:v>
                </c:pt>
                <c:pt idx="95">
                  <c:v>91.894879672271998</c:v>
                </c:pt>
                <c:pt idx="96">
                  <c:v>97.339993617572915</c:v>
                </c:pt>
                <c:pt idx="97">
                  <c:v>103.10775084814762</c:v>
                </c:pt>
                <c:pt idx="98">
                  <c:v>109.21726918055209</c:v>
                </c:pt>
                <c:pt idx="99">
                  <c:v>115.68879923319051</c:v>
                </c:pt>
                <c:pt idx="100">
                  <c:v>122.54379154904449</c:v>
                </c:pt>
                <c:pt idx="101">
                  <c:v>129.80496769567463</c:v>
                </c:pt>
                <c:pt idx="102">
                  <c:v>137.49639557816099</c:v>
                </c:pt>
                <c:pt idx="103">
                  <c:v>145.64356921461712</c:v>
                </c:pt>
                <c:pt idx="104">
                  <c:v>154.27349323869944</c:v>
                </c:pt>
                <c:pt idx="105">
                  <c:v>163.41477240920565</c:v>
                </c:pt>
                <c:pt idx="106">
                  <c:v>173.09770642345006</c:v>
                </c:pt>
                <c:pt idx="107">
                  <c:v>183.35439034868418</c:v>
                </c:pt>
                <c:pt idx="108">
                  <c:v>194.21882100445441</c:v>
                </c:pt>
              </c:numCache>
              <c:extLst xmlns:c15="http://schemas.microsoft.com/office/drawing/2012/chart"/>
            </c:numRef>
          </c:xVal>
          <c:yVal>
            <c:numRef>
              <c:f>METACAOLIN_SAI!$B$23:$B$131</c:f>
              <c:numCache>
                <c:formatCode>General</c:formatCode>
                <c:ptCount val="109"/>
                <c:pt idx="0">
                  <c:v>0</c:v>
                </c:pt>
                <c:pt idx="1">
                  <c:v>9.6666666671296753E-5</c:v>
                </c:pt>
                <c:pt idx="2">
                  <c:v>9.4000000000482586E-4</c:v>
                </c:pt>
                <c:pt idx="3">
                  <c:v>4.1466666666600815E-3</c:v>
                </c:pt>
                <c:pt idx="4">
                  <c:v>1.2646666666660256E-2</c:v>
                </c:pt>
                <c:pt idx="5">
                  <c:v>3.0369999999990682E-2</c:v>
                </c:pt>
                <c:pt idx="6">
                  <c:v>6.1890000000008882E-2</c:v>
                </c:pt>
                <c:pt idx="7">
                  <c:v>0.11187333333334548</c:v>
                </c:pt>
                <c:pt idx="8">
                  <c:v>0.18441999999999625</c:v>
                </c:pt>
                <c:pt idx="9">
                  <c:v>0.28235333333332946</c:v>
                </c:pt>
                <c:pt idx="10">
                  <c:v>0.40649666666666695</c:v>
                </c:pt>
                <c:pt idx="11">
                  <c:v>0.55511666666666626</c:v>
                </c:pt>
                <c:pt idx="12">
                  <c:v>0.72371333333333121</c:v>
                </c:pt>
                <c:pt idx="13">
                  <c:v>0.90531000000000361</c:v>
                </c:pt>
                <c:pt idx="14">
                  <c:v>1.0912799999999834</c:v>
                </c:pt>
                <c:pt idx="15">
                  <c:v>1.2727866666666698</c:v>
                </c:pt>
                <c:pt idx="16">
                  <c:v>1.4425266666666658</c:v>
                </c:pt>
                <c:pt idx="17">
                  <c:v>1.5963933333333347</c:v>
                </c:pt>
                <c:pt idx="18">
                  <c:v>1.7346600000000101</c:v>
                </c:pt>
                <c:pt idx="19">
                  <c:v>1.862280000000005</c:v>
                </c:pt>
                <c:pt idx="20">
                  <c:v>1.9880999999999927</c:v>
                </c:pt>
                <c:pt idx="21">
                  <c:v>2.122976666666665</c:v>
                </c:pt>
                <c:pt idx="22">
                  <c:v>2.2772866666666669</c:v>
                </c:pt>
                <c:pt idx="23">
                  <c:v>2.4584866666666705</c:v>
                </c:pt>
                <c:pt idx="24">
                  <c:v>2.6695699999999878</c:v>
                </c:pt>
                <c:pt idx="25">
                  <c:v>2.9090133333333323</c:v>
                </c:pt>
                <c:pt idx="26">
                  <c:v>3.1723866666666711</c:v>
                </c:pt>
                <c:pt idx="27">
                  <c:v>3.4551466666666641</c:v>
                </c:pt>
                <c:pt idx="28">
                  <c:v>3.7555233333333327</c:v>
                </c:pt>
                <c:pt idx="29">
                  <c:v>4.0761799999999955</c:v>
                </c:pt>
                <c:pt idx="30">
                  <c:v>4.4237166666666656</c:v>
                </c:pt>
                <c:pt idx="31">
                  <c:v>4.8062300000000118</c:v>
                </c:pt>
                <c:pt idx="32">
                  <c:v>5.2301966666666644</c:v>
                </c:pt>
                <c:pt idx="33">
                  <c:v>5.6985899999999923</c:v>
                </c:pt>
                <c:pt idx="34">
                  <c:v>6.2114366666666694</c:v>
                </c:pt>
                <c:pt idx="35">
                  <c:v>6.7686199999999914</c:v>
                </c:pt>
                <c:pt idx="36">
                  <c:v>7.3727666666666636</c:v>
                </c:pt>
                <c:pt idx="37">
                  <c:v>8.0296066666666555</c:v>
                </c:pt>
                <c:pt idx="38">
                  <c:v>8.745290000000006</c:v>
                </c:pt>
                <c:pt idx="39">
                  <c:v>9.5229799999999916</c:v>
                </c:pt>
                <c:pt idx="40">
                  <c:v>10.362579999999999</c:v>
                </c:pt>
                <c:pt idx="41">
                  <c:v>11.26442333333334</c:v>
                </c:pt>
                <c:pt idx="42">
                  <c:v>12.232583333333336</c:v>
                </c:pt>
                <c:pt idx="43">
                  <c:v>13.272969999999995</c:v>
                </c:pt>
                <c:pt idx="44">
                  <c:v>14.387629999999996</c:v>
                </c:pt>
                <c:pt idx="45">
                  <c:v>15.571566666666659</c:v>
                </c:pt>
                <c:pt idx="46">
                  <c:v>16.814166666666665</c:v>
                </c:pt>
                <c:pt idx="47">
                  <c:v>18.101306666666662</c:v>
                </c:pt>
                <c:pt idx="48">
                  <c:v>19.418916666666675</c:v>
                </c:pt>
                <c:pt idx="49">
                  <c:v>20.762486666666657</c:v>
                </c:pt>
                <c:pt idx="50">
                  <c:v>22.148856666666671</c:v>
                </c:pt>
                <c:pt idx="51">
                  <c:v>23.619866666666667</c:v>
                </c:pt>
                <c:pt idx="52">
                  <c:v>25.229783333333334</c:v>
                </c:pt>
                <c:pt idx="53">
                  <c:v>27.020893333333319</c:v>
                </c:pt>
                <c:pt idx="54">
                  <c:v>29.008343333333343</c:v>
                </c:pt>
                <c:pt idx="55">
                  <c:v>31.182573333333341</c:v>
                </c:pt>
                <c:pt idx="56">
                  <c:v>33.513616666666671</c:v>
                </c:pt>
                <c:pt idx="57">
                  <c:v>35.953306666666663</c:v>
                </c:pt>
                <c:pt idx="58">
                  <c:v>38.439579999999992</c:v>
                </c:pt>
                <c:pt idx="59">
                  <c:v>40.906333333333343</c:v>
                </c:pt>
                <c:pt idx="60">
                  <c:v>43.29943333333334</c:v>
                </c:pt>
                <c:pt idx="61">
                  <c:v>45.593353333333333</c:v>
                </c:pt>
                <c:pt idx="62">
                  <c:v>47.800523333333324</c:v>
                </c:pt>
                <c:pt idx="63">
                  <c:v>49.96687</c:v>
                </c:pt>
                <c:pt idx="64">
                  <c:v>52.15314</c:v>
                </c:pt>
                <c:pt idx="65">
                  <c:v>54.408269999999995</c:v>
                </c:pt>
                <c:pt idx="66">
                  <c:v>56.74805666666667</c:v>
                </c:pt>
                <c:pt idx="67">
                  <c:v>59.150276666666656</c:v>
                </c:pt>
                <c:pt idx="68">
                  <c:v>61.565736666666673</c:v>
                </c:pt>
                <c:pt idx="69">
                  <c:v>63.939486666666667</c:v>
                </c:pt>
                <c:pt idx="70">
                  <c:v>66.231323333333322</c:v>
                </c:pt>
                <c:pt idx="71">
                  <c:v>68.425276666666662</c:v>
                </c:pt>
                <c:pt idx="72">
                  <c:v>70.524889999999999</c:v>
                </c:pt>
                <c:pt idx="73">
                  <c:v>72.540753333333328</c:v>
                </c:pt>
                <c:pt idx="74">
                  <c:v>74.481046666666657</c:v>
                </c:pt>
                <c:pt idx="75">
                  <c:v>76.350466666666662</c:v>
                </c:pt>
                <c:pt idx="76">
                  <c:v>78.153680000000008</c:v>
                </c:pt>
                <c:pt idx="77">
                  <c:v>79.89594666666666</c:v>
                </c:pt>
                <c:pt idx="78">
                  <c:v>81.579309999999992</c:v>
                </c:pt>
                <c:pt idx="79">
                  <c:v>83.200106666666656</c:v>
                </c:pt>
                <c:pt idx="80">
                  <c:v>84.750439999999998</c:v>
                </c:pt>
                <c:pt idx="81">
                  <c:v>86.21962666666667</c:v>
                </c:pt>
                <c:pt idx="82">
                  <c:v>87.594316666666671</c:v>
                </c:pt>
                <c:pt idx="83">
                  <c:v>88.861366666666669</c:v>
                </c:pt>
                <c:pt idx="84">
                  <c:v>90.012531666666675</c:v>
                </c:pt>
                <c:pt idx="85">
                  <c:v>91.047385000000006</c:v>
                </c:pt>
                <c:pt idx="86">
                  <c:v>91.974857333333333</c:v>
                </c:pt>
                <c:pt idx="87">
                  <c:v>92.812926666666655</c:v>
                </c:pt>
                <c:pt idx="88">
                  <c:v>93.584646666666671</c:v>
                </c:pt>
                <c:pt idx="89">
                  <c:v>94.312729333333337</c:v>
                </c:pt>
                <c:pt idx="90">
                  <c:v>95.014039000000011</c:v>
                </c:pt>
                <c:pt idx="91">
                  <c:v>95.695642333333325</c:v>
                </c:pt>
                <c:pt idx="92">
                  <c:v>96.353427999999994</c:v>
                </c:pt>
                <c:pt idx="93">
                  <c:v>96.973447999999991</c:v>
                </c:pt>
                <c:pt idx="94">
                  <c:v>97.535562999999996</c:v>
                </c:pt>
                <c:pt idx="95">
                  <c:v>98.01889966666667</c:v>
                </c:pt>
                <c:pt idx="96">
                  <c:v>98.407891333333325</c:v>
                </c:pt>
                <c:pt idx="97">
                  <c:v>98.696872333333332</c:v>
                </c:pt>
                <c:pt idx="98">
                  <c:v>98.891811033333326</c:v>
                </c:pt>
                <c:pt idx="99">
                  <c:v>99.009532199999995</c:v>
                </c:pt>
                <c:pt idx="100">
                  <c:v>99.075532100000004</c:v>
                </c:pt>
                <c:pt idx="101">
                  <c:v>99.120319600000002</c:v>
                </c:pt>
                <c:pt idx="102">
                  <c:v>99.173910200000009</c:v>
                </c:pt>
                <c:pt idx="103">
                  <c:v>99.260614466666667</c:v>
                </c:pt>
                <c:pt idx="104">
                  <c:v>99.3920131</c:v>
                </c:pt>
                <c:pt idx="105">
                  <c:v>99.561960733333336</c:v>
                </c:pt>
                <c:pt idx="106">
                  <c:v>99.74586996666666</c:v>
                </c:pt>
                <c:pt idx="107">
                  <c:v>99.905593243333328</c:v>
                </c:pt>
                <c:pt idx="108">
                  <c:v>100</c:v>
                </c:pt>
              </c:numCache>
              <c:extLst xmlns:c15="http://schemas.microsoft.com/office/drawing/2012/chart"/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C-CF3A-4B35-A03F-951455521EA6}"/>
            </c:ext>
          </c:extLst>
        </c:ser>
        <c:ser>
          <c:idx val="9"/>
          <c:order val="4"/>
          <c:tx>
            <c:v>CINZA 2017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#REF!</c:f>
              <c:extLst xmlns:c15="http://schemas.microsoft.com/office/drawing/2012/chart"/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  <c:extLst xmlns:c15="http://schemas.microsoft.com/office/drawing/2012/chart"/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D-CF3A-4B35-A03F-951455521EA6}"/>
            </c:ext>
          </c:extLst>
        </c:ser>
        <c:ser>
          <c:idx val="10"/>
          <c:order val="5"/>
          <c:tx>
            <c:v>filler EHE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Metacaolin!$E$8:$E$10</c:f>
              <c:numCache>
                <c:formatCode>General</c:formatCode>
                <c:ptCount val="3"/>
                <c:pt idx="0">
                  <c:v>63</c:v>
                </c:pt>
                <c:pt idx="1">
                  <c:v>125</c:v>
                </c:pt>
                <c:pt idx="2">
                  <c:v>2000</c:v>
                </c:pt>
              </c:numCache>
            </c:numRef>
          </c:xVal>
          <c:yVal>
            <c:numRef>
              <c:f>Metacaolin!$F$8:$F$10</c:f>
              <c:numCache>
                <c:formatCode>General</c:formatCode>
                <c:ptCount val="3"/>
                <c:pt idx="0">
                  <c:v>70</c:v>
                </c:pt>
                <c:pt idx="1">
                  <c:v>85</c:v>
                </c:pt>
                <c:pt idx="2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F3A-4B35-A03F-951455521EA6}"/>
            </c:ext>
          </c:extLst>
        </c:ser>
        <c:ser>
          <c:idx val="11"/>
          <c:order val="6"/>
          <c:tx>
            <c:v>cinza labo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'cinza labo'!$A$41:$A$48</c:f>
              <c:numCache>
                <c:formatCode>General</c:formatCode>
                <c:ptCount val="8"/>
                <c:pt idx="0">
                  <c:v>630</c:v>
                </c:pt>
                <c:pt idx="1">
                  <c:v>400</c:v>
                </c:pt>
                <c:pt idx="2">
                  <c:v>315</c:v>
                </c:pt>
                <c:pt idx="3">
                  <c:v>250</c:v>
                </c:pt>
                <c:pt idx="4">
                  <c:v>160</c:v>
                </c:pt>
                <c:pt idx="5">
                  <c:v>125</c:v>
                </c:pt>
                <c:pt idx="6">
                  <c:v>80</c:v>
                </c:pt>
                <c:pt idx="7">
                  <c:v>63</c:v>
                </c:pt>
              </c:numCache>
            </c:numRef>
          </c:xVal>
          <c:yVal>
            <c:numRef>
              <c:f>'cinza labo'!$H$41:$H$49</c:f>
              <c:numCache>
                <c:formatCode>General</c:formatCode>
                <c:ptCount val="9"/>
                <c:pt idx="0">
                  <c:v>95.96997701920327</c:v>
                </c:pt>
                <c:pt idx="1">
                  <c:v>95.431457061416936</c:v>
                </c:pt>
                <c:pt idx="2">
                  <c:v>94.070362662616276</c:v>
                </c:pt>
                <c:pt idx="3">
                  <c:v>90.869818224856743</c:v>
                </c:pt>
                <c:pt idx="4">
                  <c:v>72.981289883517945</c:v>
                </c:pt>
                <c:pt idx="5">
                  <c:v>61.494836717987177</c:v>
                </c:pt>
                <c:pt idx="6">
                  <c:v>22.467920583100749</c:v>
                </c:pt>
                <c:pt idx="7">
                  <c:v>14.258943277870401</c:v>
                </c:pt>
                <c:pt idx="8">
                  <c:v>-0.52569805402950465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F3A-4B35-A03F-951455521EA6}"/>
            </c:ext>
          </c:extLst>
        </c:ser>
        <c:ser>
          <c:idx val="13"/>
          <c:order val="7"/>
          <c:tx>
            <c:v>finos arena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'finos arena'!$A$27:$A$178</c:f>
              <c:numCache>
                <c:formatCode>General</c:formatCode>
                <c:ptCount val="152"/>
                <c:pt idx="0">
                  <c:v>3.8751749440787416E-2</c:v>
                </c:pt>
                <c:pt idx="1">
                  <c:v>4.1047934952290997E-2</c:v>
                </c:pt>
                <c:pt idx="2">
                  <c:v>4.348017800904927E-2</c:v>
                </c:pt>
                <c:pt idx="3">
                  <c:v>4.6056540527457071E-2</c:v>
                </c:pt>
                <c:pt idx="4">
                  <c:v>4.8785562122487684E-2</c:v>
                </c:pt>
                <c:pt idx="5">
                  <c:v>5.1676288413113128E-2</c:v>
                </c:pt>
                <c:pt idx="6">
                  <c:v>5.4738301004926056E-2</c:v>
                </c:pt>
                <c:pt idx="7">
                  <c:v>5.7981749249343656E-2</c:v>
                </c:pt>
                <c:pt idx="8">
                  <c:v>6.1417383884662738E-2</c:v>
                </c:pt>
                <c:pt idx="9">
                  <c:v>6.5056592670472591E-2</c:v>
                </c:pt>
                <c:pt idx="10">
                  <c:v>6.8911438133539601E-2</c:v>
                </c:pt>
                <c:pt idx="11">
                  <c:v>7.2994697550276114E-2</c:v>
                </c:pt>
                <c:pt idx="12">
                  <c:v>7.7319905298319488E-2</c:v>
                </c:pt>
                <c:pt idx="13">
                  <c:v>8.1901397717600105E-2</c:v>
                </c:pt>
                <c:pt idx="14">
                  <c:v>8.6754360629594629E-2</c:v>
                </c:pt>
                <c:pt idx="15">
                  <c:v>9.1894879672272028E-2</c:v>
                </c:pt>
                <c:pt idx="16">
                  <c:v>9.7339993617572868E-2</c:v>
                </c:pt>
                <c:pt idx="17">
                  <c:v>0.10310775084814758</c:v>
                </c:pt>
                <c:pt idx="18">
                  <c:v>0.10921726918055209</c:v>
                </c:pt>
                <c:pt idx="19">
                  <c:v>0.11568879923319052</c:v>
                </c:pt>
                <c:pt idx="20">
                  <c:v>0.12254379154904453</c:v>
                </c:pt>
                <c:pt idx="21">
                  <c:v>0.12980496769567459</c:v>
                </c:pt>
                <c:pt idx="22">
                  <c:v>0.13749639557816096</c:v>
                </c:pt>
                <c:pt idx="23">
                  <c:v>0.14564356921461707</c:v>
                </c:pt>
                <c:pt idx="24">
                  <c:v>0.15427349323869949</c:v>
                </c:pt>
                <c:pt idx="25">
                  <c:v>0.16341477240920571</c:v>
                </c:pt>
                <c:pt idx="26">
                  <c:v>0.17309770642344996</c:v>
                </c:pt>
                <c:pt idx="27">
                  <c:v>0.18335439034868414</c:v>
                </c:pt>
                <c:pt idx="28">
                  <c:v>0.19421882100445442</c:v>
                </c:pt>
                <c:pt idx="29">
                  <c:v>0.20572700964850946</c:v>
                </c:pt>
                <c:pt idx="30">
                  <c:v>0.21791710133976769</c:v>
                </c:pt>
                <c:pt idx="31">
                  <c:v>0.23082950137398561</c:v>
                </c:pt>
                <c:pt idx="32">
                  <c:v>0.24450700921121041</c:v>
                </c:pt>
                <c:pt idx="33">
                  <c:v>0.25899496033893232</c:v>
                </c:pt>
                <c:pt idx="34">
                  <c:v>0.27434137654115825</c:v>
                </c:pt>
                <c:pt idx="35">
                  <c:v>0.29059712507148722</c:v>
                </c:pt>
                <c:pt idx="36">
                  <c:v>0.30781608725778326</c:v>
                </c:pt>
                <c:pt idx="37">
                  <c:v>0.32605533709730439</c:v>
                </c:pt>
                <c:pt idx="38">
                  <c:v>0.34537533043425633</c:v>
                </c:pt>
                <c:pt idx="39">
                  <c:v>0.3658401053468231</c:v>
                </c:pt>
                <c:pt idx="40">
                  <c:v>0.3875174944078742</c:v>
                </c:pt>
                <c:pt idx="41">
                  <c:v>0.41047934952290988</c:v>
                </c:pt>
                <c:pt idx="42">
                  <c:v>0.43480178009049281</c:v>
                </c:pt>
                <c:pt idx="43">
                  <c:v>0.46056540527457079</c:v>
                </c:pt>
                <c:pt idx="44">
                  <c:v>0.4878556212248768</c:v>
                </c:pt>
                <c:pt idx="45">
                  <c:v>0.51676288413113136</c:v>
                </c:pt>
                <c:pt idx="46">
                  <c:v>0.54738301004926049</c:v>
                </c:pt>
                <c:pt idx="47">
                  <c:v>0.57981749249343673</c:v>
                </c:pt>
                <c:pt idx="48">
                  <c:v>0.61417383884662735</c:v>
                </c:pt>
                <c:pt idx="49">
                  <c:v>0.65056592670472579</c:v>
                </c:pt>
                <c:pt idx="50">
                  <c:v>0.68911438133539604</c:v>
                </c:pt>
                <c:pt idx="51">
                  <c:v>0.729946975502761</c:v>
                </c:pt>
                <c:pt idx="52">
                  <c:v>0.77319905298319502</c:v>
                </c:pt>
                <c:pt idx="53">
                  <c:v>0.81901397717600111</c:v>
                </c:pt>
                <c:pt idx="54">
                  <c:v>0.86754360629594607</c:v>
                </c:pt>
                <c:pt idx="55">
                  <c:v>0.91894879672272045</c:v>
                </c:pt>
                <c:pt idx="56">
                  <c:v>0.97339993617572862</c:v>
                </c:pt>
                <c:pt idx="57">
                  <c:v>1.0310775084814761</c:v>
                </c:pt>
                <c:pt idx="58">
                  <c:v>1.0921726918055208</c:v>
                </c:pt>
                <c:pt idx="59">
                  <c:v>1.1568879923319049</c:v>
                </c:pt>
                <c:pt idx="60">
                  <c:v>1.2254379154904456</c:v>
                </c:pt>
                <c:pt idx="61">
                  <c:v>1.2980496769567458</c:v>
                </c:pt>
                <c:pt idx="62">
                  <c:v>1.3749639557816098</c:v>
                </c:pt>
                <c:pt idx="63">
                  <c:v>1.4564356921461712</c:v>
                </c:pt>
                <c:pt idx="64">
                  <c:v>1.5427349323869946</c:v>
                </c:pt>
                <c:pt idx="65">
                  <c:v>1.6341477240920574</c:v>
                </c:pt>
                <c:pt idx="66">
                  <c:v>1.7309770642344995</c:v>
                </c:pt>
                <c:pt idx="67">
                  <c:v>1.8335439034868417</c:v>
                </c:pt>
                <c:pt idx="68">
                  <c:v>1.942188210044544</c:v>
                </c:pt>
                <c:pt idx="69">
                  <c:v>2.0572700964850941</c:v>
                </c:pt>
                <c:pt idx="70">
                  <c:v>2.1791710133976769</c:v>
                </c:pt>
                <c:pt idx="71">
                  <c:v>2.3082950137398561</c:v>
                </c:pt>
                <c:pt idx="72">
                  <c:v>2.4450700921121045</c:v>
                </c:pt>
                <c:pt idx="73">
                  <c:v>2.5899496033893232</c:v>
                </c:pt>
                <c:pt idx="74">
                  <c:v>2.743413765411582</c:v>
                </c:pt>
                <c:pt idx="75">
                  <c:v>2.9059712507148716</c:v>
                </c:pt>
                <c:pt idx="76">
                  <c:v>3.0781608725778327</c:v>
                </c:pt>
                <c:pt idx="77">
                  <c:v>3.2605533709730445</c:v>
                </c:pt>
                <c:pt idx="78">
                  <c:v>3.453753304342563</c:v>
                </c:pt>
                <c:pt idx="79">
                  <c:v>3.6584010534682303</c:v>
                </c:pt>
                <c:pt idx="80">
                  <c:v>3.8751749440787422</c:v>
                </c:pt>
                <c:pt idx="81">
                  <c:v>4.1047934952291012</c:v>
                </c:pt>
                <c:pt idx="82">
                  <c:v>4.3480178009049286</c:v>
                </c:pt>
                <c:pt idx="83">
                  <c:v>4.6056540527457077</c:v>
                </c:pt>
                <c:pt idx="84">
                  <c:v>4.8785562122487676</c:v>
                </c:pt>
                <c:pt idx="85">
                  <c:v>5.1676288413113109</c:v>
                </c:pt>
                <c:pt idx="86">
                  <c:v>5.4738301004926075</c:v>
                </c:pt>
                <c:pt idx="87">
                  <c:v>5.7981749249343659</c:v>
                </c:pt>
                <c:pt idx="88">
                  <c:v>6.1417383884662735</c:v>
                </c:pt>
                <c:pt idx="89">
                  <c:v>6.5056592670472577</c:v>
                </c:pt>
                <c:pt idx="90">
                  <c:v>6.8911438133539571</c:v>
                </c:pt>
                <c:pt idx="91">
                  <c:v>7.299469755027614</c:v>
                </c:pt>
                <c:pt idx="92">
                  <c:v>7.7319905298319505</c:v>
                </c:pt>
                <c:pt idx="93">
                  <c:v>8.1901397717600108</c:v>
                </c:pt>
                <c:pt idx="94">
                  <c:v>8.6754360629594611</c:v>
                </c:pt>
                <c:pt idx="95">
                  <c:v>9.1894879672271994</c:v>
                </c:pt>
                <c:pt idx="96">
                  <c:v>9.7339993617572915</c:v>
                </c:pt>
                <c:pt idx="97">
                  <c:v>10.310775084814759</c:v>
                </c:pt>
                <c:pt idx="98">
                  <c:v>10.92172691805521</c:v>
                </c:pt>
                <c:pt idx="99">
                  <c:v>11.568879923319049</c:v>
                </c:pt>
                <c:pt idx="100">
                  <c:v>12.254379154904449</c:v>
                </c:pt>
                <c:pt idx="101">
                  <c:v>12.980496769567463</c:v>
                </c:pt>
                <c:pt idx="102">
                  <c:v>13.749639557816097</c:v>
                </c:pt>
                <c:pt idx="103">
                  <c:v>14.564356921461712</c:v>
                </c:pt>
                <c:pt idx="104">
                  <c:v>15.427349323869946</c:v>
                </c:pt>
                <c:pt idx="105">
                  <c:v>16.341477240920565</c:v>
                </c:pt>
                <c:pt idx="106">
                  <c:v>17.309770642345004</c:v>
                </c:pt>
                <c:pt idx="107">
                  <c:v>18.335439034868415</c:v>
                </c:pt>
                <c:pt idx="108">
                  <c:v>19.42188210044544</c:v>
                </c:pt>
                <c:pt idx="109">
                  <c:v>20.572700964850938</c:v>
                </c:pt>
                <c:pt idx="110">
                  <c:v>21.791710133976753</c:v>
                </c:pt>
                <c:pt idx="111">
                  <c:v>23.082950137398573</c:v>
                </c:pt>
                <c:pt idx="112">
                  <c:v>24.450700921121047</c:v>
                </c:pt>
                <c:pt idx="113">
                  <c:v>25.899496033893232</c:v>
                </c:pt>
                <c:pt idx="114">
                  <c:v>27.434137654115816</c:v>
                </c:pt>
                <c:pt idx="115">
                  <c:v>29.059712507148706</c:v>
                </c:pt>
                <c:pt idx="116">
                  <c:v>30.781608725778344</c:v>
                </c:pt>
                <c:pt idx="117">
                  <c:v>32.605533709730445</c:v>
                </c:pt>
                <c:pt idx="118">
                  <c:v>34.53753304342564</c:v>
                </c:pt>
                <c:pt idx="119">
                  <c:v>36.584010534682307</c:v>
                </c:pt>
                <c:pt idx="120">
                  <c:v>38.7517494407874</c:v>
                </c:pt>
                <c:pt idx="121">
                  <c:v>41.047934952291008</c:v>
                </c:pt>
                <c:pt idx="122">
                  <c:v>43.480178009049283</c:v>
                </c:pt>
                <c:pt idx="123">
                  <c:v>46.056540527457081</c:v>
                </c:pt>
                <c:pt idx="124">
                  <c:v>48.785562122487669</c:v>
                </c:pt>
                <c:pt idx="125">
                  <c:v>51.676288413113106</c:v>
                </c:pt>
                <c:pt idx="126">
                  <c:v>54.738301004926065</c:v>
                </c:pt>
                <c:pt idx="127">
                  <c:v>57.981749249343665</c:v>
                </c:pt>
                <c:pt idx="128">
                  <c:v>61.41738388466274</c:v>
                </c:pt>
                <c:pt idx="129">
                  <c:v>65.056592670472583</c:v>
                </c:pt>
                <c:pt idx="130">
                  <c:v>68.911438133539576</c:v>
                </c:pt>
                <c:pt idx="131">
                  <c:v>72.994697550276129</c:v>
                </c:pt>
                <c:pt idx="132">
                  <c:v>77.319905298319497</c:v>
                </c:pt>
                <c:pt idx="133">
                  <c:v>81.901397717600105</c:v>
                </c:pt>
                <c:pt idx="134">
                  <c:v>86.754360629594586</c:v>
                </c:pt>
                <c:pt idx="135">
                  <c:v>91.894879672271998</c:v>
                </c:pt>
                <c:pt idx="136">
                  <c:v>97.339993617572915</c:v>
                </c:pt>
                <c:pt idx="137">
                  <c:v>103.10775084814762</c:v>
                </c:pt>
                <c:pt idx="138">
                  <c:v>109.21726918055209</c:v>
                </c:pt>
                <c:pt idx="139">
                  <c:v>115.68879923319051</c:v>
                </c:pt>
                <c:pt idx="140">
                  <c:v>122.54379154904449</c:v>
                </c:pt>
                <c:pt idx="141">
                  <c:v>129.80496769567463</c:v>
                </c:pt>
                <c:pt idx="142">
                  <c:v>137.49639557816099</c:v>
                </c:pt>
                <c:pt idx="143">
                  <c:v>145.64356921461712</c:v>
                </c:pt>
                <c:pt idx="144">
                  <c:v>154.27349323869944</c:v>
                </c:pt>
                <c:pt idx="145">
                  <c:v>163.41477240920565</c:v>
                </c:pt>
                <c:pt idx="146">
                  <c:v>173.09770642345006</c:v>
                </c:pt>
                <c:pt idx="147">
                  <c:v>183.35439034868418</c:v>
                </c:pt>
                <c:pt idx="148">
                  <c:v>194.21882100445441</c:v>
                </c:pt>
                <c:pt idx="149">
                  <c:v>205.72700964850938</c:v>
                </c:pt>
                <c:pt idx="150">
                  <c:v>217.91710133976756</c:v>
                </c:pt>
                <c:pt idx="151">
                  <c:v>230.82950137398572</c:v>
                </c:pt>
              </c:numCache>
            </c:numRef>
          </c:xVal>
          <c:yVal>
            <c:numRef>
              <c:f>'finos arena'!$B$27:$B$178</c:f>
              <c:numCache>
                <c:formatCode>General</c:formatCode>
                <c:ptCount val="152"/>
                <c:pt idx="0">
                  <c:v>0</c:v>
                </c:pt>
                <c:pt idx="1">
                  <c:v>1.4773333333339966E-2</c:v>
                </c:pt>
                <c:pt idx="2">
                  <c:v>4.4300000000008222E-2</c:v>
                </c:pt>
                <c:pt idx="3">
                  <c:v>8.8546666666677876E-2</c:v>
                </c:pt>
                <c:pt idx="4">
                  <c:v>0.14746333333333084</c:v>
                </c:pt>
                <c:pt idx="5">
                  <c:v>0.22096333333333495</c:v>
                </c:pt>
                <c:pt idx="6">
                  <c:v>0.30895666666665988</c:v>
                </c:pt>
                <c:pt idx="7">
                  <c:v>0.4113199999999928</c:v>
                </c:pt>
                <c:pt idx="8">
                  <c:v>0.52789333333332911</c:v>
                </c:pt>
                <c:pt idx="9">
                  <c:v>0.65849666666665252</c:v>
                </c:pt>
                <c:pt idx="10">
                  <c:v>0.80348666666667512</c:v>
                </c:pt>
                <c:pt idx="11">
                  <c:v>0.96315666666666466</c:v>
                </c:pt>
                <c:pt idx="12">
                  <c:v>1.1377233333333181</c:v>
                </c:pt>
                <c:pt idx="13">
                  <c:v>1.3273199999999985</c:v>
                </c:pt>
                <c:pt idx="14">
                  <c:v>1.531993333333348</c:v>
                </c:pt>
                <c:pt idx="15">
                  <c:v>1.7516899999999946</c:v>
                </c:pt>
                <c:pt idx="16">
                  <c:v>1.9862600000000064</c:v>
                </c:pt>
                <c:pt idx="17">
                  <c:v>2.2354133333333359</c:v>
                </c:pt>
                <c:pt idx="18">
                  <c:v>2.4987566666666683</c:v>
                </c:pt>
                <c:pt idx="19">
                  <c:v>2.7757366666666727</c:v>
                </c:pt>
                <c:pt idx="20">
                  <c:v>3.0656599999999923</c:v>
                </c:pt>
                <c:pt idx="21">
                  <c:v>3.3676600000000056</c:v>
                </c:pt>
                <c:pt idx="22">
                  <c:v>3.6807066666666555</c:v>
                </c:pt>
                <c:pt idx="23">
                  <c:v>4.0035633333333269</c:v>
                </c:pt>
                <c:pt idx="24">
                  <c:v>4.3348066666666458</c:v>
                </c:pt>
                <c:pt idx="25">
                  <c:v>4.6728100000000055</c:v>
                </c:pt>
                <c:pt idx="26">
                  <c:v>5.0157200000000017</c:v>
                </c:pt>
                <c:pt idx="27">
                  <c:v>5.3615000000000084</c:v>
                </c:pt>
                <c:pt idx="28">
                  <c:v>5.7078833333333296</c:v>
                </c:pt>
                <c:pt idx="29">
                  <c:v>6.0524566666666608</c:v>
                </c:pt>
                <c:pt idx="30">
                  <c:v>6.3926400000000054</c:v>
                </c:pt>
                <c:pt idx="31">
                  <c:v>6.7257899999999982</c:v>
                </c:pt>
                <c:pt idx="32">
                  <c:v>7.0492600000000021</c:v>
                </c:pt>
                <c:pt idx="33">
                  <c:v>7.3605166666666726</c:v>
                </c:pt>
                <c:pt idx="34">
                  <c:v>7.6572766666666681</c:v>
                </c:pt>
                <c:pt idx="35">
                  <c:v>7.9376600000000135</c:v>
                </c:pt>
                <c:pt idx="36">
                  <c:v>8.2003966666666646</c:v>
                </c:pt>
                <c:pt idx="37">
                  <c:v>8.4450400000000041</c:v>
                </c:pt>
                <c:pt idx="38">
                  <c:v>8.6721533333333323</c:v>
                </c:pt>
                <c:pt idx="39">
                  <c:v>8.883476666666656</c:v>
                </c:pt>
                <c:pt idx="40">
                  <c:v>9.0819833333333317</c:v>
                </c:pt>
                <c:pt idx="41">
                  <c:v>9.2717400000000065</c:v>
                </c:pt>
                <c:pt idx="42">
                  <c:v>9.4575400000000087</c:v>
                </c:pt>
                <c:pt idx="43">
                  <c:v>9.6440933333333252</c:v>
                </c:pt>
                <c:pt idx="44">
                  <c:v>9.8348833333333214</c:v>
                </c:pt>
                <c:pt idx="45">
                  <c:v>10.030663333333345</c:v>
                </c:pt>
                <c:pt idx="46">
                  <c:v>10.227956666666671</c:v>
                </c:pt>
                <c:pt idx="47">
                  <c:v>10.418426666666658</c:v>
                </c:pt>
                <c:pt idx="48">
                  <c:v>10.590373333333336</c:v>
                </c:pt>
                <c:pt idx="49">
                  <c:v>10.734523333333323</c:v>
                </c:pt>
                <c:pt idx="50">
                  <c:v>10.856886666666677</c:v>
                </c:pt>
                <c:pt idx="51">
                  <c:v>11.002216666666664</c:v>
                </c:pt>
                <c:pt idx="52">
                  <c:v>11.166053333333325</c:v>
                </c:pt>
                <c:pt idx="53">
                  <c:v>11.340596666666658</c:v>
                </c:pt>
                <c:pt idx="54">
                  <c:v>11.516110000000001</c:v>
                </c:pt>
                <c:pt idx="55">
                  <c:v>11.784179999999999</c:v>
                </c:pt>
                <c:pt idx="56">
                  <c:v>12.121896666666665</c:v>
                </c:pt>
                <c:pt idx="57">
                  <c:v>12.457299999999993</c:v>
                </c:pt>
                <c:pt idx="58">
                  <c:v>12.72639666666665</c:v>
                </c:pt>
                <c:pt idx="59">
                  <c:v>12.908479999999988</c:v>
                </c:pt>
                <c:pt idx="60">
                  <c:v>13.034173333333332</c:v>
                </c:pt>
                <c:pt idx="61">
                  <c:v>13.169413333333324</c:v>
                </c:pt>
                <c:pt idx="62">
                  <c:v>13.362566666666664</c:v>
                </c:pt>
                <c:pt idx="63">
                  <c:v>13.608643333333337</c:v>
                </c:pt>
                <c:pt idx="64">
                  <c:v>13.867383333333338</c:v>
                </c:pt>
                <c:pt idx="65">
                  <c:v>14.100543333333338</c:v>
                </c:pt>
                <c:pt idx="66">
                  <c:v>14.302990000000005</c:v>
                </c:pt>
                <c:pt idx="67">
                  <c:v>14.502923333333328</c:v>
                </c:pt>
                <c:pt idx="68">
                  <c:v>14.730853333333327</c:v>
                </c:pt>
                <c:pt idx="69">
                  <c:v>14.987260000000003</c:v>
                </c:pt>
                <c:pt idx="70">
                  <c:v>15.243656666666661</c:v>
                </c:pt>
                <c:pt idx="71">
                  <c:v>15.477906666666675</c:v>
                </c:pt>
                <c:pt idx="72">
                  <c:v>15.703846666666665</c:v>
                </c:pt>
                <c:pt idx="73">
                  <c:v>15.956996666666667</c:v>
                </c:pt>
                <c:pt idx="74">
                  <c:v>16.251406666666668</c:v>
                </c:pt>
                <c:pt idx="75">
                  <c:v>16.563779999999994</c:v>
                </c:pt>
                <c:pt idx="76">
                  <c:v>16.866193333333335</c:v>
                </c:pt>
                <c:pt idx="77">
                  <c:v>17.159440000000004</c:v>
                </c:pt>
                <c:pt idx="78">
                  <c:v>17.462266666666672</c:v>
                </c:pt>
                <c:pt idx="79">
                  <c:v>17.784549999999999</c:v>
                </c:pt>
                <c:pt idx="80">
                  <c:v>18.126180000000002</c:v>
                </c:pt>
                <c:pt idx="81">
                  <c:v>18.486613333333334</c:v>
                </c:pt>
                <c:pt idx="82">
                  <c:v>18.866196666666657</c:v>
                </c:pt>
                <c:pt idx="83">
                  <c:v>19.267606666666659</c:v>
                </c:pt>
                <c:pt idx="84">
                  <c:v>19.692960000000014</c:v>
                </c:pt>
                <c:pt idx="85">
                  <c:v>20.141296666666662</c:v>
                </c:pt>
                <c:pt idx="86">
                  <c:v>20.607393333333324</c:v>
                </c:pt>
                <c:pt idx="87">
                  <c:v>21.077386666666666</c:v>
                </c:pt>
                <c:pt idx="88">
                  <c:v>21.532173333333336</c:v>
                </c:pt>
                <c:pt idx="89">
                  <c:v>21.962216666666677</c:v>
                </c:pt>
                <c:pt idx="90">
                  <c:v>22.386200000000002</c:v>
                </c:pt>
                <c:pt idx="91">
                  <c:v>22.852393333333332</c:v>
                </c:pt>
                <c:pt idx="92">
                  <c:v>23.408263333333323</c:v>
                </c:pt>
                <c:pt idx="93">
                  <c:v>24.061213333333331</c:v>
                </c:pt>
                <c:pt idx="94">
                  <c:v>24.785340000000001</c:v>
                </c:pt>
                <c:pt idx="95">
                  <c:v>25.564413333333334</c:v>
                </c:pt>
                <c:pt idx="96">
                  <c:v>26.401666666666657</c:v>
                </c:pt>
                <c:pt idx="97">
                  <c:v>27.300586666666671</c:v>
                </c:pt>
                <c:pt idx="98">
                  <c:v>28.245796666666667</c:v>
                </c:pt>
                <c:pt idx="99">
                  <c:v>29.200079999999996</c:v>
                </c:pt>
                <c:pt idx="100">
                  <c:v>30.116926666666664</c:v>
                </c:pt>
                <c:pt idx="101">
                  <c:v>30.963656666666672</c:v>
                </c:pt>
                <c:pt idx="102">
                  <c:v>31.745873333333329</c:v>
                </c:pt>
                <c:pt idx="103">
                  <c:v>32.514766666666659</c:v>
                </c:pt>
                <c:pt idx="104">
                  <c:v>33.345879999999994</c:v>
                </c:pt>
                <c:pt idx="105">
                  <c:v>34.299066666666668</c:v>
                </c:pt>
                <c:pt idx="106">
                  <c:v>35.388389999999994</c:v>
                </c:pt>
                <c:pt idx="107">
                  <c:v>36.577973333333333</c:v>
                </c:pt>
                <c:pt idx="108">
                  <c:v>37.800229999999999</c:v>
                </c:pt>
                <c:pt idx="109">
                  <c:v>38.991673333333345</c:v>
                </c:pt>
                <c:pt idx="110">
                  <c:v>40.126743333333337</c:v>
                </c:pt>
                <c:pt idx="111">
                  <c:v>41.226626666666668</c:v>
                </c:pt>
                <c:pt idx="112">
                  <c:v>42.335809999999995</c:v>
                </c:pt>
                <c:pt idx="113">
                  <c:v>43.486736666666658</c:v>
                </c:pt>
                <c:pt idx="114">
                  <c:v>44.681413333333317</c:v>
                </c:pt>
                <c:pt idx="115">
                  <c:v>45.900513333333329</c:v>
                </c:pt>
                <c:pt idx="116">
                  <c:v>47.126670000000004</c:v>
                </c:pt>
                <c:pt idx="117">
                  <c:v>48.35716</c:v>
                </c:pt>
                <c:pt idx="118">
                  <c:v>49.597413333333328</c:v>
                </c:pt>
                <c:pt idx="119">
                  <c:v>50.8521</c:v>
                </c:pt>
                <c:pt idx="120">
                  <c:v>52.123289999999997</c:v>
                </c:pt>
                <c:pt idx="121">
                  <c:v>53.406793333333333</c:v>
                </c:pt>
                <c:pt idx="122">
                  <c:v>54.68584666666667</c:v>
                </c:pt>
                <c:pt idx="123">
                  <c:v>55.934979999999989</c:v>
                </c:pt>
                <c:pt idx="124">
                  <c:v>57.131463333333343</c:v>
                </c:pt>
                <c:pt idx="125">
                  <c:v>58.263543333333345</c:v>
                </c:pt>
                <c:pt idx="126">
                  <c:v>59.335436666666673</c:v>
                </c:pt>
                <c:pt idx="127">
                  <c:v>60.367263333333334</c:v>
                </c:pt>
                <c:pt idx="128">
                  <c:v>61.386553333333339</c:v>
                </c:pt>
                <c:pt idx="129">
                  <c:v>62.418339999999993</c:v>
                </c:pt>
                <c:pt idx="130">
                  <c:v>63.478026666666665</c:v>
                </c:pt>
                <c:pt idx="131">
                  <c:v>64.572096666666681</c:v>
                </c:pt>
                <c:pt idx="132">
                  <c:v>65.705693333333343</c:v>
                </c:pt>
                <c:pt idx="133">
                  <c:v>66.890386666666672</c:v>
                </c:pt>
                <c:pt idx="134">
                  <c:v>68.145743333333343</c:v>
                </c:pt>
                <c:pt idx="135">
                  <c:v>69.493566666666666</c:v>
                </c:pt>
                <c:pt idx="136">
                  <c:v>70.947173333333339</c:v>
                </c:pt>
                <c:pt idx="137">
                  <c:v>72.498476666666662</c:v>
                </c:pt>
                <c:pt idx="138">
                  <c:v>74.106966666666679</c:v>
                </c:pt>
                <c:pt idx="139">
                  <c:v>75.700166666666675</c:v>
                </c:pt>
                <c:pt idx="140">
                  <c:v>77.193190000000001</c:v>
                </c:pt>
                <c:pt idx="141">
                  <c:v>78.524316666666678</c:v>
                </c:pt>
                <c:pt idx="142">
                  <c:v>79.695446666666669</c:v>
                </c:pt>
                <c:pt idx="143">
                  <c:v>80.801983333333325</c:v>
                </c:pt>
                <c:pt idx="144">
                  <c:v>82.033206666666672</c:v>
                </c:pt>
                <c:pt idx="145">
                  <c:v>83.631100000000004</c:v>
                </c:pt>
                <c:pt idx="146">
                  <c:v>85.808196666666674</c:v>
                </c:pt>
                <c:pt idx="147">
                  <c:v>88.642106666666663</c:v>
                </c:pt>
                <c:pt idx="148">
                  <c:v>91.982650333333339</c:v>
                </c:pt>
                <c:pt idx="149">
                  <c:v>95.41445933333334</c:v>
                </c:pt>
                <c:pt idx="150">
                  <c:v>98.311902333333336</c:v>
                </c:pt>
                <c:pt idx="15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F3A-4B35-A03F-951455521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4061048"/>
        <c:axId val="168588504"/>
        <c:extLst>
          <c:ext xmlns:c15="http://schemas.microsoft.com/office/drawing/2012/chart" uri="{02D57815-91ED-43cb-92C2-25804820EDAC}">
            <c15:filteredScatterSeries>
              <c15:ser>
                <c:idx val="5"/>
                <c:order val="2"/>
                <c:tx>
                  <c:v>metacaolin_tte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xVal>
                  <c:numRef>
                    <c:extLst>
                      <c:ext uri="{02D57815-91ED-43cb-92C2-25804820EDAC}">
                        <c15:formulaRef>
                          <c15:sqref>Metacaolin!$A$3:$A$23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  <c:pt idx="10">
                        <c:v>15</c:v>
                      </c:pt>
                      <c:pt idx="11">
                        <c:v>20</c:v>
                      </c:pt>
                      <c:pt idx="12">
                        <c:v>30</c:v>
                      </c:pt>
                      <c:pt idx="13">
                        <c:v>40</c:v>
                      </c:pt>
                      <c:pt idx="14">
                        <c:v>50</c:v>
                      </c:pt>
                      <c:pt idx="15">
                        <c:v>60</c:v>
                      </c:pt>
                      <c:pt idx="16">
                        <c:v>70</c:v>
                      </c:pt>
                      <c:pt idx="17">
                        <c:v>80</c:v>
                      </c:pt>
                      <c:pt idx="18">
                        <c:v>90</c:v>
                      </c:pt>
                      <c:pt idx="19">
                        <c:v>100</c:v>
                      </c:pt>
                      <c:pt idx="20">
                        <c:v>110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Metacaolin!$B$3:$B$23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8.36</c:v>
                      </c:pt>
                      <c:pt idx="1">
                        <c:v>18.899999999999999</c:v>
                      </c:pt>
                      <c:pt idx="2">
                        <c:v>25.9</c:v>
                      </c:pt>
                      <c:pt idx="3">
                        <c:v>32.200000000000003</c:v>
                      </c:pt>
                      <c:pt idx="4">
                        <c:v>37.9</c:v>
                      </c:pt>
                      <c:pt idx="5">
                        <c:v>43.3</c:v>
                      </c:pt>
                      <c:pt idx="6">
                        <c:v>48.2</c:v>
                      </c:pt>
                      <c:pt idx="7">
                        <c:v>52.6</c:v>
                      </c:pt>
                      <c:pt idx="8">
                        <c:v>56.6</c:v>
                      </c:pt>
                      <c:pt idx="9">
                        <c:v>60.3</c:v>
                      </c:pt>
                      <c:pt idx="10">
                        <c:v>73.599999999999994</c:v>
                      </c:pt>
                      <c:pt idx="11">
                        <c:v>81.099999999999994</c:v>
                      </c:pt>
                      <c:pt idx="12">
                        <c:v>88.4</c:v>
                      </c:pt>
                      <c:pt idx="13">
                        <c:v>92</c:v>
                      </c:pt>
                      <c:pt idx="14">
                        <c:v>94.9</c:v>
                      </c:pt>
                      <c:pt idx="15">
                        <c:v>97.6</c:v>
                      </c:pt>
                      <c:pt idx="16">
                        <c:v>99.3</c:v>
                      </c:pt>
                      <c:pt idx="17">
                        <c:v>99.9</c:v>
                      </c:pt>
                      <c:pt idx="18">
                        <c:v>99.99</c:v>
                      </c:pt>
                      <c:pt idx="19">
                        <c:v>100</c:v>
                      </c:pt>
                      <c:pt idx="20">
                        <c:v>100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9-CF3A-4B35-A03F-951455521EA6}"/>
                  </c:ext>
                </c:extLst>
              </c15:ser>
            </c15:filteredScatterSeries>
          </c:ext>
        </c:extLst>
      </c:scatterChart>
      <c:valAx>
        <c:axId val="264061048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Particle</a:t>
                </a:r>
                <a:r>
                  <a:rPr lang="es-ES" baseline="0"/>
                  <a:t> diameter (µm)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8588504"/>
        <c:crosses val="autoZero"/>
        <c:crossBetween val="midCat"/>
      </c:valAx>
      <c:valAx>
        <c:axId val="16858850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Cumulative</a:t>
                </a:r>
                <a:r>
                  <a:rPr lang="es-ES" baseline="0"/>
                  <a:t> volume finer percent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4061048"/>
        <c:crossesAt val="1.0000000000000002E-2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/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cement!$F$24:$F$172</c:f>
              <c:numCache>
                <c:formatCode>General</c:formatCode>
                <c:ptCount val="149"/>
                <c:pt idx="0">
                  <c:v>3.9883320954164796E-2</c:v>
                </c:pt>
                <c:pt idx="1">
                  <c:v>4.2246556293140489E-2</c:v>
                </c:pt>
                <c:pt idx="2">
                  <c:v>4.4749822129421087E-2</c:v>
                </c:pt>
                <c:pt idx="3">
                  <c:v>4.740141579161037E-2</c:v>
                </c:pt>
                <c:pt idx="4">
                  <c:v>5.0210126255940853E-2</c:v>
                </c:pt>
                <c:pt idx="5">
                  <c:v>5.3185263278227354E-2</c:v>
                </c:pt>
                <c:pt idx="6">
                  <c:v>5.633668825199719E-2</c:v>
                </c:pt>
                <c:pt idx="7">
                  <c:v>5.9674846895079632E-2</c:v>
                </c:pt>
                <c:pt idx="8">
                  <c:v>6.3210803872997462E-2</c:v>
                </c:pt>
                <c:pt idx="9">
                  <c:v>6.6956279473923561E-2</c:v>
                </c:pt>
                <c:pt idx="10">
                  <c:v>7.092368845676518E-2</c:v>
                </c:pt>
                <c:pt idx="11">
                  <c:v>7.5126181201142006E-2</c:v>
                </c:pt>
                <c:pt idx="12">
                  <c:v>7.9577687295653676E-2</c:v>
                </c:pt>
                <c:pt idx="13">
                  <c:v>8.4292961708914566E-2</c:v>
                </c:pt>
                <c:pt idx="14">
                  <c:v>8.9287633696394336E-2</c:v>
                </c:pt>
                <c:pt idx="15">
                  <c:v>9.4578258605170912E-2</c:v>
                </c:pt>
                <c:pt idx="16">
                  <c:v>0.10018237274830827</c:v>
                </c:pt>
                <c:pt idx="17">
                  <c:v>0.10611855153074523</c:v>
                </c:pt>
                <c:pt idx="18">
                  <c:v>0.11240647101935999</c:v>
                </c:pt>
                <c:pt idx="19">
                  <c:v>0.11906697316129004</c:v>
                </c:pt>
                <c:pt idx="20">
                  <c:v>0.12612213486668075</c:v>
                </c:pt>
                <c:pt idx="21">
                  <c:v>0.13359534118484401</c:v>
                </c:pt>
                <c:pt idx="22">
                  <c:v>0.14151136281637688</c:v>
                </c:pt>
                <c:pt idx="23">
                  <c:v>0.14989643821816209</c:v>
                </c:pt>
                <c:pt idx="24">
                  <c:v>0.15877836057339556</c:v>
                </c:pt>
                <c:pt idx="25">
                  <c:v>0.16818656991491199</c:v>
                </c:pt>
                <c:pt idx="26">
                  <c:v>0.17815225070716106</c:v>
                </c:pt>
                <c:pt idx="27">
                  <c:v>0.18870843521027869</c:v>
                </c:pt>
                <c:pt idx="28">
                  <c:v>0.19989011296886477</c:v>
                </c:pt>
                <c:pt idx="29">
                  <c:v>0.21173434678837913</c:v>
                </c:pt>
                <c:pt idx="30">
                  <c:v>0.22428039558357049</c:v>
                </c:pt>
                <c:pt idx="31">
                  <c:v>0.23756984450613297</c:v>
                </c:pt>
                <c:pt idx="32">
                  <c:v>0.25164674278291066</c:v>
                </c:pt>
                <c:pt idx="33">
                  <c:v>0.26655774972152918</c:v>
                </c:pt>
                <c:pt idx="34">
                  <c:v>0.28235228936740525</c:v>
                </c:pt>
                <c:pt idx="35">
                  <c:v>0.29908271432475975</c:v>
                </c:pt>
                <c:pt idx="36">
                  <c:v>0.31680447928463668</c:v>
                </c:pt>
                <c:pt idx="37">
                  <c:v>0.33557632483510269</c:v>
                </c:pt>
                <c:pt idx="38">
                  <c:v>0.35546047216288645</c:v>
                </c:pt>
                <c:pt idx="39">
                  <c:v>0.37652282929181552</c:v>
                </c:pt>
                <c:pt idx="40">
                  <c:v>0.39883320954164797</c:v>
                </c:pt>
                <c:pt idx="41">
                  <c:v>0.42246556293140486</c:v>
                </c:pt>
                <c:pt idx="42">
                  <c:v>0.44749822129421096</c:v>
                </c:pt>
                <c:pt idx="43">
                  <c:v>0.47401415791610368</c:v>
                </c:pt>
                <c:pt idx="44">
                  <c:v>0.50210126255940857</c:v>
                </c:pt>
                <c:pt idx="45">
                  <c:v>0.53185263278227357</c:v>
                </c:pt>
                <c:pt idx="46">
                  <c:v>0.56336688251997202</c:v>
                </c:pt>
                <c:pt idx="47">
                  <c:v>0.59674846895079636</c:v>
                </c:pt>
                <c:pt idx="48">
                  <c:v>0.63210803872997456</c:v>
                </c:pt>
                <c:pt idx="49">
                  <c:v>0.66956279473923563</c:v>
                </c:pt>
                <c:pt idx="50">
                  <c:v>0.70923688456765177</c:v>
                </c:pt>
                <c:pt idx="51">
                  <c:v>0.75126181201142006</c:v>
                </c:pt>
                <c:pt idx="52">
                  <c:v>0.79577687295653676</c:v>
                </c:pt>
                <c:pt idx="53">
                  <c:v>0.8429296170891456</c:v>
                </c:pt>
                <c:pt idx="54">
                  <c:v>0.89287633696394331</c:v>
                </c:pt>
                <c:pt idx="55">
                  <c:v>0.94578258605170917</c:v>
                </c:pt>
                <c:pt idx="56">
                  <c:v>1.0018237274830828</c:v>
                </c:pt>
                <c:pt idx="57">
                  <c:v>1.0611855153074525</c:v>
                </c:pt>
                <c:pt idx="58">
                  <c:v>1.1240647101935997</c:v>
                </c:pt>
                <c:pt idx="59">
                  <c:v>1.1906697316129002</c:v>
                </c:pt>
                <c:pt idx="60">
                  <c:v>1.2612213486668076</c:v>
                </c:pt>
                <c:pt idx="61">
                  <c:v>1.3359534118484402</c:v>
                </c:pt>
                <c:pt idx="62">
                  <c:v>1.4151136281637691</c:v>
                </c:pt>
                <c:pt idx="63">
                  <c:v>1.4989643821816212</c:v>
                </c:pt>
                <c:pt idx="64">
                  <c:v>1.5877836057339556</c:v>
                </c:pt>
                <c:pt idx="65">
                  <c:v>1.6818656991491201</c:v>
                </c:pt>
                <c:pt idx="66">
                  <c:v>1.7815225070716108</c:v>
                </c:pt>
                <c:pt idx="67">
                  <c:v>1.8870843521027869</c:v>
                </c:pt>
                <c:pt idx="68">
                  <c:v>1.9989011296886474</c:v>
                </c:pt>
                <c:pt idx="69">
                  <c:v>2.1173434678837912</c:v>
                </c:pt>
                <c:pt idx="70">
                  <c:v>2.2428039558357047</c:v>
                </c:pt>
                <c:pt idx="71">
                  <c:v>2.3756984450613303</c:v>
                </c:pt>
                <c:pt idx="72">
                  <c:v>2.5164674278291068</c:v>
                </c:pt>
                <c:pt idx="73">
                  <c:v>2.6655774972152915</c:v>
                </c:pt>
                <c:pt idx="74">
                  <c:v>2.8235228936740517</c:v>
                </c:pt>
                <c:pt idx="75">
                  <c:v>2.9908271432475977</c:v>
                </c:pt>
                <c:pt idx="76">
                  <c:v>3.1680447928463669</c:v>
                </c:pt>
                <c:pt idx="77">
                  <c:v>3.3557632483510269</c:v>
                </c:pt>
                <c:pt idx="78">
                  <c:v>3.5546047216288641</c:v>
                </c:pt>
                <c:pt idx="79">
                  <c:v>3.7652282929181546</c:v>
                </c:pt>
                <c:pt idx="80">
                  <c:v>3.9883320954164807</c:v>
                </c:pt>
                <c:pt idx="81">
                  <c:v>4.22465562931405</c:v>
                </c:pt>
                <c:pt idx="82">
                  <c:v>4.47498221294211</c:v>
                </c:pt>
                <c:pt idx="83">
                  <c:v>4.7401415791610368</c:v>
                </c:pt>
                <c:pt idx="84">
                  <c:v>5.0210126255940839</c:v>
                </c:pt>
                <c:pt idx="85">
                  <c:v>5.3185263278227355</c:v>
                </c:pt>
                <c:pt idx="86">
                  <c:v>5.6336688251997202</c:v>
                </c:pt>
                <c:pt idx="87">
                  <c:v>5.9674846895079625</c:v>
                </c:pt>
                <c:pt idx="88">
                  <c:v>6.3210803872997454</c:v>
                </c:pt>
                <c:pt idx="89">
                  <c:v>6.6956279473923539</c:v>
                </c:pt>
                <c:pt idx="90">
                  <c:v>7.0923688456765177</c:v>
                </c:pt>
                <c:pt idx="91">
                  <c:v>7.5126181201142028</c:v>
                </c:pt>
                <c:pt idx="92">
                  <c:v>7.9577687295653687</c:v>
                </c:pt>
                <c:pt idx="93">
                  <c:v>8.4292961708914564</c:v>
                </c:pt>
                <c:pt idx="94">
                  <c:v>8.9287633696394302</c:v>
                </c:pt>
                <c:pt idx="95">
                  <c:v>9.457825860517092</c:v>
                </c:pt>
                <c:pt idx="96">
                  <c:v>10.018237274830829</c:v>
                </c:pt>
                <c:pt idx="97">
                  <c:v>10.611855153074524</c:v>
                </c:pt>
                <c:pt idx="98">
                  <c:v>11.240647101935998</c:v>
                </c:pt>
                <c:pt idx="99">
                  <c:v>11.906697316129</c:v>
                </c:pt>
                <c:pt idx="100">
                  <c:v>12.612213486668074</c:v>
                </c:pt>
                <c:pt idx="101">
                  <c:v>13.359534118484405</c:v>
                </c:pt>
                <c:pt idx="102">
                  <c:v>14.151136281637692</c:v>
                </c:pt>
                <c:pt idx="103">
                  <c:v>14.989643821816211</c:v>
                </c:pt>
                <c:pt idx="104">
                  <c:v>15.87783605733955</c:v>
                </c:pt>
                <c:pt idx="105">
                  <c:v>16.818656991491199</c:v>
                </c:pt>
                <c:pt idx="106">
                  <c:v>17.815225070716114</c:v>
                </c:pt>
                <c:pt idx="107">
                  <c:v>18.870843521027869</c:v>
                </c:pt>
                <c:pt idx="108">
                  <c:v>19.989011296886474</c:v>
                </c:pt>
                <c:pt idx="109">
                  <c:v>21.173434678837904</c:v>
                </c:pt>
                <c:pt idx="110">
                  <c:v>22.428039558357046</c:v>
                </c:pt>
                <c:pt idx="111">
                  <c:v>23.756984450613306</c:v>
                </c:pt>
                <c:pt idx="112">
                  <c:v>25.16467427829107</c:v>
                </c:pt>
                <c:pt idx="113">
                  <c:v>26.655774972152912</c:v>
                </c:pt>
                <c:pt idx="114">
                  <c:v>28.235228936740508</c:v>
                </c:pt>
                <c:pt idx="115">
                  <c:v>29.908271432475978</c:v>
                </c:pt>
                <c:pt idx="116">
                  <c:v>31.680447928463678</c:v>
                </c:pt>
                <c:pt idx="117">
                  <c:v>33.557632483510275</c:v>
                </c:pt>
                <c:pt idx="118">
                  <c:v>35.546047216288649</c:v>
                </c:pt>
                <c:pt idx="119">
                  <c:v>37.652282929181538</c:v>
                </c:pt>
                <c:pt idx="120">
                  <c:v>39.883320954164795</c:v>
                </c:pt>
                <c:pt idx="121">
                  <c:v>42.246556293140493</c:v>
                </c:pt>
                <c:pt idx="122">
                  <c:v>44.749822129421098</c:v>
                </c:pt>
                <c:pt idx="123">
                  <c:v>47.401415791610361</c:v>
                </c:pt>
                <c:pt idx="124">
                  <c:v>50.210126255940835</c:v>
                </c:pt>
                <c:pt idx="125">
                  <c:v>53.185263278227346</c:v>
                </c:pt>
                <c:pt idx="126">
                  <c:v>56.336688251997202</c:v>
                </c:pt>
                <c:pt idx="127">
                  <c:v>59.674846895079632</c:v>
                </c:pt>
                <c:pt idx="128">
                  <c:v>63.21080387299746</c:v>
                </c:pt>
                <c:pt idx="129">
                  <c:v>66.956279473923544</c:v>
                </c:pt>
                <c:pt idx="130">
                  <c:v>70.923688456765177</c:v>
                </c:pt>
                <c:pt idx="131">
                  <c:v>75.126181201142018</c:v>
                </c:pt>
                <c:pt idx="132">
                  <c:v>79.577687295653675</c:v>
                </c:pt>
                <c:pt idx="133">
                  <c:v>84.292961708914547</c:v>
                </c:pt>
                <c:pt idx="134">
                  <c:v>89.287633696394295</c:v>
                </c:pt>
                <c:pt idx="135">
                  <c:v>94.57825860517093</c:v>
                </c:pt>
                <c:pt idx="136">
                  <c:v>100.18237274830831</c:v>
                </c:pt>
                <c:pt idx="137">
                  <c:v>106.11855153074526</c:v>
                </c:pt>
                <c:pt idx="138">
                  <c:v>112.40647101935998</c:v>
                </c:pt>
                <c:pt idx="139">
                  <c:v>119.06697316129001</c:v>
                </c:pt>
                <c:pt idx="140">
                  <c:v>126.12213486668074</c:v>
                </c:pt>
                <c:pt idx="141">
                  <c:v>133.59534118484405</c:v>
                </c:pt>
                <c:pt idx="142">
                  <c:v>141.51136281637693</c:v>
                </c:pt>
                <c:pt idx="143">
                  <c:v>149.8964382181621</c:v>
                </c:pt>
                <c:pt idx="144">
                  <c:v>158.7783605733955</c:v>
                </c:pt>
                <c:pt idx="145">
                  <c:v>168.18656991491201</c:v>
                </c:pt>
                <c:pt idx="146">
                  <c:v>178.15225070716116</c:v>
                </c:pt>
                <c:pt idx="147">
                  <c:v>188.70843521027871</c:v>
                </c:pt>
                <c:pt idx="148">
                  <c:v>199.89011296886474</c:v>
                </c:pt>
              </c:numCache>
            </c:numRef>
          </c:xVal>
          <c:yVal>
            <c:numRef>
              <c:f>cement!$G$24:$G$172</c:f>
              <c:numCache>
                <c:formatCode>General</c:formatCode>
                <c:ptCount val="149"/>
                <c:pt idx="0">
                  <c:v>6.2000000000117517E-3</c:v>
                </c:pt>
                <c:pt idx="1">
                  <c:v>1.2399999999979094E-2</c:v>
                </c:pt>
                <c:pt idx="2">
                  <c:v>1.8580000000001373E-2</c:v>
                </c:pt>
                <c:pt idx="3">
                  <c:v>2.4740000000011975E-2</c:v>
                </c:pt>
                <c:pt idx="4">
                  <c:v>3.08633333333308E-2</c:v>
                </c:pt>
                <c:pt idx="5">
                  <c:v>3.6950000000002259E-2</c:v>
                </c:pt>
                <c:pt idx="6">
                  <c:v>4.2979999999981366E-2</c:v>
                </c:pt>
                <c:pt idx="7">
                  <c:v>4.8943333333351102E-2</c:v>
                </c:pt>
                <c:pt idx="8">
                  <c:v>5.4830000000005708E-2</c:v>
                </c:pt>
                <c:pt idx="9">
                  <c:v>6.0626666666652174E-2</c:v>
                </c:pt>
                <c:pt idx="10">
                  <c:v>6.6316666666665913E-2</c:v>
                </c:pt>
                <c:pt idx="11">
                  <c:v>7.1880000000001942E-2</c:v>
                </c:pt>
                <c:pt idx="12">
                  <c:v>7.7296666666670788E-2</c:v>
                </c:pt>
                <c:pt idx="13">
                  <c:v>8.2553333333335033E-2</c:v>
                </c:pt>
                <c:pt idx="14">
                  <c:v>8.7623333333330944E-2</c:v>
                </c:pt>
                <c:pt idx="15">
                  <c:v>9.248333333333747E-2</c:v>
                </c:pt>
                <c:pt idx="16">
                  <c:v>9.7103333333325992E-2</c:v>
                </c:pt>
                <c:pt idx="17">
                  <c:v>0.10145666666666608</c:v>
                </c:pt>
                <c:pt idx="18">
                  <c:v>0.10555333333334138</c:v>
                </c:pt>
                <c:pt idx="19">
                  <c:v>0.10939666666666126</c:v>
                </c:pt>
                <c:pt idx="20">
                  <c:v>0.11296333333334907</c:v>
                </c:pt>
                <c:pt idx="21">
                  <c:v>0.11626333333332184</c:v>
                </c:pt>
                <c:pt idx="22">
                  <c:v>0.11925333333332455</c:v>
                </c:pt>
                <c:pt idx="23">
                  <c:v>0.12197000000000457</c:v>
                </c:pt>
                <c:pt idx="24">
                  <c:v>0.12436000000001224</c:v>
                </c:pt>
                <c:pt idx="25">
                  <c:v>0.12643666666665165</c:v>
                </c:pt>
                <c:pt idx="26">
                  <c:v>0.12817666666666838</c:v>
                </c:pt>
                <c:pt idx="27">
                  <c:v>0.12957000000000107</c:v>
                </c:pt>
                <c:pt idx="28">
                  <c:v>0.13060333333332341</c:v>
                </c:pt>
                <c:pt idx="29">
                  <c:v>0.13126333333335349</c:v>
                </c:pt>
                <c:pt idx="30">
                  <c:v>0.1315333333333113</c:v>
                </c:pt>
                <c:pt idx="31">
                  <c:v>0.13139333333334058</c:v>
                </c:pt>
                <c:pt idx="32">
                  <c:v>0.13082666666667242</c:v>
                </c:pt>
                <c:pt idx="33">
                  <c:v>0.12980999999999687</c:v>
                </c:pt>
                <c:pt idx="34">
                  <c:v>0.12830666666665547</c:v>
                </c:pt>
                <c:pt idx="35">
                  <c:v>0.12628333333334352</c:v>
                </c:pt>
                <c:pt idx="36">
                  <c:v>0.12366666666666637</c:v>
                </c:pt>
                <c:pt idx="37">
                  <c:v>0.12039000000001465</c:v>
                </c:pt>
                <c:pt idx="38">
                  <c:v>0.1163333333333183</c:v>
                </c:pt>
                <c:pt idx="39">
                  <c:v>0.11138666666667962</c:v>
                </c:pt>
                <c:pt idx="40">
                  <c:v>0.105389999999983</c:v>
                </c:pt>
                <c:pt idx="41">
                  <c:v>9.8246666666668148E-2</c:v>
                </c:pt>
                <c:pt idx="42">
                  <c:v>8.9966666666663198E-2</c:v>
                </c:pt>
                <c:pt idx="43">
                  <c:v>8.0830000000009505E-2</c:v>
                </c:pt>
                <c:pt idx="44">
                  <c:v>7.1740000000009019E-2</c:v>
                </c:pt>
                <c:pt idx="45">
                  <c:v>6.4739999999996467E-2</c:v>
                </c:pt>
                <c:pt idx="46">
                  <c:v>6.3676666666667714E-2</c:v>
                </c:pt>
                <c:pt idx="47">
                  <c:v>7.5226666666650122E-2</c:v>
                </c:pt>
                <c:pt idx="48">
                  <c:v>0.10200333333334477</c:v>
                </c:pt>
                <c:pt idx="49">
                  <c:v>0.13100666666666649</c:v>
                </c:pt>
                <c:pt idx="50">
                  <c:v>0.15277999999998571</c:v>
                </c:pt>
                <c:pt idx="51">
                  <c:v>0.16270666666668987</c:v>
                </c:pt>
                <c:pt idx="52">
                  <c:v>0.16128999999999172</c:v>
                </c:pt>
                <c:pt idx="53">
                  <c:v>0.15346666666666842</c:v>
                </c:pt>
                <c:pt idx="54">
                  <c:v>0.14636000000000093</c:v>
                </c:pt>
                <c:pt idx="55">
                  <c:v>0.14632666666665184</c:v>
                </c:pt>
                <c:pt idx="56">
                  <c:v>0.1562366666666648</c:v>
                </c:pt>
                <c:pt idx="57">
                  <c:v>0.17413000000002787</c:v>
                </c:pt>
                <c:pt idx="58">
                  <c:v>0.19417666666665667</c:v>
                </c:pt>
                <c:pt idx="59">
                  <c:v>0.20951000000000164</c:v>
                </c:pt>
                <c:pt idx="60">
                  <c:v>0.2162199999999892</c:v>
                </c:pt>
                <c:pt idx="61">
                  <c:v>0.21594999999999809</c:v>
                </c:pt>
                <c:pt idx="62">
                  <c:v>0.215276666666675</c:v>
                </c:pt>
                <c:pt idx="63">
                  <c:v>0.22190666666666026</c:v>
                </c:pt>
                <c:pt idx="64">
                  <c:v>0.23967666666666609</c:v>
                </c:pt>
                <c:pt idx="65">
                  <c:v>0.26569333333332779</c:v>
                </c:pt>
                <c:pt idx="66">
                  <c:v>0.29221000000000386</c:v>
                </c:pt>
                <c:pt idx="67">
                  <c:v>0.31253666666667401</c:v>
                </c:pt>
                <c:pt idx="68">
                  <c:v>0.32684333333333759</c:v>
                </c:pt>
                <c:pt idx="69">
                  <c:v>0.34267666666666363</c:v>
                </c:pt>
                <c:pt idx="70">
                  <c:v>0.36881333333332877</c:v>
                </c:pt>
                <c:pt idx="71">
                  <c:v>0.40693000000001645</c:v>
                </c:pt>
                <c:pt idx="72">
                  <c:v>0.44951333333331789</c:v>
                </c:pt>
                <c:pt idx="73">
                  <c:v>0.48753000000001379</c:v>
                </c:pt>
                <c:pt idx="74">
                  <c:v>0.51980999999998723</c:v>
                </c:pt>
                <c:pt idx="75">
                  <c:v>0.55164999999999242</c:v>
                </c:pt>
                <c:pt idx="76">
                  <c:v>0.58551333333334288</c:v>
                </c:pt>
                <c:pt idx="77">
                  <c:v>0.6197333333333277</c:v>
                </c:pt>
                <c:pt idx="78">
                  <c:v>0.65539999999999488</c:v>
                </c:pt>
                <c:pt idx="79">
                  <c:v>0.69693333333334939</c:v>
                </c:pt>
                <c:pt idx="80">
                  <c:v>0.747169999999997</c:v>
                </c:pt>
                <c:pt idx="81">
                  <c:v>0.80586666666666584</c:v>
                </c:pt>
                <c:pt idx="82">
                  <c:v>0.86841333333332882</c:v>
                </c:pt>
                <c:pt idx="83">
                  <c:v>0.92502666666667288</c:v>
                </c:pt>
                <c:pt idx="84">
                  <c:v>0.96339666666666046</c:v>
                </c:pt>
                <c:pt idx="85">
                  <c:v>0.97430999999998935</c:v>
                </c:pt>
                <c:pt idx="86">
                  <c:v>0.95797000000000798</c:v>
                </c:pt>
                <c:pt idx="87">
                  <c:v>0.92639000000001026</c:v>
                </c:pt>
                <c:pt idx="88">
                  <c:v>0.90050999999999881</c:v>
                </c:pt>
                <c:pt idx="89">
                  <c:v>0.90393333333332881</c:v>
                </c:pt>
                <c:pt idx="90">
                  <c:v>0.95392666666667125</c:v>
                </c:pt>
                <c:pt idx="91">
                  <c:v>1.0526499999999883</c:v>
                </c:pt>
                <c:pt idx="92">
                  <c:v>1.1861266666666648</c:v>
                </c:pt>
                <c:pt idx="93">
                  <c:v>1.3354633333333421</c:v>
                </c:pt>
                <c:pt idx="94">
                  <c:v>1.4856299999999933</c:v>
                </c:pt>
                <c:pt idx="95">
                  <c:v>1.6212866666666659</c:v>
                </c:pt>
                <c:pt idx="96">
                  <c:v>1.7246466666666738</c:v>
                </c:pt>
                <c:pt idx="97">
                  <c:v>1.7794566666666678</c:v>
                </c:pt>
                <c:pt idx="98">
                  <c:v>1.7788533333333412</c:v>
                </c:pt>
                <c:pt idx="99">
                  <c:v>1.7322866666666603</c:v>
                </c:pt>
                <c:pt idx="100">
                  <c:v>1.6665233333333362</c:v>
                </c:pt>
                <c:pt idx="101">
                  <c:v>1.6189033333333214</c:v>
                </c:pt>
                <c:pt idx="102">
                  <c:v>1.6242400000000101</c:v>
                </c:pt>
                <c:pt idx="103">
                  <c:v>1.7001199999999939</c:v>
                </c:pt>
                <c:pt idx="104">
                  <c:v>1.8383100000000097</c:v>
                </c:pt>
                <c:pt idx="105">
                  <c:v>2.0092099999999946</c:v>
                </c:pt>
                <c:pt idx="106">
                  <c:v>2.1753466666666608</c:v>
                </c:pt>
                <c:pt idx="107">
                  <c:v>2.306370000000002</c:v>
                </c:pt>
                <c:pt idx="108">
                  <c:v>2.3901799999999973</c:v>
                </c:pt>
                <c:pt idx="109">
                  <c:v>2.4342199999999981</c:v>
                </c:pt>
                <c:pt idx="110">
                  <c:v>2.4563200000000118</c:v>
                </c:pt>
                <c:pt idx="111">
                  <c:v>2.4715533333333206</c:v>
                </c:pt>
                <c:pt idx="112">
                  <c:v>2.4847433333333391</c:v>
                </c:pt>
                <c:pt idx="113">
                  <c:v>2.4926866666666712</c:v>
                </c:pt>
                <c:pt idx="114">
                  <c:v>2.491886666666665</c:v>
                </c:pt>
                <c:pt idx="115">
                  <c:v>2.482530000000005</c:v>
                </c:pt>
                <c:pt idx="116">
                  <c:v>2.4653666666666627</c:v>
                </c:pt>
                <c:pt idx="117">
                  <c:v>2.4365699999999988</c:v>
                </c:pt>
                <c:pt idx="118">
                  <c:v>2.388256666666666</c:v>
                </c:pt>
                <c:pt idx="119">
                  <c:v>2.3123033333333347</c:v>
                </c:pt>
                <c:pt idx="120">
                  <c:v>2.2017199999999986</c:v>
                </c:pt>
                <c:pt idx="121">
                  <c:v>2.0509666666666675</c:v>
                </c:pt>
                <c:pt idx="122">
                  <c:v>1.8599333333333328</c:v>
                </c:pt>
                <c:pt idx="123">
                  <c:v>1.6370083333333341</c:v>
                </c:pt>
                <c:pt idx="124">
                  <c:v>1.3980093333333332</c:v>
                </c:pt>
                <c:pt idx="125">
                  <c:v>1.1636999999999995</c:v>
                </c:pt>
                <c:pt idx="126">
                  <c:v>0.95544099999999998</c:v>
                </c:pt>
                <c:pt idx="127">
                  <c:v>0.78888899999999884</c:v>
                </c:pt>
                <c:pt idx="128">
                  <c:v>0.6704443333333352</c:v>
                </c:pt>
                <c:pt idx="129">
                  <c:v>0.59637699999999927</c:v>
                </c:pt>
                <c:pt idx="130">
                  <c:v>0.55513166666666669</c:v>
                </c:pt>
                <c:pt idx="131">
                  <c:v>0.53123233333333342</c:v>
                </c:pt>
                <c:pt idx="132">
                  <c:v>0.50913200000000003</c:v>
                </c:pt>
                <c:pt idx="133">
                  <c:v>0.47670566666666647</c:v>
                </c:pt>
                <c:pt idx="134">
                  <c:v>0.42805866666666659</c:v>
                </c:pt>
                <c:pt idx="135">
                  <c:v>0.36455666666666692</c:v>
                </c:pt>
                <c:pt idx="136">
                  <c:v>0.29319189999999984</c:v>
                </c:pt>
                <c:pt idx="137">
                  <c:v>0.22331646666666691</c:v>
                </c:pt>
                <c:pt idx="138">
                  <c:v>0.16385209999999986</c:v>
                </c:pt>
                <c:pt idx="139">
                  <c:v>0.12144896666666689</c:v>
                </c:pt>
                <c:pt idx="140">
                  <c:v>9.9120199999999659E-2</c:v>
                </c:pt>
                <c:pt idx="141">
                  <c:v>9.5904800000000137E-2</c:v>
                </c:pt>
                <c:pt idx="142">
                  <c:v>0.10739053333333332</c:v>
                </c:pt>
                <c:pt idx="143">
                  <c:v>0.12573150000000002</c:v>
                </c:pt>
                <c:pt idx="144">
                  <c:v>0.14028439999999998</c:v>
                </c:pt>
                <c:pt idx="145">
                  <c:v>0.13990878333333334</c:v>
                </c:pt>
                <c:pt idx="146">
                  <c:v>0.11621492999999999</c:v>
                </c:pt>
                <c:pt idx="147">
                  <c:v>6.7182753333333345E-2</c:v>
                </c:pt>
                <c:pt idx="148">
                  <c:v>1.4000307594330844E-18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B17-4766-BA3E-66C6686BB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5060992"/>
        <c:axId val="445059328"/>
      </c:scatterChart>
      <c:valAx>
        <c:axId val="445060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45059328"/>
        <c:crosses val="autoZero"/>
        <c:crossBetween val="midCat"/>
      </c:valAx>
      <c:valAx>
        <c:axId val="445059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450609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Cinza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50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</a:ln>
              <a:effectLst/>
            </c:spPr>
          </c:marker>
          <c:xVal>
            <c:numRef>
              <c:f>cinza!$M$24:$M$180</c:f>
              <c:numCache>
                <c:formatCode>General</c:formatCode>
                <c:ptCount val="157"/>
                <c:pt idx="0">
                  <c:v>7.092368845676518E-2</c:v>
                </c:pt>
                <c:pt idx="1">
                  <c:v>7.5126181201142006E-2</c:v>
                </c:pt>
                <c:pt idx="2">
                  <c:v>7.9577687295653676E-2</c:v>
                </c:pt>
                <c:pt idx="3">
                  <c:v>8.4292961708914566E-2</c:v>
                </c:pt>
                <c:pt idx="4">
                  <c:v>8.9287633696394336E-2</c:v>
                </c:pt>
                <c:pt idx="5">
                  <c:v>9.4578258605170912E-2</c:v>
                </c:pt>
                <c:pt idx="6">
                  <c:v>0.10018237274830827</c:v>
                </c:pt>
                <c:pt idx="7">
                  <c:v>0.10611855153074523</c:v>
                </c:pt>
                <c:pt idx="8">
                  <c:v>0.11240647101935999</c:v>
                </c:pt>
                <c:pt idx="9">
                  <c:v>0.11906697316129004</c:v>
                </c:pt>
                <c:pt idx="10">
                  <c:v>0.12612213486668075</c:v>
                </c:pt>
                <c:pt idx="11">
                  <c:v>0.13359534118484401</c:v>
                </c:pt>
                <c:pt idx="12">
                  <c:v>0.14151136281637688</c:v>
                </c:pt>
                <c:pt idx="13">
                  <c:v>0.14989643821816209</c:v>
                </c:pt>
                <c:pt idx="14">
                  <c:v>0.15877836057339556</c:v>
                </c:pt>
                <c:pt idx="15">
                  <c:v>0.16818656991491199</c:v>
                </c:pt>
                <c:pt idx="16">
                  <c:v>0.17815225070716106</c:v>
                </c:pt>
                <c:pt idx="17">
                  <c:v>0.18870843521027869</c:v>
                </c:pt>
                <c:pt idx="18">
                  <c:v>0.19989011296886477</c:v>
                </c:pt>
                <c:pt idx="19">
                  <c:v>0.21173434678837913</c:v>
                </c:pt>
                <c:pt idx="20">
                  <c:v>0.22428039558357049</c:v>
                </c:pt>
                <c:pt idx="21">
                  <c:v>0.23756984450613297</c:v>
                </c:pt>
                <c:pt idx="22">
                  <c:v>0.25164674278291066</c:v>
                </c:pt>
                <c:pt idx="23">
                  <c:v>0.26655774972152918</c:v>
                </c:pt>
                <c:pt idx="24">
                  <c:v>0.28235228936740525</c:v>
                </c:pt>
                <c:pt idx="25">
                  <c:v>0.29908271432475975</c:v>
                </c:pt>
                <c:pt idx="26">
                  <c:v>0.31680447928463668</c:v>
                </c:pt>
                <c:pt idx="27">
                  <c:v>0.33557632483510269</c:v>
                </c:pt>
                <c:pt idx="28">
                  <c:v>0.35546047216288645</c:v>
                </c:pt>
                <c:pt idx="29">
                  <c:v>0.37652282929181552</c:v>
                </c:pt>
                <c:pt idx="30">
                  <c:v>0.39883320954164797</c:v>
                </c:pt>
                <c:pt idx="31">
                  <c:v>0.42246556293140486</c:v>
                </c:pt>
                <c:pt idx="32">
                  <c:v>0.44749822129421096</c:v>
                </c:pt>
                <c:pt idx="33">
                  <c:v>0.47401415791610368</c:v>
                </c:pt>
                <c:pt idx="34">
                  <c:v>0.50210126255940857</c:v>
                </c:pt>
                <c:pt idx="35">
                  <c:v>0.53185263278227357</c:v>
                </c:pt>
                <c:pt idx="36">
                  <c:v>0.56336688251997202</c:v>
                </c:pt>
                <c:pt idx="37">
                  <c:v>0.59674846895079636</c:v>
                </c:pt>
                <c:pt idx="38">
                  <c:v>0.63210803872997456</c:v>
                </c:pt>
                <c:pt idx="39">
                  <c:v>0.66956279473923563</c:v>
                </c:pt>
                <c:pt idx="40">
                  <c:v>0.70923688456765177</c:v>
                </c:pt>
                <c:pt idx="41">
                  <c:v>0.75126181201142006</c:v>
                </c:pt>
                <c:pt idx="42">
                  <c:v>0.79577687295653676</c:v>
                </c:pt>
                <c:pt idx="43">
                  <c:v>0.8429296170891456</c:v>
                </c:pt>
                <c:pt idx="44">
                  <c:v>0.89287633696394331</c:v>
                </c:pt>
                <c:pt idx="45">
                  <c:v>0.94578258605170917</c:v>
                </c:pt>
                <c:pt idx="46">
                  <c:v>1.0018237274830828</c:v>
                </c:pt>
                <c:pt idx="47">
                  <c:v>1.0611855153074525</c:v>
                </c:pt>
                <c:pt idx="48">
                  <c:v>1.1240647101935997</c:v>
                </c:pt>
                <c:pt idx="49">
                  <c:v>1.1906697316129002</c:v>
                </c:pt>
                <c:pt idx="50">
                  <c:v>1.2612213486668076</c:v>
                </c:pt>
                <c:pt idx="51">
                  <c:v>1.3359534118484402</c:v>
                </c:pt>
                <c:pt idx="52">
                  <c:v>1.4151136281637691</c:v>
                </c:pt>
                <c:pt idx="53">
                  <c:v>1.4989643821816212</c:v>
                </c:pt>
                <c:pt idx="54">
                  <c:v>1.5877836057339556</c:v>
                </c:pt>
                <c:pt idx="55">
                  <c:v>1.6818656991491201</c:v>
                </c:pt>
                <c:pt idx="56">
                  <c:v>1.7815225070716108</c:v>
                </c:pt>
                <c:pt idx="57">
                  <c:v>1.8870843521027869</c:v>
                </c:pt>
                <c:pt idx="58">
                  <c:v>1.9989011296886474</c:v>
                </c:pt>
                <c:pt idx="59">
                  <c:v>2.1173434678837912</c:v>
                </c:pt>
                <c:pt idx="60">
                  <c:v>2.2428039558357047</c:v>
                </c:pt>
                <c:pt idx="61">
                  <c:v>2.3756984450613303</c:v>
                </c:pt>
                <c:pt idx="62">
                  <c:v>2.5164674278291068</c:v>
                </c:pt>
                <c:pt idx="63">
                  <c:v>2.6655774972152915</c:v>
                </c:pt>
                <c:pt idx="64">
                  <c:v>2.8235228936740517</c:v>
                </c:pt>
                <c:pt idx="65">
                  <c:v>2.9908271432475977</c:v>
                </c:pt>
                <c:pt idx="66">
                  <c:v>3.1680447928463669</c:v>
                </c:pt>
                <c:pt idx="67">
                  <c:v>3.3557632483510269</c:v>
                </c:pt>
                <c:pt idx="68">
                  <c:v>3.5546047216288641</c:v>
                </c:pt>
                <c:pt idx="69">
                  <c:v>3.7652282929181546</c:v>
                </c:pt>
                <c:pt idx="70">
                  <c:v>3.9883320954164807</c:v>
                </c:pt>
                <c:pt idx="71">
                  <c:v>4.22465562931405</c:v>
                </c:pt>
                <c:pt idx="72">
                  <c:v>4.47498221294211</c:v>
                </c:pt>
                <c:pt idx="73">
                  <c:v>4.7401415791610368</c:v>
                </c:pt>
                <c:pt idx="74">
                  <c:v>5.0210126255940839</c:v>
                </c:pt>
                <c:pt idx="75">
                  <c:v>5.3185263278227355</c:v>
                </c:pt>
                <c:pt idx="76">
                  <c:v>5.6336688251997202</c:v>
                </c:pt>
                <c:pt idx="77">
                  <c:v>5.9674846895079625</c:v>
                </c:pt>
                <c:pt idx="78">
                  <c:v>6.3210803872997454</c:v>
                </c:pt>
                <c:pt idx="79">
                  <c:v>6.6956279473923539</c:v>
                </c:pt>
                <c:pt idx="80">
                  <c:v>7.0923688456765177</c:v>
                </c:pt>
                <c:pt idx="81">
                  <c:v>7.5126181201142028</c:v>
                </c:pt>
                <c:pt idx="82">
                  <c:v>7.9577687295653687</c:v>
                </c:pt>
                <c:pt idx="83">
                  <c:v>8.4292961708914564</c:v>
                </c:pt>
                <c:pt idx="84">
                  <c:v>8.9287633696394302</c:v>
                </c:pt>
                <c:pt idx="85">
                  <c:v>9.457825860517092</c:v>
                </c:pt>
                <c:pt idx="86">
                  <c:v>10.018237274830829</c:v>
                </c:pt>
                <c:pt idx="87">
                  <c:v>10.611855153074524</c:v>
                </c:pt>
                <c:pt idx="88">
                  <c:v>11.240647101935998</c:v>
                </c:pt>
                <c:pt idx="89">
                  <c:v>11.906697316129</c:v>
                </c:pt>
                <c:pt idx="90">
                  <c:v>12.612213486668074</c:v>
                </c:pt>
                <c:pt idx="91">
                  <c:v>13.359534118484405</c:v>
                </c:pt>
                <c:pt idx="92">
                  <c:v>14.151136281637692</c:v>
                </c:pt>
                <c:pt idx="93">
                  <c:v>14.989643821816211</c:v>
                </c:pt>
                <c:pt idx="94">
                  <c:v>15.87783605733955</c:v>
                </c:pt>
                <c:pt idx="95">
                  <c:v>16.818656991491199</c:v>
                </c:pt>
                <c:pt idx="96">
                  <c:v>17.815225070716114</c:v>
                </c:pt>
                <c:pt idx="97">
                  <c:v>18.870843521027869</c:v>
                </c:pt>
                <c:pt idx="98">
                  <c:v>19.989011296886474</c:v>
                </c:pt>
                <c:pt idx="99">
                  <c:v>21.173434678837904</c:v>
                </c:pt>
                <c:pt idx="100">
                  <c:v>22.428039558357046</c:v>
                </c:pt>
                <c:pt idx="101">
                  <c:v>23.756984450613306</c:v>
                </c:pt>
                <c:pt idx="102">
                  <c:v>25.16467427829107</c:v>
                </c:pt>
                <c:pt idx="103">
                  <c:v>26.655774972152912</c:v>
                </c:pt>
                <c:pt idx="104">
                  <c:v>28.235228936740508</c:v>
                </c:pt>
                <c:pt idx="105">
                  <c:v>29.908271432475978</c:v>
                </c:pt>
                <c:pt idx="106">
                  <c:v>31.680447928463678</c:v>
                </c:pt>
                <c:pt idx="107">
                  <c:v>33.557632483510275</c:v>
                </c:pt>
                <c:pt idx="108">
                  <c:v>35.546047216288649</c:v>
                </c:pt>
                <c:pt idx="109">
                  <c:v>37.652282929181538</c:v>
                </c:pt>
                <c:pt idx="110">
                  <c:v>39.883320954164795</c:v>
                </c:pt>
                <c:pt idx="111">
                  <c:v>42.246556293140493</c:v>
                </c:pt>
                <c:pt idx="112">
                  <c:v>44.749822129421098</c:v>
                </c:pt>
                <c:pt idx="113">
                  <c:v>47.401415791610361</c:v>
                </c:pt>
                <c:pt idx="114">
                  <c:v>50.210126255940835</c:v>
                </c:pt>
                <c:pt idx="115">
                  <c:v>53.185263278227346</c:v>
                </c:pt>
                <c:pt idx="116">
                  <c:v>56.336688251997202</c:v>
                </c:pt>
                <c:pt idx="117">
                  <c:v>59.674846895079632</c:v>
                </c:pt>
                <c:pt idx="118">
                  <c:v>63.21080387299746</c:v>
                </c:pt>
                <c:pt idx="119">
                  <c:v>66.956279473923544</c:v>
                </c:pt>
                <c:pt idx="120">
                  <c:v>70.923688456765177</c:v>
                </c:pt>
                <c:pt idx="121">
                  <c:v>75.126181201142018</c:v>
                </c:pt>
                <c:pt idx="122">
                  <c:v>79.577687295653675</c:v>
                </c:pt>
                <c:pt idx="123">
                  <c:v>84.292961708914547</c:v>
                </c:pt>
                <c:pt idx="124">
                  <c:v>89.287633696394295</c:v>
                </c:pt>
                <c:pt idx="125">
                  <c:v>94.57825860517093</c:v>
                </c:pt>
                <c:pt idx="126">
                  <c:v>100.18237274830831</c:v>
                </c:pt>
                <c:pt idx="127">
                  <c:v>106.11855153074526</c:v>
                </c:pt>
                <c:pt idx="128">
                  <c:v>112.40647101935998</c:v>
                </c:pt>
                <c:pt idx="129">
                  <c:v>119.06697316129001</c:v>
                </c:pt>
                <c:pt idx="130">
                  <c:v>126.12213486668074</c:v>
                </c:pt>
                <c:pt idx="131">
                  <c:v>133.59534118484405</c:v>
                </c:pt>
                <c:pt idx="132">
                  <c:v>141.51136281637693</c:v>
                </c:pt>
                <c:pt idx="133">
                  <c:v>149.8964382181621</c:v>
                </c:pt>
                <c:pt idx="134">
                  <c:v>158.7783605733955</c:v>
                </c:pt>
                <c:pt idx="135">
                  <c:v>168.18656991491201</c:v>
                </c:pt>
                <c:pt idx="136">
                  <c:v>178.15225070716116</c:v>
                </c:pt>
                <c:pt idx="137">
                  <c:v>188.70843521027871</c:v>
                </c:pt>
                <c:pt idx="138">
                  <c:v>199.89011296886474</c:v>
                </c:pt>
                <c:pt idx="139">
                  <c:v>211.73434678837904</c:v>
                </c:pt>
                <c:pt idx="140">
                  <c:v>224.28039558357048</c:v>
                </c:pt>
                <c:pt idx="141">
                  <c:v>237.56984450613305</c:v>
                </c:pt>
                <c:pt idx="142">
                  <c:v>251.64674278291071</c:v>
                </c:pt>
                <c:pt idx="143">
                  <c:v>266.55774972152915</c:v>
                </c:pt>
                <c:pt idx="144">
                  <c:v>282.35228936740509</c:v>
                </c:pt>
                <c:pt idx="145">
                  <c:v>299.08271432475976</c:v>
                </c:pt>
                <c:pt idx="146">
                  <c:v>316.80447928463678</c:v>
                </c:pt>
                <c:pt idx="147">
                  <c:v>335.5763248351027</c:v>
                </c:pt>
                <c:pt idx="148">
                  <c:v>355.46047216288639</c:v>
                </c:pt>
                <c:pt idx="149">
                  <c:v>376.5228292918153</c:v>
                </c:pt>
                <c:pt idx="150">
                  <c:v>398.83320954164793</c:v>
                </c:pt>
                <c:pt idx="151">
                  <c:v>422.46556293140475</c:v>
                </c:pt>
                <c:pt idx="152">
                  <c:v>447.49822129421074</c:v>
                </c:pt>
                <c:pt idx="153">
                  <c:v>474.0141579161039</c:v>
                </c:pt>
                <c:pt idx="154">
                  <c:v>502.10126255940855</c:v>
                </c:pt>
                <c:pt idx="155">
                  <c:v>531.85263278227342</c:v>
                </c:pt>
                <c:pt idx="156">
                  <c:v>563.36688251997168</c:v>
                </c:pt>
              </c:numCache>
            </c:numRef>
          </c:xVal>
          <c:yVal>
            <c:numRef>
              <c:f>cinza!$N$24:$N$180</c:f>
              <c:numCache>
                <c:formatCode>General</c:formatCode>
                <c:ptCount val="157"/>
                <c:pt idx="0">
                  <c:v>0</c:v>
                </c:pt>
                <c:pt idx="1">
                  <c:v>7.0000000007564012E-5</c:v>
                </c:pt>
                <c:pt idx="2">
                  <c:v>2.2666666664727941E-4</c:v>
                </c:pt>
                <c:pt idx="3">
                  <c:v>4.6333333334480642E-4</c:v>
                </c:pt>
                <c:pt idx="4">
                  <c:v>7.899999999949614E-4</c:v>
                </c:pt>
                <c:pt idx="5">
                  <c:v>1.2299999999965117E-3</c:v>
                </c:pt>
                <c:pt idx="6">
                  <c:v>1.7800000000067762E-3</c:v>
                </c:pt>
                <c:pt idx="7">
                  <c:v>2.4533333333409679E-3</c:v>
                </c:pt>
                <c:pt idx="8">
                  <c:v>3.3033333333376547E-3</c:v>
                </c:pt>
                <c:pt idx="9">
                  <c:v>4.3766666666611442E-3</c:v>
                </c:pt>
                <c:pt idx="10">
                  <c:v>5.6966666666546928E-3</c:v>
                </c:pt>
                <c:pt idx="11">
                  <c:v>7.3266666666738089E-3</c:v>
                </c:pt>
                <c:pt idx="12">
                  <c:v>9.3066666666641318E-3</c:v>
                </c:pt>
                <c:pt idx="13">
                  <c:v>1.1693333333318012E-2</c:v>
                </c:pt>
                <c:pt idx="14">
                  <c:v>1.4540000000007325E-2</c:v>
                </c:pt>
                <c:pt idx="15">
                  <c:v>1.791666666667302E-2</c:v>
                </c:pt>
                <c:pt idx="16">
                  <c:v>2.1880000000018551E-2</c:v>
                </c:pt>
                <c:pt idx="17">
                  <c:v>2.6483333333315873E-2</c:v>
                </c:pt>
                <c:pt idx="18">
                  <c:v>3.1793333333329787E-2</c:v>
                </c:pt>
                <c:pt idx="19">
                  <c:v>3.7843333333342777E-2</c:v>
                </c:pt>
                <c:pt idx="20">
                  <c:v>4.4643333333316271E-2</c:v>
                </c:pt>
                <c:pt idx="21">
                  <c:v>5.2180000000023874E-2</c:v>
                </c:pt>
                <c:pt idx="22">
                  <c:v>6.0359999999992642E-2</c:v>
                </c:pt>
                <c:pt idx="23">
                  <c:v>6.9006666666659999E-2</c:v>
                </c:pt>
                <c:pt idx="24">
                  <c:v>7.7800000000016745E-2</c:v>
                </c:pt>
                <c:pt idx="25">
                  <c:v>8.6236666666650308E-2</c:v>
                </c:pt>
                <c:pt idx="26">
                  <c:v>9.3503333333322391E-2</c:v>
                </c:pt>
                <c:pt idx="27">
                  <c:v>9.8420000000010166E-2</c:v>
                </c:pt>
                <c:pt idx="28">
                  <c:v>9.9280000000001589E-2</c:v>
                </c:pt>
                <c:pt idx="29">
                  <c:v>9.3816666666668436E-2</c:v>
                </c:pt>
                <c:pt idx="30">
                  <c:v>7.9483333333341122E-2</c:v>
                </c:pt>
                <c:pt idx="31">
                  <c:v>5.4569999999998231E-2</c:v>
                </c:pt>
                <c:pt idx="32">
                  <c:v>2.1879999999996347E-2</c:v>
                </c:pt>
                <c:pt idx="33">
                  <c:v>0</c:v>
                </c:pt>
                <c:pt idx="34">
                  <c:v>0</c:v>
                </c:pt>
                <c:pt idx="35">
                  <c:v>1.4329999999995735E-2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0.15254000000001211</c:v>
                </c:pt>
                <c:pt idx="45">
                  <c:v>2.7386666666651127E-2</c:v>
                </c:pt>
                <c:pt idx="46">
                  <c:v>1.6373333333341566E-2</c:v>
                </c:pt>
                <c:pt idx="47">
                  <c:v>0</c:v>
                </c:pt>
                <c:pt idx="48">
                  <c:v>0</c:v>
                </c:pt>
                <c:pt idx="49">
                  <c:v>1.9393333333339591E-2</c:v>
                </c:pt>
                <c:pt idx="50">
                  <c:v>2.2406666666663355E-2</c:v>
                </c:pt>
                <c:pt idx="51">
                  <c:v>0</c:v>
                </c:pt>
                <c:pt idx="52">
                  <c:v>4.7213333333329111E-2</c:v>
                </c:pt>
                <c:pt idx="53">
                  <c:v>4.5193333333326535E-2</c:v>
                </c:pt>
                <c:pt idx="54">
                  <c:v>4.9166666666766723E-3</c:v>
                </c:pt>
                <c:pt idx="55">
                  <c:v>0</c:v>
                </c:pt>
                <c:pt idx="56">
                  <c:v>3.4676666666666467E-2</c:v>
                </c:pt>
                <c:pt idx="57">
                  <c:v>0</c:v>
                </c:pt>
                <c:pt idx="58">
                  <c:v>6.1383333333331347E-2</c:v>
                </c:pt>
                <c:pt idx="59">
                  <c:v>1.2416666666670295E-2</c:v>
                </c:pt>
                <c:pt idx="60">
                  <c:v>0</c:v>
                </c:pt>
                <c:pt idx="61">
                  <c:v>3.4156666666662616E-2</c:v>
                </c:pt>
                <c:pt idx="62">
                  <c:v>3.4650000000002734E-2</c:v>
                </c:pt>
                <c:pt idx="63">
                  <c:v>2.9596666666664717E-2</c:v>
                </c:pt>
                <c:pt idx="64">
                  <c:v>2.1093333333332964E-2</c:v>
                </c:pt>
                <c:pt idx="65">
                  <c:v>2.3256666666660042E-2</c:v>
                </c:pt>
                <c:pt idx="66">
                  <c:v>3.9696666666677594E-2</c:v>
                </c:pt>
                <c:pt idx="67">
                  <c:v>4.3196666666656114E-2</c:v>
                </c:pt>
                <c:pt idx="68">
                  <c:v>2.4813333333340015E-2</c:v>
                </c:pt>
                <c:pt idx="69">
                  <c:v>2.20000000000109E-2</c:v>
                </c:pt>
                <c:pt idx="70">
                  <c:v>4.400666666665165E-2</c:v>
                </c:pt>
                <c:pt idx="71">
                  <c:v>5.2780000000007821E-2</c:v>
                </c:pt>
                <c:pt idx="72">
                  <c:v>3.7303333333327249E-2</c:v>
                </c:pt>
                <c:pt idx="73">
                  <c:v>2.8490000000003235E-2</c:v>
                </c:pt>
                <c:pt idx="74">
                  <c:v>3.3353333333330237E-2</c:v>
                </c:pt>
                <c:pt idx="75">
                  <c:v>4.0026666666659327E-2</c:v>
                </c:pt>
                <c:pt idx="76">
                  <c:v>5.0686666666677205E-2</c:v>
                </c:pt>
                <c:pt idx="77">
                  <c:v>6.100333333332042E-2</c:v>
                </c:pt>
                <c:pt idx="78">
                  <c:v>4.4786666666696284E-2</c:v>
                </c:pt>
                <c:pt idx="79">
                  <c:v>8.9633333333116738E-3</c:v>
                </c:pt>
                <c:pt idx="80">
                  <c:v>0</c:v>
                </c:pt>
                <c:pt idx="81">
                  <c:v>2.6779999999992921E-2</c:v>
                </c:pt>
                <c:pt idx="82">
                  <c:v>7.9520000000010693E-2</c:v>
                </c:pt>
                <c:pt idx="83">
                  <c:v>8.7483333333326918E-2</c:v>
                </c:pt>
                <c:pt idx="84">
                  <c:v>6.8396666666670214E-2</c:v>
                </c:pt>
                <c:pt idx="85">
                  <c:v>6.0443333333326521E-2</c:v>
                </c:pt>
                <c:pt idx="86">
                  <c:v>7.3356666666679615E-2</c:v>
                </c:pt>
                <c:pt idx="87">
                  <c:v>9.5336666666656633E-2</c:v>
                </c:pt>
                <c:pt idx="88">
                  <c:v>0.111070000000002</c:v>
                </c:pt>
                <c:pt idx="89">
                  <c:v>0.11322666666666592</c:v>
                </c:pt>
                <c:pt idx="90">
                  <c:v>9.7453333333330505E-2</c:v>
                </c:pt>
                <c:pt idx="91">
                  <c:v>6.8946666666669376E-2</c:v>
                </c:pt>
                <c:pt idx="92">
                  <c:v>4.4276666666664966E-2</c:v>
                </c:pt>
                <c:pt idx="93">
                  <c:v>4.3093333333332762E-2</c:v>
                </c:pt>
                <c:pt idx="94">
                  <c:v>7.2436666666675364E-2</c:v>
                </c:pt>
                <c:pt idx="95">
                  <c:v>0.12369666666666168</c:v>
                </c:pt>
                <c:pt idx="96">
                  <c:v>0.17416333333333256</c:v>
                </c:pt>
                <c:pt idx="97">
                  <c:v>0.19595333333333187</c:v>
                </c:pt>
                <c:pt idx="98">
                  <c:v>0.18077000000000787</c:v>
                </c:pt>
                <c:pt idx="99">
                  <c:v>0.15602666666666432</c:v>
                </c:pt>
                <c:pt idx="100">
                  <c:v>0.16549999999999621</c:v>
                </c:pt>
                <c:pt idx="101">
                  <c:v>0.23210666666667601</c:v>
                </c:pt>
                <c:pt idx="102">
                  <c:v>0.33598999999998602</c:v>
                </c:pt>
                <c:pt idx="103">
                  <c:v>0.43868333333333398</c:v>
                </c:pt>
                <c:pt idx="104">
                  <c:v>0.52588666666667505</c:v>
                </c:pt>
                <c:pt idx="105">
                  <c:v>0.61765666666667718</c:v>
                </c:pt>
                <c:pt idx="106">
                  <c:v>0.73831999999998121</c:v>
                </c:pt>
                <c:pt idx="107">
                  <c:v>0.88598333333334001</c:v>
                </c:pt>
                <c:pt idx="108">
                  <c:v>1.0440666666666543</c:v>
                </c:pt>
                <c:pt idx="109">
                  <c:v>1.207170000000013</c:v>
                </c:pt>
                <c:pt idx="110">
                  <c:v>1.3795333333333382</c:v>
                </c:pt>
                <c:pt idx="111">
                  <c:v>1.5592266666666577</c:v>
                </c:pt>
                <c:pt idx="112">
                  <c:v>1.7419166666666763</c:v>
                </c:pt>
                <c:pt idx="113">
                  <c:v>1.9268866666666495</c:v>
                </c:pt>
                <c:pt idx="114">
                  <c:v>2.1101533333333533</c:v>
                </c:pt>
                <c:pt idx="115">
                  <c:v>2.2871833333333091</c:v>
                </c:pt>
                <c:pt idx="116">
                  <c:v>2.4577366666666878</c:v>
                </c:pt>
                <c:pt idx="117">
                  <c:v>2.6215899999999959</c:v>
                </c:pt>
                <c:pt idx="118">
                  <c:v>2.7791800000000144</c:v>
                </c:pt>
                <c:pt idx="119">
                  <c:v>2.9317166666666505</c:v>
                </c:pt>
                <c:pt idx="120">
                  <c:v>3.0814499999999967</c:v>
                </c:pt>
                <c:pt idx="121">
                  <c:v>3.2303333333333351</c:v>
                </c:pt>
                <c:pt idx="122">
                  <c:v>3.3763466666666631</c:v>
                </c:pt>
                <c:pt idx="123">
                  <c:v>3.5099566666666693</c:v>
                </c:pt>
                <c:pt idx="124">
                  <c:v>3.6148733333333349</c:v>
                </c:pt>
                <c:pt idx="125">
                  <c:v>3.673913333333334</c:v>
                </c:pt>
                <c:pt idx="126">
                  <c:v>3.6768533333333355</c:v>
                </c:pt>
                <c:pt idx="127">
                  <c:v>3.6264733333333354</c:v>
                </c:pt>
                <c:pt idx="128">
                  <c:v>3.538809999999998</c:v>
                </c:pt>
                <c:pt idx="129">
                  <c:v>3.4361366666666671</c:v>
                </c:pt>
                <c:pt idx="130">
                  <c:v>3.3365400000000047</c:v>
                </c:pt>
                <c:pt idx="131">
                  <c:v>3.2468933333333281</c:v>
                </c:pt>
                <c:pt idx="132">
                  <c:v>3.1616066666666636</c:v>
                </c:pt>
                <c:pt idx="133">
                  <c:v>3.0672433333333333</c:v>
                </c:pt>
                <c:pt idx="134">
                  <c:v>2.9494966666666707</c:v>
                </c:pt>
                <c:pt idx="135">
                  <c:v>2.7977066666666661</c:v>
                </c:pt>
                <c:pt idx="136">
                  <c:v>2.6074566666666659</c:v>
                </c:pt>
                <c:pt idx="137">
                  <c:v>2.3808963333333324</c:v>
                </c:pt>
                <c:pt idx="138">
                  <c:v>2.1225520000000011</c:v>
                </c:pt>
                <c:pt idx="139">
                  <c:v>1.8339786666666655</c:v>
                </c:pt>
                <c:pt idx="140">
                  <c:v>1.5165140000000015</c:v>
                </c:pt>
                <c:pt idx="141">
                  <c:v>1.1813986666666665</c:v>
                </c:pt>
                <c:pt idx="142">
                  <c:v>0.85495543333333335</c:v>
                </c:pt>
                <c:pt idx="143">
                  <c:v>0.57234919999999989</c:v>
                </c:pt>
                <c:pt idx="144">
                  <c:v>0.36444080000000001</c:v>
                </c:pt>
                <c:pt idx="145">
                  <c:v>0.24058571333333348</c:v>
                </c:pt>
                <c:pt idx="146">
                  <c:v>0.17013629999999999</c:v>
                </c:pt>
                <c:pt idx="147">
                  <c:v>0.11784599999999992</c:v>
                </c:pt>
                <c:pt idx="148">
                  <c:v>6.9266200000000014E-2</c:v>
                </c:pt>
                <c:pt idx="149">
                  <c:v>3.0687276666666648E-2</c:v>
                </c:pt>
                <c:pt idx="150">
                  <c:v>2.2109223333333355E-2</c:v>
                </c:pt>
                <c:pt idx="151">
                  <c:v>5.204999999999993E-2</c:v>
                </c:pt>
                <c:pt idx="152">
                  <c:v>9.6526233333333419E-2</c:v>
                </c:pt>
                <c:pt idx="153">
                  <c:v>0.12620316333333328</c:v>
                </c:pt>
                <c:pt idx="154">
                  <c:v>0.12036631000000005</c:v>
                </c:pt>
                <c:pt idx="155">
                  <c:v>7.3688479999999987E-2</c:v>
                </c:pt>
                <c:pt idx="156">
                  <c:v>6.3915694478230744E-18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AC6-4968-A68F-B8A274652621}"/>
            </c:ext>
          </c:extLst>
        </c:ser>
        <c:ser>
          <c:idx val="3"/>
          <c:order val="3"/>
          <c:tx>
            <c:v>filler calizo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'Filler calizo'!$F$24:$F$168</c:f>
              <c:numCache>
                <c:formatCode>General</c:formatCode>
                <c:ptCount val="145"/>
                <c:pt idx="0">
                  <c:v>158.7783605733955</c:v>
                </c:pt>
                <c:pt idx="1">
                  <c:v>149.8964382181621</c:v>
                </c:pt>
                <c:pt idx="2">
                  <c:v>141.51136281637693</c:v>
                </c:pt>
                <c:pt idx="3">
                  <c:v>133.59534118484405</c:v>
                </c:pt>
                <c:pt idx="4">
                  <c:v>126.12213486668074</c:v>
                </c:pt>
                <c:pt idx="5">
                  <c:v>119.06697316129001</c:v>
                </c:pt>
                <c:pt idx="6">
                  <c:v>112.40647101935998</c:v>
                </c:pt>
                <c:pt idx="7">
                  <c:v>106.11855153074526</c:v>
                </c:pt>
                <c:pt idx="8">
                  <c:v>100.18237274830831</c:v>
                </c:pt>
                <c:pt idx="9">
                  <c:v>94.57825860517093</c:v>
                </c:pt>
                <c:pt idx="10">
                  <c:v>89.287633696394295</c:v>
                </c:pt>
                <c:pt idx="11">
                  <c:v>84.292961708914547</c:v>
                </c:pt>
                <c:pt idx="12">
                  <c:v>79.577687295653675</c:v>
                </c:pt>
                <c:pt idx="13">
                  <c:v>75.126181201142018</c:v>
                </c:pt>
                <c:pt idx="14">
                  <c:v>70.923688456765177</c:v>
                </c:pt>
                <c:pt idx="15">
                  <c:v>66.956279473923544</c:v>
                </c:pt>
                <c:pt idx="16">
                  <c:v>63.21080387299746</c:v>
                </c:pt>
                <c:pt idx="17">
                  <c:v>59.674846895079632</c:v>
                </c:pt>
                <c:pt idx="18">
                  <c:v>56.336688251997202</c:v>
                </c:pt>
                <c:pt idx="19">
                  <c:v>53.185263278227346</c:v>
                </c:pt>
                <c:pt idx="20">
                  <c:v>50.210126255940835</c:v>
                </c:pt>
                <c:pt idx="21">
                  <c:v>47.401415791610361</c:v>
                </c:pt>
                <c:pt idx="22">
                  <c:v>44.749822129421098</c:v>
                </c:pt>
                <c:pt idx="23">
                  <c:v>42.246556293140493</c:v>
                </c:pt>
                <c:pt idx="24">
                  <c:v>39.883320954164795</c:v>
                </c:pt>
                <c:pt idx="25">
                  <c:v>37.652282929181538</c:v>
                </c:pt>
                <c:pt idx="26">
                  <c:v>35.546047216288649</c:v>
                </c:pt>
                <c:pt idx="27">
                  <c:v>33.557632483510275</c:v>
                </c:pt>
                <c:pt idx="28">
                  <c:v>31.680447928463678</c:v>
                </c:pt>
                <c:pt idx="29">
                  <c:v>29.908271432475978</c:v>
                </c:pt>
                <c:pt idx="30">
                  <c:v>28.235228936740508</c:v>
                </c:pt>
                <c:pt idx="31">
                  <c:v>26.655774972152912</c:v>
                </c:pt>
                <c:pt idx="32">
                  <c:v>25.16467427829107</c:v>
                </c:pt>
                <c:pt idx="33">
                  <c:v>23.756984450613306</c:v>
                </c:pt>
                <c:pt idx="34">
                  <c:v>22.428039558357046</c:v>
                </c:pt>
                <c:pt idx="35">
                  <c:v>21.173434678837904</c:v>
                </c:pt>
                <c:pt idx="36">
                  <c:v>19.989011296886474</c:v>
                </c:pt>
                <c:pt idx="37">
                  <c:v>18.870843521027869</c:v>
                </c:pt>
                <c:pt idx="38">
                  <c:v>17.815225070716114</c:v>
                </c:pt>
                <c:pt idx="39">
                  <c:v>16.818656991491199</c:v>
                </c:pt>
                <c:pt idx="40">
                  <c:v>15.87783605733955</c:v>
                </c:pt>
                <c:pt idx="41">
                  <c:v>14.989643821816211</c:v>
                </c:pt>
                <c:pt idx="42">
                  <c:v>14.151136281637692</c:v>
                </c:pt>
                <c:pt idx="43">
                  <c:v>13.359534118484405</c:v>
                </c:pt>
                <c:pt idx="44">
                  <c:v>12.612213486668074</c:v>
                </c:pt>
                <c:pt idx="45">
                  <c:v>11.906697316129</c:v>
                </c:pt>
                <c:pt idx="46">
                  <c:v>11.240647101935998</c:v>
                </c:pt>
                <c:pt idx="47">
                  <c:v>10.611855153074524</c:v>
                </c:pt>
                <c:pt idx="48">
                  <c:v>10.018237274830829</c:v>
                </c:pt>
                <c:pt idx="49">
                  <c:v>9.457825860517092</c:v>
                </c:pt>
                <c:pt idx="50">
                  <c:v>8.9287633696394302</c:v>
                </c:pt>
                <c:pt idx="51">
                  <c:v>8.4292961708914564</c:v>
                </c:pt>
                <c:pt idx="52">
                  <c:v>7.9577687295653687</c:v>
                </c:pt>
                <c:pt idx="53">
                  <c:v>7.5126181201142028</c:v>
                </c:pt>
                <c:pt idx="54">
                  <c:v>7.0923688456765177</c:v>
                </c:pt>
                <c:pt idx="55">
                  <c:v>6.6956279473923539</c:v>
                </c:pt>
                <c:pt idx="56">
                  <c:v>6.3210803872997454</c:v>
                </c:pt>
                <c:pt idx="57">
                  <c:v>5.9674846895079625</c:v>
                </c:pt>
                <c:pt idx="58">
                  <c:v>5.6336688251997202</c:v>
                </c:pt>
                <c:pt idx="59">
                  <c:v>5.3185263278227355</c:v>
                </c:pt>
                <c:pt idx="60">
                  <c:v>5.0210126255940839</c:v>
                </c:pt>
                <c:pt idx="61">
                  <c:v>4.7401415791610368</c:v>
                </c:pt>
                <c:pt idx="62">
                  <c:v>4.47498221294211</c:v>
                </c:pt>
                <c:pt idx="63">
                  <c:v>4.22465562931405</c:v>
                </c:pt>
                <c:pt idx="64">
                  <c:v>3.9883320954164807</c:v>
                </c:pt>
                <c:pt idx="65">
                  <c:v>3.7652282929181546</c:v>
                </c:pt>
                <c:pt idx="66">
                  <c:v>3.5546047216288641</c:v>
                </c:pt>
                <c:pt idx="67">
                  <c:v>3.3557632483510269</c:v>
                </c:pt>
                <c:pt idx="68">
                  <c:v>3.1680447928463669</c:v>
                </c:pt>
                <c:pt idx="69">
                  <c:v>2.9908271432475977</c:v>
                </c:pt>
                <c:pt idx="70">
                  <c:v>2.8235228936740517</c:v>
                </c:pt>
                <c:pt idx="71">
                  <c:v>2.6655774972152915</c:v>
                </c:pt>
                <c:pt idx="72">
                  <c:v>2.5164674278291068</c:v>
                </c:pt>
                <c:pt idx="73">
                  <c:v>2.3756984450613303</c:v>
                </c:pt>
                <c:pt idx="74">
                  <c:v>2.2428039558357047</c:v>
                </c:pt>
                <c:pt idx="75">
                  <c:v>2.1173434678837912</c:v>
                </c:pt>
                <c:pt idx="76">
                  <c:v>1.9989011296886474</c:v>
                </c:pt>
                <c:pt idx="77">
                  <c:v>1.8870843521027869</c:v>
                </c:pt>
                <c:pt idx="78">
                  <c:v>1.7815225070716108</c:v>
                </c:pt>
                <c:pt idx="79">
                  <c:v>1.6818656991491201</c:v>
                </c:pt>
                <c:pt idx="80">
                  <c:v>1.5877836057339556</c:v>
                </c:pt>
                <c:pt idx="81">
                  <c:v>1.4989643821816212</c:v>
                </c:pt>
                <c:pt idx="82">
                  <c:v>1.4151136281637691</c:v>
                </c:pt>
                <c:pt idx="83">
                  <c:v>1.3359534118484402</c:v>
                </c:pt>
                <c:pt idx="84">
                  <c:v>1.2612213486668076</c:v>
                </c:pt>
                <c:pt idx="85">
                  <c:v>1.1906697316129002</c:v>
                </c:pt>
                <c:pt idx="86">
                  <c:v>1.1240647101935997</c:v>
                </c:pt>
                <c:pt idx="87">
                  <c:v>1.0611855153074525</c:v>
                </c:pt>
                <c:pt idx="88">
                  <c:v>1.0018237274830828</c:v>
                </c:pt>
                <c:pt idx="89">
                  <c:v>0.94578258605170917</c:v>
                </c:pt>
                <c:pt idx="90">
                  <c:v>0.89287633696394331</c:v>
                </c:pt>
                <c:pt idx="91">
                  <c:v>0.8429296170891456</c:v>
                </c:pt>
                <c:pt idx="92">
                  <c:v>0.79577687295653676</c:v>
                </c:pt>
                <c:pt idx="93">
                  <c:v>0.75126181201142006</c:v>
                </c:pt>
                <c:pt idx="94">
                  <c:v>0.70923688456765177</c:v>
                </c:pt>
                <c:pt idx="95">
                  <c:v>0.66956279473923563</c:v>
                </c:pt>
                <c:pt idx="96">
                  <c:v>0.63210803872997456</c:v>
                </c:pt>
                <c:pt idx="97">
                  <c:v>0.59674846895079636</c:v>
                </c:pt>
                <c:pt idx="98">
                  <c:v>0.56336688251997202</c:v>
                </c:pt>
                <c:pt idx="99">
                  <c:v>0.53185263278227357</c:v>
                </c:pt>
                <c:pt idx="100">
                  <c:v>0.50210126255940857</c:v>
                </c:pt>
                <c:pt idx="101">
                  <c:v>0.47401415791610368</c:v>
                </c:pt>
                <c:pt idx="102">
                  <c:v>0.44749822129421096</c:v>
                </c:pt>
                <c:pt idx="103">
                  <c:v>0.42246556293140486</c:v>
                </c:pt>
                <c:pt idx="104">
                  <c:v>0.39883320954164797</c:v>
                </c:pt>
                <c:pt idx="105">
                  <c:v>0.37652282929181552</c:v>
                </c:pt>
                <c:pt idx="106">
                  <c:v>0.35546047216288645</c:v>
                </c:pt>
                <c:pt idx="107">
                  <c:v>0.33557632483510269</c:v>
                </c:pt>
                <c:pt idx="108">
                  <c:v>0.31680447928463668</c:v>
                </c:pt>
                <c:pt idx="109">
                  <c:v>0.29908271432475975</c:v>
                </c:pt>
                <c:pt idx="110">
                  <c:v>0.28235228936740525</c:v>
                </c:pt>
                <c:pt idx="111">
                  <c:v>0.26655774972152918</c:v>
                </c:pt>
                <c:pt idx="112">
                  <c:v>0.25164674278291066</c:v>
                </c:pt>
                <c:pt idx="113">
                  <c:v>0.23756984450613297</c:v>
                </c:pt>
                <c:pt idx="114">
                  <c:v>0.22428039558357049</c:v>
                </c:pt>
                <c:pt idx="115">
                  <c:v>0.21173434678837913</c:v>
                </c:pt>
                <c:pt idx="116">
                  <c:v>0.19989011296886477</c:v>
                </c:pt>
                <c:pt idx="117">
                  <c:v>0.18870843521027869</c:v>
                </c:pt>
                <c:pt idx="118">
                  <c:v>0.17815225070716106</c:v>
                </c:pt>
                <c:pt idx="119">
                  <c:v>0.16818656991491199</c:v>
                </c:pt>
                <c:pt idx="120">
                  <c:v>0.15877836057339556</c:v>
                </c:pt>
                <c:pt idx="121">
                  <c:v>0.14989643821816209</c:v>
                </c:pt>
                <c:pt idx="122">
                  <c:v>0.14151136281637688</c:v>
                </c:pt>
                <c:pt idx="123">
                  <c:v>0.13359534118484401</c:v>
                </c:pt>
                <c:pt idx="124">
                  <c:v>0.12612213486668075</c:v>
                </c:pt>
                <c:pt idx="125">
                  <c:v>0.11906697316129004</c:v>
                </c:pt>
                <c:pt idx="126">
                  <c:v>0.11240647101935999</c:v>
                </c:pt>
                <c:pt idx="127">
                  <c:v>0.10611855153074523</c:v>
                </c:pt>
                <c:pt idx="128">
                  <c:v>0.10018237274830827</c:v>
                </c:pt>
                <c:pt idx="129">
                  <c:v>9.4578258605170912E-2</c:v>
                </c:pt>
                <c:pt idx="130">
                  <c:v>8.9287633696394336E-2</c:v>
                </c:pt>
                <c:pt idx="131">
                  <c:v>8.4292961708914566E-2</c:v>
                </c:pt>
                <c:pt idx="132">
                  <c:v>7.9577687295653676E-2</c:v>
                </c:pt>
                <c:pt idx="133">
                  <c:v>7.5126181201142006E-2</c:v>
                </c:pt>
                <c:pt idx="134">
                  <c:v>7.092368845676518E-2</c:v>
                </c:pt>
                <c:pt idx="135">
                  <c:v>6.6956279473923561E-2</c:v>
                </c:pt>
                <c:pt idx="136">
                  <c:v>6.3210803872997462E-2</c:v>
                </c:pt>
                <c:pt idx="137">
                  <c:v>5.9674846895079632E-2</c:v>
                </c:pt>
                <c:pt idx="138">
                  <c:v>5.633668825199719E-2</c:v>
                </c:pt>
                <c:pt idx="139">
                  <c:v>5.3185263278227354E-2</c:v>
                </c:pt>
                <c:pt idx="140">
                  <c:v>5.0210126255940853E-2</c:v>
                </c:pt>
                <c:pt idx="141">
                  <c:v>4.740141579161037E-2</c:v>
                </c:pt>
                <c:pt idx="142">
                  <c:v>4.4749822129421087E-2</c:v>
                </c:pt>
                <c:pt idx="143">
                  <c:v>4.2246556293140489E-2</c:v>
                </c:pt>
                <c:pt idx="144">
                  <c:v>3.9883320954164796E-2</c:v>
                </c:pt>
              </c:numCache>
            </c:numRef>
          </c:xVal>
          <c:yVal>
            <c:numRef>
              <c:f>'Filler calizo'!$G$24:$G$168</c:f>
              <c:numCache>
                <c:formatCode>General</c:formatCode>
                <c:ptCount val="145"/>
                <c:pt idx="0">
                  <c:v>1.2824608217022141E-18</c:v>
                </c:pt>
                <c:pt idx="1">
                  <c:v>5.0804790000000002E-2</c:v>
                </c:pt>
                <c:pt idx="2">
                  <c:v>9.4159276666666653E-2</c:v>
                </c:pt>
                <c:pt idx="3">
                  <c:v>0.12539623333333336</c:v>
                </c:pt>
                <c:pt idx="4">
                  <c:v>0.14273526666666655</c:v>
                </c:pt>
                <c:pt idx="5">
                  <c:v>0.1466803333333335</c:v>
                </c:pt>
                <c:pt idx="6">
                  <c:v>0.13904796666666663</c:v>
                </c:pt>
                <c:pt idx="7">
                  <c:v>0.12218469999999998</c:v>
                </c:pt>
                <c:pt idx="8">
                  <c:v>9.8703099999999933E-2</c:v>
                </c:pt>
                <c:pt idx="9">
                  <c:v>7.1690266666666821E-2</c:v>
                </c:pt>
                <c:pt idx="10">
                  <c:v>4.4912266666666603E-2</c:v>
                </c:pt>
                <c:pt idx="11">
                  <c:v>2.2548933333333375E-2</c:v>
                </c:pt>
                <c:pt idx="12">
                  <c:v>8.353666666666669E-3</c:v>
                </c:pt>
                <c:pt idx="13">
                  <c:v>4.4733333333333083E-3</c:v>
                </c:pt>
                <c:pt idx="14">
                  <c:v>1.3330999999999933E-2</c:v>
                </c:pt>
                <c:pt idx="15">
                  <c:v>3.9027000000000159E-2</c:v>
                </c:pt>
                <c:pt idx="16">
                  <c:v>8.2955866666666392E-2</c:v>
                </c:pt>
                <c:pt idx="17">
                  <c:v>0.14451666666666674</c:v>
                </c:pt>
                <c:pt idx="18">
                  <c:v>0.22192266666666693</c:v>
                </c:pt>
                <c:pt idx="19">
                  <c:v>0.31277833333333316</c:v>
                </c:pt>
                <c:pt idx="20">
                  <c:v>0.41431699999999982</c:v>
                </c:pt>
                <c:pt idx="21">
                  <c:v>0.52332700000000021</c:v>
                </c:pt>
                <c:pt idx="22">
                  <c:v>0.63627333333333358</c:v>
                </c:pt>
                <c:pt idx="23">
                  <c:v>0.74926066666666657</c:v>
                </c:pt>
                <c:pt idx="24">
                  <c:v>0.85823199999999977</c:v>
                </c:pt>
                <c:pt idx="25">
                  <c:v>0.95959866666666671</c:v>
                </c:pt>
                <c:pt idx="26">
                  <c:v>1.0505340000000003</c:v>
                </c:pt>
                <c:pt idx="27">
                  <c:v>1.1291656666666676</c:v>
                </c:pt>
                <c:pt idx="28">
                  <c:v>1.195107333333334</c:v>
                </c:pt>
                <c:pt idx="29">
                  <c:v>1.2493759999999978</c:v>
                </c:pt>
                <c:pt idx="30">
                  <c:v>1.2934266666666665</c:v>
                </c:pt>
                <c:pt idx="31">
                  <c:v>1.3284333333333356</c:v>
                </c:pt>
                <c:pt idx="32">
                  <c:v>1.3555800000000007</c:v>
                </c:pt>
                <c:pt idx="33">
                  <c:v>1.3761699999999988</c:v>
                </c:pt>
                <c:pt idx="34">
                  <c:v>1.3907833333333341</c:v>
                </c:pt>
                <c:pt idx="35">
                  <c:v>1.3982033333333281</c:v>
                </c:pt>
                <c:pt idx="36">
                  <c:v>1.3956166666666714</c:v>
                </c:pt>
                <c:pt idx="37">
                  <c:v>1.3810999999999962</c:v>
                </c:pt>
                <c:pt idx="38">
                  <c:v>1.3562966666666676</c:v>
                </c:pt>
                <c:pt idx="39">
                  <c:v>1.3278000000000012</c:v>
                </c:pt>
                <c:pt idx="40">
                  <c:v>1.3063066666666652</c:v>
                </c:pt>
                <c:pt idx="41">
                  <c:v>1.3034066666666677</c:v>
                </c:pt>
                <c:pt idx="42">
                  <c:v>1.3273633333333312</c:v>
                </c:pt>
                <c:pt idx="43">
                  <c:v>1.3795433333333329</c:v>
                </c:pt>
                <c:pt idx="44">
                  <c:v>1.4532633333333322</c:v>
                </c:pt>
                <c:pt idx="45">
                  <c:v>1.5351166666666749</c:v>
                </c:pt>
                <c:pt idx="46">
                  <c:v>1.6079499999999969</c:v>
                </c:pt>
                <c:pt idx="47">
                  <c:v>1.6545800000000055</c:v>
                </c:pt>
                <c:pt idx="48">
                  <c:v>1.6613733333333269</c:v>
                </c:pt>
                <c:pt idx="49">
                  <c:v>1.621096666666666</c:v>
                </c:pt>
                <c:pt idx="50">
                  <c:v>1.5346733333333307</c:v>
                </c:pt>
                <c:pt idx="51">
                  <c:v>1.4117666666666695</c:v>
                </c:pt>
                <c:pt idx="52">
                  <c:v>1.2699599999999978</c:v>
                </c:pt>
                <c:pt idx="53">
                  <c:v>1.1326533333333388</c:v>
                </c:pt>
                <c:pt idx="54">
                  <c:v>1.024413333333335</c:v>
                </c:pt>
                <c:pt idx="55">
                  <c:v>0.96166666666666067</c:v>
                </c:pt>
                <c:pt idx="56">
                  <c:v>0.94684999999999908</c:v>
                </c:pt>
                <c:pt idx="57">
                  <c:v>0.96997666666666649</c:v>
                </c:pt>
                <c:pt idx="58">
                  <c:v>1.0139966666666667</c:v>
                </c:pt>
                <c:pt idx="59">
                  <c:v>1.060673333333334</c:v>
                </c:pt>
                <c:pt idx="60">
                  <c:v>1.095316666666668</c:v>
                </c:pt>
                <c:pt idx="61">
                  <c:v>1.1097833333333362</c:v>
                </c:pt>
                <c:pt idx="62">
                  <c:v>1.1029200000000072</c:v>
                </c:pt>
                <c:pt idx="63">
                  <c:v>1.0789500000000007</c:v>
                </c:pt>
                <c:pt idx="64">
                  <c:v>1.0450099999999907</c:v>
                </c:pt>
                <c:pt idx="65">
                  <c:v>1.0087033333333384</c:v>
                </c:pt>
                <c:pt idx="66">
                  <c:v>0.97607666666665871</c:v>
                </c:pt>
                <c:pt idx="67">
                  <c:v>0.94984000000000179</c:v>
                </c:pt>
                <c:pt idx="68">
                  <c:v>0.92908999999999908</c:v>
                </c:pt>
                <c:pt idx="69">
                  <c:v>0.91044666666666441</c:v>
                </c:pt>
                <c:pt idx="70">
                  <c:v>0.88989999999999903</c:v>
                </c:pt>
                <c:pt idx="71">
                  <c:v>0.86510333333333911</c:v>
                </c:pt>
                <c:pt idx="72">
                  <c:v>0.83699000000000412</c:v>
                </c:pt>
                <c:pt idx="73">
                  <c:v>0.80858666666665524</c:v>
                </c:pt>
                <c:pt idx="74">
                  <c:v>0.7824500000000123</c:v>
                </c:pt>
                <c:pt idx="75">
                  <c:v>0.75920999999998795</c:v>
                </c:pt>
                <c:pt idx="76">
                  <c:v>0.7380666666666702</c:v>
                </c:pt>
                <c:pt idx="77">
                  <c:v>0.71775333333333746</c:v>
                </c:pt>
                <c:pt idx="78">
                  <c:v>0.69698666666666576</c:v>
                </c:pt>
                <c:pt idx="79">
                  <c:v>0.67461333333332929</c:v>
                </c:pt>
                <c:pt idx="80">
                  <c:v>0.6500533333333447</c:v>
                </c:pt>
                <c:pt idx="81">
                  <c:v>0.62407666666666195</c:v>
                </c:pt>
                <c:pt idx="82">
                  <c:v>0.59906000000000681</c:v>
                </c:pt>
                <c:pt idx="83">
                  <c:v>0.57839333333331577</c:v>
                </c:pt>
                <c:pt idx="84">
                  <c:v>0.56506666666668037</c:v>
                </c:pt>
                <c:pt idx="85">
                  <c:v>0.56034000000000361</c:v>
                </c:pt>
                <c:pt idx="86">
                  <c:v>0.56294666666665272</c:v>
                </c:pt>
                <c:pt idx="87">
                  <c:v>0.56937000000000237</c:v>
                </c:pt>
                <c:pt idx="88">
                  <c:v>0.57491000000000625</c:v>
                </c:pt>
                <c:pt idx="89">
                  <c:v>0.5749499999999963</c:v>
                </c:pt>
                <c:pt idx="90">
                  <c:v>0.56608666666666529</c:v>
                </c:pt>
                <c:pt idx="91">
                  <c:v>0.54689666666667414</c:v>
                </c:pt>
                <c:pt idx="92">
                  <c:v>0.51799999999998514</c:v>
                </c:pt>
                <c:pt idx="93">
                  <c:v>0.48179000000001526</c:v>
                </c:pt>
                <c:pt idx="94">
                  <c:v>0.44179000000000856</c:v>
                </c:pt>
                <c:pt idx="95">
                  <c:v>0.40193666666664685</c:v>
                </c:pt>
                <c:pt idx="96">
                  <c:v>0.36598666666667334</c:v>
                </c:pt>
                <c:pt idx="97">
                  <c:v>0.33699333333332415</c:v>
                </c:pt>
                <c:pt idx="98">
                  <c:v>0.31708666666667717</c:v>
                </c:pt>
                <c:pt idx="99">
                  <c:v>0.30737333333333838</c:v>
                </c:pt>
                <c:pt idx="100">
                  <c:v>0.30799666666666559</c:v>
                </c:pt>
                <c:pt idx="101">
                  <c:v>0.31829666666666201</c:v>
                </c:pt>
                <c:pt idx="102">
                  <c:v>0.33704666666666272</c:v>
                </c:pt>
                <c:pt idx="103">
                  <c:v>0.3626499999999977</c:v>
                </c:pt>
                <c:pt idx="104">
                  <c:v>0.39335666666666658</c:v>
                </c:pt>
                <c:pt idx="105">
                  <c:v>0.42743666666666957</c:v>
                </c:pt>
                <c:pt idx="106">
                  <c:v>0.46323666666665542</c:v>
                </c:pt>
                <c:pt idx="107">
                  <c:v>0.49933000000000893</c:v>
                </c:pt>
                <c:pt idx="108">
                  <c:v>0.53449666666667284</c:v>
                </c:pt>
                <c:pt idx="109">
                  <c:v>0.56775333333334288</c:v>
                </c:pt>
                <c:pt idx="110">
                  <c:v>0.59833999999998611</c:v>
                </c:pt>
                <c:pt idx="111">
                  <c:v>0.62570333333334949</c:v>
                </c:pt>
                <c:pt idx="112">
                  <c:v>0.64944666666666429</c:v>
                </c:pt>
                <c:pt idx="113">
                  <c:v>0.66935666666665394</c:v>
                </c:pt>
                <c:pt idx="114">
                  <c:v>0.6852999999999998</c:v>
                </c:pt>
                <c:pt idx="115">
                  <c:v>0.69726999999999428</c:v>
                </c:pt>
                <c:pt idx="116">
                  <c:v>0.70531333333334612</c:v>
                </c:pt>
                <c:pt idx="117">
                  <c:v>0.70954666666667165</c:v>
                </c:pt>
                <c:pt idx="118">
                  <c:v>0.71013666666664976</c:v>
                </c:pt>
                <c:pt idx="119">
                  <c:v>0.70725333333334639</c:v>
                </c:pt>
                <c:pt idx="120">
                  <c:v>0.70112666666665158</c:v>
                </c:pt>
                <c:pt idx="121">
                  <c:v>0.69193333333334994</c:v>
                </c:pt>
                <c:pt idx="122">
                  <c:v>0.67991666666664674</c:v>
                </c:pt>
                <c:pt idx="123">
                  <c:v>0.66527000000000669</c:v>
                </c:pt>
                <c:pt idx="124">
                  <c:v>0.64821333333333619</c:v>
                </c:pt>
                <c:pt idx="125">
                  <c:v>0.62892666666666264</c:v>
                </c:pt>
                <c:pt idx="126">
                  <c:v>0.60761999999999761</c:v>
                </c:pt>
                <c:pt idx="127">
                  <c:v>0.58445666666666618</c:v>
                </c:pt>
                <c:pt idx="128">
                  <c:v>0.55960999999999927</c:v>
                </c:pt>
                <c:pt idx="129">
                  <c:v>0.53324666666666465</c:v>
                </c:pt>
                <c:pt idx="130">
                  <c:v>0.50550666666667743</c:v>
                </c:pt>
                <c:pt idx="131">
                  <c:v>0.47653333333332881</c:v>
                </c:pt>
                <c:pt idx="132">
                  <c:v>0.44645000000000934</c:v>
                </c:pt>
                <c:pt idx="133">
                  <c:v>0.415383333333319</c:v>
                </c:pt>
                <c:pt idx="134">
                  <c:v>0.38345333333333897</c:v>
                </c:pt>
                <c:pt idx="135">
                  <c:v>0.35075000000001078</c:v>
                </c:pt>
                <c:pt idx="136">
                  <c:v>0.31737999999998934</c:v>
                </c:pt>
                <c:pt idx="137">
                  <c:v>0.28342999999999563</c:v>
                </c:pt>
                <c:pt idx="138">
                  <c:v>0.24898666666668401</c:v>
                </c:pt>
                <c:pt idx="139">
                  <c:v>0.21412999999999016</c:v>
                </c:pt>
                <c:pt idx="140">
                  <c:v>0.17892666666666779</c:v>
                </c:pt>
                <c:pt idx="141">
                  <c:v>0.1434533333333321</c:v>
                </c:pt>
                <c:pt idx="142">
                  <c:v>0.10776333333333277</c:v>
                </c:pt>
                <c:pt idx="143">
                  <c:v>7.1923333333345774E-2</c:v>
                </c:pt>
                <c:pt idx="144">
                  <c:v>3.5986666666654177E-2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AC6-4968-A68F-B8A274652621}"/>
            </c:ext>
          </c:extLst>
        </c:ser>
        <c:ser>
          <c:idx val="4"/>
          <c:order val="4"/>
          <c:tx>
            <c:v>Cemento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cement!$F$24:$F$172</c:f>
              <c:numCache>
                <c:formatCode>General</c:formatCode>
                <c:ptCount val="149"/>
                <c:pt idx="0">
                  <c:v>3.9883320954164796E-2</c:v>
                </c:pt>
                <c:pt idx="1">
                  <c:v>4.2246556293140489E-2</c:v>
                </c:pt>
                <c:pt idx="2">
                  <c:v>4.4749822129421087E-2</c:v>
                </c:pt>
                <c:pt idx="3">
                  <c:v>4.740141579161037E-2</c:v>
                </c:pt>
                <c:pt idx="4">
                  <c:v>5.0210126255940853E-2</c:v>
                </c:pt>
                <c:pt idx="5">
                  <c:v>5.3185263278227354E-2</c:v>
                </c:pt>
                <c:pt idx="6">
                  <c:v>5.633668825199719E-2</c:v>
                </c:pt>
                <c:pt idx="7">
                  <c:v>5.9674846895079632E-2</c:v>
                </c:pt>
                <c:pt idx="8">
                  <c:v>6.3210803872997462E-2</c:v>
                </c:pt>
                <c:pt idx="9">
                  <c:v>6.6956279473923561E-2</c:v>
                </c:pt>
                <c:pt idx="10">
                  <c:v>7.092368845676518E-2</c:v>
                </c:pt>
                <c:pt idx="11">
                  <c:v>7.5126181201142006E-2</c:v>
                </c:pt>
                <c:pt idx="12">
                  <c:v>7.9577687295653676E-2</c:v>
                </c:pt>
                <c:pt idx="13">
                  <c:v>8.4292961708914566E-2</c:v>
                </c:pt>
                <c:pt idx="14">
                  <c:v>8.9287633696394336E-2</c:v>
                </c:pt>
                <c:pt idx="15">
                  <c:v>9.4578258605170912E-2</c:v>
                </c:pt>
                <c:pt idx="16">
                  <c:v>0.10018237274830827</c:v>
                </c:pt>
                <c:pt idx="17">
                  <c:v>0.10611855153074523</c:v>
                </c:pt>
                <c:pt idx="18">
                  <c:v>0.11240647101935999</c:v>
                </c:pt>
                <c:pt idx="19">
                  <c:v>0.11906697316129004</c:v>
                </c:pt>
                <c:pt idx="20">
                  <c:v>0.12612213486668075</c:v>
                </c:pt>
                <c:pt idx="21">
                  <c:v>0.13359534118484401</c:v>
                </c:pt>
                <c:pt idx="22">
                  <c:v>0.14151136281637688</c:v>
                </c:pt>
                <c:pt idx="23">
                  <c:v>0.14989643821816209</c:v>
                </c:pt>
                <c:pt idx="24">
                  <c:v>0.15877836057339556</c:v>
                </c:pt>
                <c:pt idx="25">
                  <c:v>0.16818656991491199</c:v>
                </c:pt>
                <c:pt idx="26">
                  <c:v>0.17815225070716106</c:v>
                </c:pt>
                <c:pt idx="27">
                  <c:v>0.18870843521027869</c:v>
                </c:pt>
                <c:pt idx="28">
                  <c:v>0.19989011296886477</c:v>
                </c:pt>
                <c:pt idx="29">
                  <c:v>0.21173434678837913</c:v>
                </c:pt>
                <c:pt idx="30">
                  <c:v>0.22428039558357049</c:v>
                </c:pt>
                <c:pt idx="31">
                  <c:v>0.23756984450613297</c:v>
                </c:pt>
                <c:pt idx="32">
                  <c:v>0.25164674278291066</c:v>
                </c:pt>
                <c:pt idx="33">
                  <c:v>0.26655774972152918</c:v>
                </c:pt>
                <c:pt idx="34">
                  <c:v>0.28235228936740525</c:v>
                </c:pt>
                <c:pt idx="35">
                  <c:v>0.29908271432475975</c:v>
                </c:pt>
                <c:pt idx="36">
                  <c:v>0.31680447928463668</c:v>
                </c:pt>
                <c:pt idx="37">
                  <c:v>0.33557632483510269</c:v>
                </c:pt>
                <c:pt idx="38">
                  <c:v>0.35546047216288645</c:v>
                </c:pt>
                <c:pt idx="39">
                  <c:v>0.37652282929181552</c:v>
                </c:pt>
                <c:pt idx="40">
                  <c:v>0.39883320954164797</c:v>
                </c:pt>
                <c:pt idx="41">
                  <c:v>0.42246556293140486</c:v>
                </c:pt>
                <c:pt idx="42">
                  <c:v>0.44749822129421096</c:v>
                </c:pt>
                <c:pt idx="43">
                  <c:v>0.47401415791610368</c:v>
                </c:pt>
                <c:pt idx="44">
                  <c:v>0.50210126255940857</c:v>
                </c:pt>
                <c:pt idx="45">
                  <c:v>0.53185263278227357</c:v>
                </c:pt>
                <c:pt idx="46">
                  <c:v>0.56336688251997202</c:v>
                </c:pt>
                <c:pt idx="47">
                  <c:v>0.59674846895079636</c:v>
                </c:pt>
                <c:pt idx="48">
                  <c:v>0.63210803872997456</c:v>
                </c:pt>
                <c:pt idx="49">
                  <c:v>0.66956279473923563</c:v>
                </c:pt>
                <c:pt idx="50">
                  <c:v>0.70923688456765177</c:v>
                </c:pt>
                <c:pt idx="51">
                  <c:v>0.75126181201142006</c:v>
                </c:pt>
                <c:pt idx="52">
                  <c:v>0.79577687295653676</c:v>
                </c:pt>
                <c:pt idx="53">
                  <c:v>0.8429296170891456</c:v>
                </c:pt>
                <c:pt idx="54">
                  <c:v>0.89287633696394331</c:v>
                </c:pt>
                <c:pt idx="55">
                  <c:v>0.94578258605170917</c:v>
                </c:pt>
                <c:pt idx="56">
                  <c:v>1.0018237274830828</c:v>
                </c:pt>
                <c:pt idx="57">
                  <c:v>1.0611855153074525</c:v>
                </c:pt>
                <c:pt idx="58">
                  <c:v>1.1240647101935997</c:v>
                </c:pt>
                <c:pt idx="59">
                  <c:v>1.1906697316129002</c:v>
                </c:pt>
                <c:pt idx="60">
                  <c:v>1.2612213486668076</c:v>
                </c:pt>
                <c:pt idx="61">
                  <c:v>1.3359534118484402</c:v>
                </c:pt>
                <c:pt idx="62">
                  <c:v>1.4151136281637691</c:v>
                </c:pt>
                <c:pt idx="63">
                  <c:v>1.4989643821816212</c:v>
                </c:pt>
                <c:pt idx="64">
                  <c:v>1.5877836057339556</c:v>
                </c:pt>
                <c:pt idx="65">
                  <c:v>1.6818656991491201</c:v>
                </c:pt>
                <c:pt idx="66">
                  <c:v>1.7815225070716108</c:v>
                </c:pt>
                <c:pt idx="67">
                  <c:v>1.8870843521027869</c:v>
                </c:pt>
                <c:pt idx="68">
                  <c:v>1.9989011296886474</c:v>
                </c:pt>
                <c:pt idx="69">
                  <c:v>2.1173434678837912</c:v>
                </c:pt>
                <c:pt idx="70">
                  <c:v>2.2428039558357047</c:v>
                </c:pt>
                <c:pt idx="71">
                  <c:v>2.3756984450613303</c:v>
                </c:pt>
                <c:pt idx="72">
                  <c:v>2.5164674278291068</c:v>
                </c:pt>
                <c:pt idx="73">
                  <c:v>2.6655774972152915</c:v>
                </c:pt>
                <c:pt idx="74">
                  <c:v>2.8235228936740517</c:v>
                </c:pt>
                <c:pt idx="75">
                  <c:v>2.9908271432475977</c:v>
                </c:pt>
                <c:pt idx="76">
                  <c:v>3.1680447928463669</c:v>
                </c:pt>
                <c:pt idx="77">
                  <c:v>3.3557632483510269</c:v>
                </c:pt>
                <c:pt idx="78">
                  <c:v>3.5546047216288641</c:v>
                </c:pt>
                <c:pt idx="79">
                  <c:v>3.7652282929181546</c:v>
                </c:pt>
                <c:pt idx="80">
                  <c:v>3.9883320954164807</c:v>
                </c:pt>
                <c:pt idx="81">
                  <c:v>4.22465562931405</c:v>
                </c:pt>
                <c:pt idx="82">
                  <c:v>4.47498221294211</c:v>
                </c:pt>
                <c:pt idx="83">
                  <c:v>4.7401415791610368</c:v>
                </c:pt>
                <c:pt idx="84">
                  <c:v>5.0210126255940839</c:v>
                </c:pt>
                <c:pt idx="85">
                  <c:v>5.3185263278227355</c:v>
                </c:pt>
                <c:pt idx="86">
                  <c:v>5.6336688251997202</c:v>
                </c:pt>
                <c:pt idx="87">
                  <c:v>5.9674846895079625</c:v>
                </c:pt>
                <c:pt idx="88">
                  <c:v>6.3210803872997454</c:v>
                </c:pt>
                <c:pt idx="89">
                  <c:v>6.6956279473923539</c:v>
                </c:pt>
                <c:pt idx="90">
                  <c:v>7.0923688456765177</c:v>
                </c:pt>
                <c:pt idx="91">
                  <c:v>7.5126181201142028</c:v>
                </c:pt>
                <c:pt idx="92">
                  <c:v>7.9577687295653687</c:v>
                </c:pt>
                <c:pt idx="93">
                  <c:v>8.4292961708914564</c:v>
                </c:pt>
                <c:pt idx="94">
                  <c:v>8.9287633696394302</c:v>
                </c:pt>
                <c:pt idx="95">
                  <c:v>9.457825860517092</c:v>
                </c:pt>
                <c:pt idx="96">
                  <c:v>10.018237274830829</c:v>
                </c:pt>
                <c:pt idx="97">
                  <c:v>10.611855153074524</c:v>
                </c:pt>
                <c:pt idx="98">
                  <c:v>11.240647101935998</c:v>
                </c:pt>
                <c:pt idx="99">
                  <c:v>11.906697316129</c:v>
                </c:pt>
                <c:pt idx="100">
                  <c:v>12.612213486668074</c:v>
                </c:pt>
                <c:pt idx="101">
                  <c:v>13.359534118484405</c:v>
                </c:pt>
                <c:pt idx="102">
                  <c:v>14.151136281637692</c:v>
                </c:pt>
                <c:pt idx="103">
                  <c:v>14.989643821816211</c:v>
                </c:pt>
                <c:pt idx="104">
                  <c:v>15.87783605733955</c:v>
                </c:pt>
                <c:pt idx="105">
                  <c:v>16.818656991491199</c:v>
                </c:pt>
                <c:pt idx="106">
                  <c:v>17.815225070716114</c:v>
                </c:pt>
                <c:pt idx="107">
                  <c:v>18.870843521027869</c:v>
                </c:pt>
                <c:pt idx="108">
                  <c:v>19.989011296886474</c:v>
                </c:pt>
                <c:pt idx="109">
                  <c:v>21.173434678837904</c:v>
                </c:pt>
                <c:pt idx="110">
                  <c:v>22.428039558357046</c:v>
                </c:pt>
                <c:pt idx="111">
                  <c:v>23.756984450613306</c:v>
                </c:pt>
                <c:pt idx="112">
                  <c:v>25.16467427829107</c:v>
                </c:pt>
                <c:pt idx="113">
                  <c:v>26.655774972152912</c:v>
                </c:pt>
                <c:pt idx="114">
                  <c:v>28.235228936740508</c:v>
                </c:pt>
                <c:pt idx="115">
                  <c:v>29.908271432475978</c:v>
                </c:pt>
                <c:pt idx="116">
                  <c:v>31.680447928463678</c:v>
                </c:pt>
                <c:pt idx="117">
                  <c:v>33.557632483510275</c:v>
                </c:pt>
                <c:pt idx="118">
                  <c:v>35.546047216288649</c:v>
                </c:pt>
                <c:pt idx="119">
                  <c:v>37.652282929181538</c:v>
                </c:pt>
                <c:pt idx="120">
                  <c:v>39.883320954164795</c:v>
                </c:pt>
                <c:pt idx="121">
                  <c:v>42.246556293140493</c:v>
                </c:pt>
                <c:pt idx="122">
                  <c:v>44.749822129421098</c:v>
                </c:pt>
                <c:pt idx="123">
                  <c:v>47.401415791610361</c:v>
                </c:pt>
                <c:pt idx="124">
                  <c:v>50.210126255940835</c:v>
                </c:pt>
                <c:pt idx="125">
                  <c:v>53.185263278227346</c:v>
                </c:pt>
                <c:pt idx="126">
                  <c:v>56.336688251997202</c:v>
                </c:pt>
                <c:pt idx="127">
                  <c:v>59.674846895079632</c:v>
                </c:pt>
                <c:pt idx="128">
                  <c:v>63.21080387299746</c:v>
                </c:pt>
                <c:pt idx="129">
                  <c:v>66.956279473923544</c:v>
                </c:pt>
                <c:pt idx="130">
                  <c:v>70.923688456765177</c:v>
                </c:pt>
                <c:pt idx="131">
                  <c:v>75.126181201142018</c:v>
                </c:pt>
                <c:pt idx="132">
                  <c:v>79.577687295653675</c:v>
                </c:pt>
                <c:pt idx="133">
                  <c:v>84.292961708914547</c:v>
                </c:pt>
                <c:pt idx="134">
                  <c:v>89.287633696394295</c:v>
                </c:pt>
                <c:pt idx="135">
                  <c:v>94.57825860517093</c:v>
                </c:pt>
                <c:pt idx="136">
                  <c:v>100.18237274830831</c:v>
                </c:pt>
                <c:pt idx="137">
                  <c:v>106.11855153074526</c:v>
                </c:pt>
                <c:pt idx="138">
                  <c:v>112.40647101935998</c:v>
                </c:pt>
                <c:pt idx="139">
                  <c:v>119.06697316129001</c:v>
                </c:pt>
                <c:pt idx="140">
                  <c:v>126.12213486668074</c:v>
                </c:pt>
                <c:pt idx="141">
                  <c:v>133.59534118484405</c:v>
                </c:pt>
                <c:pt idx="142">
                  <c:v>141.51136281637693</c:v>
                </c:pt>
                <c:pt idx="143">
                  <c:v>149.8964382181621</c:v>
                </c:pt>
                <c:pt idx="144">
                  <c:v>158.7783605733955</c:v>
                </c:pt>
                <c:pt idx="145">
                  <c:v>168.18656991491201</c:v>
                </c:pt>
                <c:pt idx="146">
                  <c:v>178.15225070716116</c:v>
                </c:pt>
                <c:pt idx="147">
                  <c:v>188.70843521027871</c:v>
                </c:pt>
                <c:pt idx="148">
                  <c:v>199.89011296886474</c:v>
                </c:pt>
              </c:numCache>
            </c:numRef>
          </c:xVal>
          <c:yVal>
            <c:numRef>
              <c:f>cement!$G$24:$G$172</c:f>
              <c:numCache>
                <c:formatCode>General</c:formatCode>
                <c:ptCount val="149"/>
                <c:pt idx="0">
                  <c:v>6.2000000000117517E-3</c:v>
                </c:pt>
                <c:pt idx="1">
                  <c:v>1.2399999999979094E-2</c:v>
                </c:pt>
                <c:pt idx="2">
                  <c:v>1.8580000000001373E-2</c:v>
                </c:pt>
                <c:pt idx="3">
                  <c:v>2.4740000000011975E-2</c:v>
                </c:pt>
                <c:pt idx="4">
                  <c:v>3.08633333333308E-2</c:v>
                </c:pt>
                <c:pt idx="5">
                  <c:v>3.6950000000002259E-2</c:v>
                </c:pt>
                <c:pt idx="6">
                  <c:v>4.2979999999981366E-2</c:v>
                </c:pt>
                <c:pt idx="7">
                  <c:v>4.8943333333351102E-2</c:v>
                </c:pt>
                <c:pt idx="8">
                  <c:v>5.4830000000005708E-2</c:v>
                </c:pt>
                <c:pt idx="9">
                  <c:v>6.0626666666652174E-2</c:v>
                </c:pt>
                <c:pt idx="10">
                  <c:v>6.6316666666665913E-2</c:v>
                </c:pt>
                <c:pt idx="11">
                  <c:v>7.1880000000001942E-2</c:v>
                </c:pt>
                <c:pt idx="12">
                  <c:v>7.7296666666670788E-2</c:v>
                </c:pt>
                <c:pt idx="13">
                  <c:v>8.2553333333335033E-2</c:v>
                </c:pt>
                <c:pt idx="14">
                  <c:v>8.7623333333330944E-2</c:v>
                </c:pt>
                <c:pt idx="15">
                  <c:v>9.248333333333747E-2</c:v>
                </c:pt>
                <c:pt idx="16">
                  <c:v>9.7103333333325992E-2</c:v>
                </c:pt>
                <c:pt idx="17">
                  <c:v>0.10145666666666608</c:v>
                </c:pt>
                <c:pt idx="18">
                  <c:v>0.10555333333334138</c:v>
                </c:pt>
                <c:pt idx="19">
                  <c:v>0.10939666666666126</c:v>
                </c:pt>
                <c:pt idx="20">
                  <c:v>0.11296333333334907</c:v>
                </c:pt>
                <c:pt idx="21">
                  <c:v>0.11626333333332184</c:v>
                </c:pt>
                <c:pt idx="22">
                  <c:v>0.11925333333332455</c:v>
                </c:pt>
                <c:pt idx="23">
                  <c:v>0.12197000000000457</c:v>
                </c:pt>
                <c:pt idx="24">
                  <c:v>0.12436000000001224</c:v>
                </c:pt>
                <c:pt idx="25">
                  <c:v>0.12643666666665165</c:v>
                </c:pt>
                <c:pt idx="26">
                  <c:v>0.12817666666666838</c:v>
                </c:pt>
                <c:pt idx="27">
                  <c:v>0.12957000000000107</c:v>
                </c:pt>
                <c:pt idx="28">
                  <c:v>0.13060333333332341</c:v>
                </c:pt>
                <c:pt idx="29">
                  <c:v>0.13126333333335349</c:v>
                </c:pt>
                <c:pt idx="30">
                  <c:v>0.1315333333333113</c:v>
                </c:pt>
                <c:pt idx="31">
                  <c:v>0.13139333333334058</c:v>
                </c:pt>
                <c:pt idx="32">
                  <c:v>0.13082666666667242</c:v>
                </c:pt>
                <c:pt idx="33">
                  <c:v>0.12980999999999687</c:v>
                </c:pt>
                <c:pt idx="34">
                  <c:v>0.12830666666665547</c:v>
                </c:pt>
                <c:pt idx="35">
                  <c:v>0.12628333333334352</c:v>
                </c:pt>
                <c:pt idx="36">
                  <c:v>0.12366666666666637</c:v>
                </c:pt>
                <c:pt idx="37">
                  <c:v>0.12039000000001465</c:v>
                </c:pt>
                <c:pt idx="38">
                  <c:v>0.1163333333333183</c:v>
                </c:pt>
                <c:pt idx="39">
                  <c:v>0.11138666666667962</c:v>
                </c:pt>
                <c:pt idx="40">
                  <c:v>0.105389999999983</c:v>
                </c:pt>
                <c:pt idx="41">
                  <c:v>9.8246666666668148E-2</c:v>
                </c:pt>
                <c:pt idx="42">
                  <c:v>8.9966666666663198E-2</c:v>
                </c:pt>
                <c:pt idx="43">
                  <c:v>8.0830000000009505E-2</c:v>
                </c:pt>
                <c:pt idx="44">
                  <c:v>7.1740000000009019E-2</c:v>
                </c:pt>
                <c:pt idx="45">
                  <c:v>6.4739999999996467E-2</c:v>
                </c:pt>
                <c:pt idx="46">
                  <c:v>6.3676666666667714E-2</c:v>
                </c:pt>
                <c:pt idx="47">
                  <c:v>7.5226666666650122E-2</c:v>
                </c:pt>
                <c:pt idx="48">
                  <c:v>0.10200333333334477</c:v>
                </c:pt>
                <c:pt idx="49">
                  <c:v>0.13100666666666649</c:v>
                </c:pt>
                <c:pt idx="50">
                  <c:v>0.15277999999998571</c:v>
                </c:pt>
                <c:pt idx="51">
                  <c:v>0.16270666666668987</c:v>
                </c:pt>
                <c:pt idx="52">
                  <c:v>0.16128999999999172</c:v>
                </c:pt>
                <c:pt idx="53">
                  <c:v>0.15346666666666842</c:v>
                </c:pt>
                <c:pt idx="54">
                  <c:v>0.14636000000000093</c:v>
                </c:pt>
                <c:pt idx="55">
                  <c:v>0.14632666666665184</c:v>
                </c:pt>
                <c:pt idx="56">
                  <c:v>0.1562366666666648</c:v>
                </c:pt>
                <c:pt idx="57">
                  <c:v>0.17413000000002787</c:v>
                </c:pt>
                <c:pt idx="58">
                  <c:v>0.19417666666665667</c:v>
                </c:pt>
                <c:pt idx="59">
                  <c:v>0.20951000000000164</c:v>
                </c:pt>
                <c:pt idx="60">
                  <c:v>0.2162199999999892</c:v>
                </c:pt>
                <c:pt idx="61">
                  <c:v>0.21594999999999809</c:v>
                </c:pt>
                <c:pt idx="62">
                  <c:v>0.215276666666675</c:v>
                </c:pt>
                <c:pt idx="63">
                  <c:v>0.22190666666666026</c:v>
                </c:pt>
                <c:pt idx="64">
                  <c:v>0.23967666666666609</c:v>
                </c:pt>
                <c:pt idx="65">
                  <c:v>0.26569333333332779</c:v>
                </c:pt>
                <c:pt idx="66">
                  <c:v>0.29221000000000386</c:v>
                </c:pt>
                <c:pt idx="67">
                  <c:v>0.31253666666667401</c:v>
                </c:pt>
                <c:pt idx="68">
                  <c:v>0.32684333333333759</c:v>
                </c:pt>
                <c:pt idx="69">
                  <c:v>0.34267666666666363</c:v>
                </c:pt>
                <c:pt idx="70">
                  <c:v>0.36881333333332877</c:v>
                </c:pt>
                <c:pt idx="71">
                  <c:v>0.40693000000001645</c:v>
                </c:pt>
                <c:pt idx="72">
                  <c:v>0.44951333333331789</c:v>
                </c:pt>
                <c:pt idx="73">
                  <c:v>0.48753000000001379</c:v>
                </c:pt>
                <c:pt idx="74">
                  <c:v>0.51980999999998723</c:v>
                </c:pt>
                <c:pt idx="75">
                  <c:v>0.55164999999999242</c:v>
                </c:pt>
                <c:pt idx="76">
                  <c:v>0.58551333333334288</c:v>
                </c:pt>
                <c:pt idx="77">
                  <c:v>0.6197333333333277</c:v>
                </c:pt>
                <c:pt idx="78">
                  <c:v>0.65539999999999488</c:v>
                </c:pt>
                <c:pt idx="79">
                  <c:v>0.69693333333334939</c:v>
                </c:pt>
                <c:pt idx="80">
                  <c:v>0.747169999999997</c:v>
                </c:pt>
                <c:pt idx="81">
                  <c:v>0.80586666666666584</c:v>
                </c:pt>
                <c:pt idx="82">
                  <c:v>0.86841333333332882</c:v>
                </c:pt>
                <c:pt idx="83">
                  <c:v>0.92502666666667288</c:v>
                </c:pt>
                <c:pt idx="84">
                  <c:v>0.96339666666666046</c:v>
                </c:pt>
                <c:pt idx="85">
                  <c:v>0.97430999999998935</c:v>
                </c:pt>
                <c:pt idx="86">
                  <c:v>0.95797000000000798</c:v>
                </c:pt>
                <c:pt idx="87">
                  <c:v>0.92639000000001026</c:v>
                </c:pt>
                <c:pt idx="88">
                  <c:v>0.90050999999999881</c:v>
                </c:pt>
                <c:pt idx="89">
                  <c:v>0.90393333333332881</c:v>
                </c:pt>
                <c:pt idx="90">
                  <c:v>0.95392666666667125</c:v>
                </c:pt>
                <c:pt idx="91">
                  <c:v>1.0526499999999883</c:v>
                </c:pt>
                <c:pt idx="92">
                  <c:v>1.1861266666666648</c:v>
                </c:pt>
                <c:pt idx="93">
                  <c:v>1.3354633333333421</c:v>
                </c:pt>
                <c:pt idx="94">
                  <c:v>1.4856299999999933</c:v>
                </c:pt>
                <c:pt idx="95">
                  <c:v>1.6212866666666659</c:v>
                </c:pt>
                <c:pt idx="96">
                  <c:v>1.7246466666666738</c:v>
                </c:pt>
                <c:pt idx="97">
                  <c:v>1.7794566666666678</c:v>
                </c:pt>
                <c:pt idx="98">
                  <c:v>1.7788533333333412</c:v>
                </c:pt>
                <c:pt idx="99">
                  <c:v>1.7322866666666603</c:v>
                </c:pt>
                <c:pt idx="100">
                  <c:v>1.6665233333333362</c:v>
                </c:pt>
                <c:pt idx="101">
                  <c:v>1.6189033333333214</c:v>
                </c:pt>
                <c:pt idx="102">
                  <c:v>1.6242400000000101</c:v>
                </c:pt>
                <c:pt idx="103">
                  <c:v>1.7001199999999939</c:v>
                </c:pt>
                <c:pt idx="104">
                  <c:v>1.8383100000000097</c:v>
                </c:pt>
                <c:pt idx="105">
                  <c:v>2.0092099999999946</c:v>
                </c:pt>
                <c:pt idx="106">
                  <c:v>2.1753466666666608</c:v>
                </c:pt>
                <c:pt idx="107">
                  <c:v>2.306370000000002</c:v>
                </c:pt>
                <c:pt idx="108">
                  <c:v>2.3901799999999973</c:v>
                </c:pt>
                <c:pt idx="109">
                  <c:v>2.4342199999999981</c:v>
                </c:pt>
                <c:pt idx="110">
                  <c:v>2.4563200000000118</c:v>
                </c:pt>
                <c:pt idx="111">
                  <c:v>2.4715533333333206</c:v>
                </c:pt>
                <c:pt idx="112">
                  <c:v>2.4847433333333391</c:v>
                </c:pt>
                <c:pt idx="113">
                  <c:v>2.4926866666666712</c:v>
                </c:pt>
                <c:pt idx="114">
                  <c:v>2.491886666666665</c:v>
                </c:pt>
                <c:pt idx="115">
                  <c:v>2.482530000000005</c:v>
                </c:pt>
                <c:pt idx="116">
                  <c:v>2.4653666666666627</c:v>
                </c:pt>
                <c:pt idx="117">
                  <c:v>2.4365699999999988</c:v>
                </c:pt>
                <c:pt idx="118">
                  <c:v>2.388256666666666</c:v>
                </c:pt>
                <c:pt idx="119">
                  <c:v>2.3123033333333347</c:v>
                </c:pt>
                <c:pt idx="120">
                  <c:v>2.2017199999999986</c:v>
                </c:pt>
                <c:pt idx="121">
                  <c:v>2.0509666666666675</c:v>
                </c:pt>
                <c:pt idx="122">
                  <c:v>1.8599333333333328</c:v>
                </c:pt>
                <c:pt idx="123">
                  <c:v>1.6370083333333341</c:v>
                </c:pt>
                <c:pt idx="124">
                  <c:v>1.3980093333333332</c:v>
                </c:pt>
                <c:pt idx="125">
                  <c:v>1.1636999999999995</c:v>
                </c:pt>
                <c:pt idx="126">
                  <c:v>0.95544099999999998</c:v>
                </c:pt>
                <c:pt idx="127">
                  <c:v>0.78888899999999884</c:v>
                </c:pt>
                <c:pt idx="128">
                  <c:v>0.6704443333333352</c:v>
                </c:pt>
                <c:pt idx="129">
                  <c:v>0.59637699999999927</c:v>
                </c:pt>
                <c:pt idx="130">
                  <c:v>0.55513166666666669</c:v>
                </c:pt>
                <c:pt idx="131">
                  <c:v>0.53123233333333342</c:v>
                </c:pt>
                <c:pt idx="132">
                  <c:v>0.50913200000000003</c:v>
                </c:pt>
                <c:pt idx="133">
                  <c:v>0.47670566666666647</c:v>
                </c:pt>
                <c:pt idx="134">
                  <c:v>0.42805866666666659</c:v>
                </c:pt>
                <c:pt idx="135">
                  <c:v>0.36455666666666692</c:v>
                </c:pt>
                <c:pt idx="136">
                  <c:v>0.29319189999999984</c:v>
                </c:pt>
                <c:pt idx="137">
                  <c:v>0.22331646666666691</c:v>
                </c:pt>
                <c:pt idx="138">
                  <c:v>0.16385209999999986</c:v>
                </c:pt>
                <c:pt idx="139">
                  <c:v>0.12144896666666689</c:v>
                </c:pt>
                <c:pt idx="140">
                  <c:v>9.9120199999999659E-2</c:v>
                </c:pt>
                <c:pt idx="141">
                  <c:v>9.5904800000000137E-2</c:v>
                </c:pt>
                <c:pt idx="142">
                  <c:v>0.10739053333333332</c:v>
                </c:pt>
                <c:pt idx="143">
                  <c:v>0.12573150000000002</c:v>
                </c:pt>
                <c:pt idx="144">
                  <c:v>0.14028439999999998</c:v>
                </c:pt>
                <c:pt idx="145">
                  <c:v>0.13990878333333334</c:v>
                </c:pt>
                <c:pt idx="146">
                  <c:v>0.11621492999999999</c:v>
                </c:pt>
                <c:pt idx="147">
                  <c:v>6.7182753333333345E-2</c:v>
                </c:pt>
                <c:pt idx="148">
                  <c:v>1.4000307594330844E-18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AC6-4968-A68F-B8A274652621}"/>
            </c:ext>
          </c:extLst>
        </c:ser>
        <c:ser>
          <c:idx val="7"/>
          <c:order val="7"/>
          <c:tx>
            <c:v>METACAOLIN SAI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METACAOLIN_SAI!$F$23:$F$132</c:f>
              <c:numCache>
                <c:formatCode>General</c:formatCode>
                <c:ptCount val="110"/>
                <c:pt idx="0">
                  <c:v>199.89011296886474</c:v>
                </c:pt>
                <c:pt idx="1">
                  <c:v>188.70843521027871</c:v>
                </c:pt>
                <c:pt idx="2">
                  <c:v>178.15225070716116</c:v>
                </c:pt>
                <c:pt idx="3">
                  <c:v>168.18656991491201</c:v>
                </c:pt>
                <c:pt idx="4">
                  <c:v>158.7783605733955</c:v>
                </c:pt>
                <c:pt idx="5">
                  <c:v>149.8964382181621</c:v>
                </c:pt>
                <c:pt idx="6">
                  <c:v>141.51136281637693</c:v>
                </c:pt>
                <c:pt idx="7">
                  <c:v>133.59534118484405</c:v>
                </c:pt>
                <c:pt idx="8">
                  <c:v>126.12213486668074</c:v>
                </c:pt>
                <c:pt idx="9">
                  <c:v>119.06697316129001</c:v>
                </c:pt>
                <c:pt idx="10">
                  <c:v>112.40647101935998</c:v>
                </c:pt>
                <c:pt idx="11">
                  <c:v>106.11855153074526</c:v>
                </c:pt>
                <c:pt idx="12">
                  <c:v>100.18237274830831</c:v>
                </c:pt>
                <c:pt idx="13">
                  <c:v>94.57825860517093</c:v>
                </c:pt>
                <c:pt idx="14">
                  <c:v>89.287633696394295</c:v>
                </c:pt>
                <c:pt idx="15">
                  <c:v>84.292961708914547</c:v>
                </c:pt>
                <c:pt idx="16">
                  <c:v>79.577687295653675</c:v>
                </c:pt>
                <c:pt idx="17">
                  <c:v>75.126181201142018</c:v>
                </c:pt>
                <c:pt idx="18">
                  <c:v>70.923688456765177</c:v>
                </c:pt>
                <c:pt idx="19">
                  <c:v>66.956279473923544</c:v>
                </c:pt>
                <c:pt idx="20">
                  <c:v>63.21080387299746</c:v>
                </c:pt>
                <c:pt idx="21">
                  <c:v>59.674846895079632</c:v>
                </c:pt>
                <c:pt idx="22">
                  <c:v>56.336688251997202</c:v>
                </c:pt>
                <c:pt idx="23">
                  <c:v>53.185263278227346</c:v>
                </c:pt>
                <c:pt idx="24">
                  <c:v>50.210126255940835</c:v>
                </c:pt>
                <c:pt idx="25">
                  <c:v>47.401415791610361</c:v>
                </c:pt>
                <c:pt idx="26">
                  <c:v>44.749822129421098</c:v>
                </c:pt>
                <c:pt idx="27">
                  <c:v>42.246556293140493</c:v>
                </c:pt>
                <c:pt idx="28">
                  <c:v>39.883320954164795</c:v>
                </c:pt>
                <c:pt idx="29">
                  <c:v>37.652282929181538</c:v>
                </c:pt>
                <c:pt idx="30">
                  <c:v>35.546047216288649</c:v>
                </c:pt>
                <c:pt idx="31">
                  <c:v>33.557632483510275</c:v>
                </c:pt>
                <c:pt idx="32">
                  <c:v>31.680447928463678</c:v>
                </c:pt>
                <c:pt idx="33">
                  <c:v>29.908271432475978</c:v>
                </c:pt>
                <c:pt idx="34">
                  <c:v>28.235228936740508</c:v>
                </c:pt>
                <c:pt idx="35">
                  <c:v>26.655774972152912</c:v>
                </c:pt>
                <c:pt idx="36">
                  <c:v>25.16467427829107</c:v>
                </c:pt>
                <c:pt idx="37">
                  <c:v>23.756984450613306</c:v>
                </c:pt>
                <c:pt idx="38">
                  <c:v>22.428039558357046</c:v>
                </c:pt>
                <c:pt idx="39">
                  <c:v>21.173434678837904</c:v>
                </c:pt>
                <c:pt idx="40">
                  <c:v>19.989011296886474</c:v>
                </c:pt>
                <c:pt idx="41">
                  <c:v>18.870843521027869</c:v>
                </c:pt>
                <c:pt idx="42">
                  <c:v>17.815225070716114</c:v>
                </c:pt>
                <c:pt idx="43">
                  <c:v>16.818656991491199</c:v>
                </c:pt>
                <c:pt idx="44">
                  <c:v>15.87783605733955</c:v>
                </c:pt>
                <c:pt idx="45">
                  <c:v>14.989643821816211</c:v>
                </c:pt>
                <c:pt idx="46">
                  <c:v>14.151136281637692</c:v>
                </c:pt>
                <c:pt idx="47">
                  <c:v>13.359534118484405</c:v>
                </c:pt>
                <c:pt idx="48">
                  <c:v>12.612213486668074</c:v>
                </c:pt>
                <c:pt idx="49">
                  <c:v>11.906697316129</c:v>
                </c:pt>
                <c:pt idx="50">
                  <c:v>11.240647101935998</c:v>
                </c:pt>
                <c:pt idx="51">
                  <c:v>10.611855153074524</c:v>
                </c:pt>
                <c:pt idx="52">
                  <c:v>10.018237274830829</c:v>
                </c:pt>
                <c:pt idx="53">
                  <c:v>9.457825860517092</c:v>
                </c:pt>
                <c:pt idx="54">
                  <c:v>8.9287633696394302</c:v>
                </c:pt>
                <c:pt idx="55">
                  <c:v>8.4292961708914564</c:v>
                </c:pt>
                <c:pt idx="56">
                  <c:v>7.9577687295653687</c:v>
                </c:pt>
                <c:pt idx="57">
                  <c:v>7.5126181201142028</c:v>
                </c:pt>
                <c:pt idx="58">
                  <c:v>7.0923688456765177</c:v>
                </c:pt>
                <c:pt idx="59">
                  <c:v>6.6956279473923539</c:v>
                </c:pt>
                <c:pt idx="60">
                  <c:v>6.3210803872997454</c:v>
                </c:pt>
                <c:pt idx="61">
                  <c:v>5.9674846895079625</c:v>
                </c:pt>
                <c:pt idx="62">
                  <c:v>5.6336688251997202</c:v>
                </c:pt>
                <c:pt idx="63">
                  <c:v>5.3185263278227355</c:v>
                </c:pt>
                <c:pt idx="64">
                  <c:v>5.0210126255940839</c:v>
                </c:pt>
                <c:pt idx="65">
                  <c:v>4.7401415791610368</c:v>
                </c:pt>
                <c:pt idx="66">
                  <c:v>4.47498221294211</c:v>
                </c:pt>
                <c:pt idx="67">
                  <c:v>4.22465562931405</c:v>
                </c:pt>
                <c:pt idx="68">
                  <c:v>3.9883320954164807</c:v>
                </c:pt>
                <c:pt idx="69">
                  <c:v>3.7652282929181546</c:v>
                </c:pt>
                <c:pt idx="70">
                  <c:v>3.5546047216288641</c:v>
                </c:pt>
                <c:pt idx="71">
                  <c:v>3.3557632483510269</c:v>
                </c:pt>
                <c:pt idx="72">
                  <c:v>3.1680447928463669</c:v>
                </c:pt>
                <c:pt idx="73">
                  <c:v>2.9908271432475977</c:v>
                </c:pt>
                <c:pt idx="74">
                  <c:v>2.8235228936740517</c:v>
                </c:pt>
                <c:pt idx="75">
                  <c:v>2.6655774972152915</c:v>
                </c:pt>
                <c:pt idx="76">
                  <c:v>2.5164674278291068</c:v>
                </c:pt>
                <c:pt idx="77">
                  <c:v>2.3756984450613303</c:v>
                </c:pt>
                <c:pt idx="78">
                  <c:v>2.2428039558357047</c:v>
                </c:pt>
                <c:pt idx="79">
                  <c:v>2.1173434678837912</c:v>
                </c:pt>
                <c:pt idx="80">
                  <c:v>1.9989011296886474</c:v>
                </c:pt>
                <c:pt idx="81">
                  <c:v>1.8870843521027869</c:v>
                </c:pt>
                <c:pt idx="82">
                  <c:v>1.7815225070716108</c:v>
                </c:pt>
                <c:pt idx="83">
                  <c:v>1.6818656991491201</c:v>
                </c:pt>
                <c:pt idx="84">
                  <c:v>1.5877836057339556</c:v>
                </c:pt>
                <c:pt idx="85">
                  <c:v>1.4989643821816212</c:v>
                </c:pt>
                <c:pt idx="86">
                  <c:v>1.4151136281637691</c:v>
                </c:pt>
                <c:pt idx="87">
                  <c:v>1.3359534118484402</c:v>
                </c:pt>
                <c:pt idx="88">
                  <c:v>1.2612213486668076</c:v>
                </c:pt>
                <c:pt idx="89">
                  <c:v>1.1906697316129002</c:v>
                </c:pt>
                <c:pt idx="90">
                  <c:v>1.1240647101935997</c:v>
                </c:pt>
                <c:pt idx="91">
                  <c:v>1.0611855153074525</c:v>
                </c:pt>
                <c:pt idx="92">
                  <c:v>1.0018237274830828</c:v>
                </c:pt>
                <c:pt idx="93">
                  <c:v>0.94578258605170917</c:v>
                </c:pt>
                <c:pt idx="94">
                  <c:v>0.89287633696394331</c:v>
                </c:pt>
                <c:pt idx="95">
                  <c:v>0.8429296170891456</c:v>
                </c:pt>
                <c:pt idx="96">
                  <c:v>0.79577687295653676</c:v>
                </c:pt>
                <c:pt idx="97">
                  <c:v>0.75126181201142006</c:v>
                </c:pt>
                <c:pt idx="98">
                  <c:v>0.70923688456765177</c:v>
                </c:pt>
                <c:pt idx="99">
                  <c:v>0.66956279473923563</c:v>
                </c:pt>
                <c:pt idx="100">
                  <c:v>0.63210803872997456</c:v>
                </c:pt>
                <c:pt idx="101">
                  <c:v>0.59674846895079636</c:v>
                </c:pt>
                <c:pt idx="102">
                  <c:v>0.56336688251997202</c:v>
                </c:pt>
                <c:pt idx="103">
                  <c:v>0.53185263278227357</c:v>
                </c:pt>
                <c:pt idx="104">
                  <c:v>0.50210126255940857</c:v>
                </c:pt>
                <c:pt idx="105">
                  <c:v>0.47401415791610368</c:v>
                </c:pt>
                <c:pt idx="106">
                  <c:v>0.44749822129421096</c:v>
                </c:pt>
                <c:pt idx="107">
                  <c:v>0.42246556293140486</c:v>
                </c:pt>
                <c:pt idx="108">
                  <c:v>0.39883320954164797</c:v>
                </c:pt>
                <c:pt idx="109">
                  <c:v>0.37652282929181552</c:v>
                </c:pt>
              </c:numCache>
            </c:numRef>
          </c:xVal>
          <c:yVal>
            <c:numRef>
              <c:f>METACAOLIN_SAI!$G$23:$G$132</c:f>
              <c:numCache>
                <c:formatCode>General</c:formatCode>
                <c:ptCount val="110"/>
                <c:pt idx="0">
                  <c:v>3.4419536742073182E-18</c:v>
                </c:pt>
                <c:pt idx="1">
                  <c:v>9.4406756666666661E-2</c:v>
                </c:pt>
                <c:pt idx="2">
                  <c:v>0.15972327666666669</c:v>
                </c:pt>
                <c:pt idx="3">
                  <c:v>0.18390923333333342</c:v>
                </c:pt>
                <c:pt idx="4">
                  <c:v>0.16994763333333315</c:v>
                </c:pt>
                <c:pt idx="5">
                  <c:v>0.13139863333333346</c:v>
                </c:pt>
                <c:pt idx="6">
                  <c:v>8.6704266666666557E-2</c:v>
                </c:pt>
                <c:pt idx="7">
                  <c:v>5.3590600000000092E-2</c:v>
                </c:pt>
                <c:pt idx="8">
                  <c:v>4.4787500000000036E-2</c:v>
                </c:pt>
                <c:pt idx="9">
                  <c:v>6.5999899999999972E-2</c:v>
                </c:pt>
                <c:pt idx="10">
                  <c:v>0.11772116666666654</c:v>
                </c:pt>
                <c:pt idx="11">
                  <c:v>0.19493870000000002</c:v>
                </c:pt>
                <c:pt idx="12">
                  <c:v>0.28898100000000049</c:v>
                </c:pt>
                <c:pt idx="13">
                  <c:v>0.38899166666666629</c:v>
                </c:pt>
                <c:pt idx="14">
                  <c:v>0.48333666666666653</c:v>
                </c:pt>
                <c:pt idx="15">
                  <c:v>0.56211500000000059</c:v>
                </c:pt>
                <c:pt idx="16">
                  <c:v>0.62001999999999957</c:v>
                </c:pt>
                <c:pt idx="17">
                  <c:v>0.6577856666666666</c:v>
                </c:pt>
                <c:pt idx="18">
                  <c:v>0.68160333333333323</c:v>
                </c:pt>
                <c:pt idx="19">
                  <c:v>0.70130966666666628</c:v>
                </c:pt>
                <c:pt idx="20">
                  <c:v>0.7280826666666671</c:v>
                </c:pt>
                <c:pt idx="21">
                  <c:v>0.77172000000000074</c:v>
                </c:pt>
                <c:pt idx="22">
                  <c:v>0.83806933333333278</c:v>
                </c:pt>
                <c:pt idx="23">
                  <c:v>0.92747233333333456</c:v>
                </c:pt>
                <c:pt idx="24">
                  <c:v>1.0348533333333312</c:v>
                </c:pt>
                <c:pt idx="25">
                  <c:v>1.1511649999999998</c:v>
                </c:pt>
                <c:pt idx="26">
                  <c:v>1.2670500000000002</c:v>
                </c:pt>
                <c:pt idx="27">
                  <c:v>1.3746899999999993</c:v>
                </c:pt>
                <c:pt idx="28">
                  <c:v>1.4691866666666691</c:v>
                </c:pt>
                <c:pt idx="29">
                  <c:v>1.550333333333334</c:v>
                </c:pt>
                <c:pt idx="30">
                  <c:v>1.6207966666666684</c:v>
                </c:pt>
                <c:pt idx="31">
                  <c:v>1.683363333333332</c:v>
                </c:pt>
                <c:pt idx="32">
                  <c:v>1.7422666666666642</c:v>
                </c:pt>
                <c:pt idx="33">
                  <c:v>1.8032133333333367</c:v>
                </c:pt>
                <c:pt idx="34">
                  <c:v>1.8694199999999968</c:v>
                </c:pt>
                <c:pt idx="35">
                  <c:v>1.9402933333333372</c:v>
                </c:pt>
                <c:pt idx="36">
                  <c:v>2.0158633333333285</c:v>
                </c:pt>
                <c:pt idx="37">
                  <c:v>2.0996133333333331</c:v>
                </c:pt>
                <c:pt idx="38">
                  <c:v>2.1939533333333374</c:v>
                </c:pt>
                <c:pt idx="39">
                  <c:v>2.2918366666666632</c:v>
                </c:pt>
                <c:pt idx="40">
                  <c:v>2.373750000000002</c:v>
                </c:pt>
                <c:pt idx="41">
                  <c:v>2.4154600000000026</c:v>
                </c:pt>
                <c:pt idx="42">
                  <c:v>2.4022199999999936</c:v>
                </c:pt>
                <c:pt idx="43">
                  <c:v>2.3397866666666713</c:v>
                </c:pt>
                <c:pt idx="44">
                  <c:v>2.2551299999999941</c:v>
                </c:pt>
                <c:pt idx="45">
                  <c:v>2.1862700000000066</c:v>
                </c:pt>
                <c:pt idx="46">
                  <c:v>2.1663466666666742</c:v>
                </c:pt>
                <c:pt idx="47">
                  <c:v>2.2071699999999916</c:v>
                </c:pt>
                <c:pt idx="48">
                  <c:v>2.2939199999999937</c:v>
                </c:pt>
                <c:pt idx="49">
                  <c:v>2.3930999999999925</c:v>
                </c:pt>
                <c:pt idx="50">
                  <c:v>2.4667533333333491</c:v>
                </c:pt>
                <c:pt idx="51">
                  <c:v>2.4862733333333331</c:v>
                </c:pt>
                <c:pt idx="52">
                  <c:v>2.4396899999999944</c:v>
                </c:pt>
                <c:pt idx="53">
                  <c:v>2.3310433333333269</c:v>
                </c:pt>
                <c:pt idx="54">
                  <c:v>2.1742299999999992</c:v>
                </c:pt>
                <c:pt idx="55">
                  <c:v>1.9874500000000239</c:v>
                </c:pt>
                <c:pt idx="56">
                  <c:v>1.7911099999999847</c:v>
                </c:pt>
                <c:pt idx="57">
                  <c:v>1.6099166666666664</c:v>
                </c:pt>
                <c:pt idx="58">
                  <c:v>1.4710099999999948</c:v>
                </c:pt>
                <c:pt idx="59">
                  <c:v>1.3863700000000145</c:v>
                </c:pt>
                <c:pt idx="60">
                  <c:v>1.3435699999999828</c:v>
                </c:pt>
                <c:pt idx="61">
                  <c:v>1.3176100000000135</c:v>
                </c:pt>
                <c:pt idx="62">
                  <c:v>1.2871399999999977</c:v>
                </c:pt>
                <c:pt idx="63">
                  <c:v>1.2426000000000048</c:v>
                </c:pt>
                <c:pt idx="64">
                  <c:v>1.1839366666666629</c:v>
                </c:pt>
                <c:pt idx="65">
                  <c:v>1.1146600000000007</c:v>
                </c:pt>
                <c:pt idx="66">
                  <c:v>1.0403866666666595</c:v>
                </c:pt>
                <c:pt idx="67">
                  <c:v>0.96815999999999569</c:v>
                </c:pt>
                <c:pt idx="68">
                  <c:v>0.90184333333334088</c:v>
                </c:pt>
                <c:pt idx="69">
                  <c:v>0.83960000000000701</c:v>
                </c:pt>
                <c:pt idx="70">
                  <c:v>0.77768999999998645</c:v>
                </c:pt>
                <c:pt idx="71">
                  <c:v>0.7156833333333501</c:v>
                </c:pt>
                <c:pt idx="72">
                  <c:v>0.65683999999999187</c:v>
                </c:pt>
                <c:pt idx="73">
                  <c:v>0.60414666666667172</c:v>
                </c:pt>
                <c:pt idx="74">
                  <c:v>0.55718333333332204</c:v>
                </c:pt>
                <c:pt idx="75">
                  <c:v>0.51284666666667755</c:v>
                </c:pt>
                <c:pt idx="76">
                  <c:v>0.46839333333332789</c:v>
                </c:pt>
                <c:pt idx="77">
                  <c:v>0.42396666666665306</c:v>
                </c:pt>
                <c:pt idx="78">
                  <c:v>0.38251333333334525</c:v>
                </c:pt>
                <c:pt idx="79">
                  <c:v>0.34753666666667016</c:v>
                </c:pt>
                <c:pt idx="80">
                  <c:v>0.32065666666666326</c:v>
                </c:pt>
                <c:pt idx="81">
                  <c:v>0.30037666666666851</c:v>
                </c:pt>
                <c:pt idx="82">
                  <c:v>0.28275999999999302</c:v>
                </c:pt>
                <c:pt idx="83">
                  <c:v>0.26337333333333879</c:v>
                </c:pt>
                <c:pt idx="84">
                  <c:v>0.23944333333334455</c:v>
                </c:pt>
                <c:pt idx="85">
                  <c:v>0.2110833333333173</c:v>
                </c:pt>
                <c:pt idx="86">
                  <c:v>0.18120000000000358</c:v>
                </c:pt>
                <c:pt idx="87">
                  <c:v>0.15431000000000195</c:v>
                </c:pt>
                <c:pt idx="88">
                  <c:v>0.13487666666667231</c:v>
                </c:pt>
                <c:pt idx="89">
                  <c:v>0.12581999999998761</c:v>
                </c:pt>
                <c:pt idx="90">
                  <c:v>0.12761999999999496</c:v>
                </c:pt>
                <c:pt idx="91">
                  <c:v>0.13826666666667542</c:v>
                </c:pt>
                <c:pt idx="92">
                  <c:v>0.15386666666666882</c:v>
                </c:pt>
                <c:pt idx="93">
                  <c:v>0.16973999999999601</c:v>
                </c:pt>
                <c:pt idx="94">
                  <c:v>0.18150666666668647</c:v>
                </c:pt>
                <c:pt idx="95">
                  <c:v>0.18596999999997976</c:v>
                </c:pt>
                <c:pt idx="96">
                  <c:v>0.1815966666666724</c:v>
                </c:pt>
                <c:pt idx="97">
                  <c:v>0.16859666666666495</c:v>
                </c:pt>
                <c:pt idx="98">
                  <c:v>0.14861999999999931</c:v>
                </c:pt>
                <c:pt idx="99">
                  <c:v>0.12414333333333749</c:v>
                </c:pt>
                <c:pt idx="100">
                  <c:v>9.7933333333333206E-2</c:v>
                </c:pt>
                <c:pt idx="101">
                  <c:v>7.2546666666650772E-2</c:v>
                </c:pt>
                <c:pt idx="102">
                  <c:v>4.9983333333336599E-2</c:v>
                </c:pt>
                <c:pt idx="103">
                  <c:v>3.15200000000182E-2</c:v>
                </c:pt>
                <c:pt idx="104">
                  <c:v>1.7723333333330427E-2</c:v>
                </c:pt>
                <c:pt idx="105">
                  <c:v>8.5000000000001741E-3</c:v>
                </c:pt>
                <c:pt idx="106">
                  <c:v>3.2066666666552557E-3</c:v>
                </c:pt>
                <c:pt idx="107">
                  <c:v>8.4333333333352911E-4</c:v>
                </c:pt>
                <c:pt idx="108">
                  <c:v>9.6666666671296753E-5</c:v>
                </c:pt>
                <c:pt idx="10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AC6-4968-A68F-B8A274652621}"/>
            </c:ext>
          </c:extLst>
        </c:ser>
        <c:ser>
          <c:idx val="8"/>
          <c:order val="8"/>
          <c:tx>
            <c:v>CINZA 2017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#REF!</c:f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AC6-4968-A68F-B8A2746526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2224336"/>
        <c:axId val="263043144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serrin fio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xVal>
                  <c:num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4AC6-4968-A68F-B8A274652621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v>serrin telar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x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2-4AC6-4968-A68F-B8A274652621}"/>
                  </c:ext>
                </c:extLst>
              </c15:ser>
            </c15:filteredScatterSeries>
            <c15:filteredScatterSeries>
              <c15:ser>
                <c:idx val="5"/>
                <c:order val="5"/>
                <c:tx>
                  <c:v>HILO 2017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x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4AC6-4968-A68F-B8A274652621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TELAR 2017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x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6-4AC6-4968-A68F-B8A274652621}"/>
                  </c:ext>
                </c:extLst>
              </c15:ser>
            </c15:filteredScatterSeries>
          </c:ext>
        </c:extLst>
      </c:scatterChart>
      <c:valAx>
        <c:axId val="262224336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Particle diameter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3043144"/>
        <c:crossesAt val="0"/>
        <c:crossBetween val="midCat"/>
      </c:valAx>
      <c:valAx>
        <c:axId val="263043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Incremental volume percent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2224336"/>
        <c:crossesAt val="1.0000000000000002E-2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/>
      </a:pPr>
      <a:endParaRPr lang="es-E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'Filler calizo'!$F$24:$F$168</c:f>
              <c:numCache>
                <c:formatCode>General</c:formatCode>
                <c:ptCount val="145"/>
                <c:pt idx="0">
                  <c:v>158.7783605733955</c:v>
                </c:pt>
                <c:pt idx="1">
                  <c:v>149.8964382181621</c:v>
                </c:pt>
                <c:pt idx="2">
                  <c:v>141.51136281637693</c:v>
                </c:pt>
                <c:pt idx="3">
                  <c:v>133.59534118484405</c:v>
                </c:pt>
                <c:pt idx="4">
                  <c:v>126.12213486668074</c:v>
                </c:pt>
                <c:pt idx="5">
                  <c:v>119.06697316129001</c:v>
                </c:pt>
                <c:pt idx="6">
                  <c:v>112.40647101935998</c:v>
                </c:pt>
                <c:pt idx="7">
                  <c:v>106.11855153074526</c:v>
                </c:pt>
                <c:pt idx="8">
                  <c:v>100.18237274830831</c:v>
                </c:pt>
                <c:pt idx="9">
                  <c:v>94.57825860517093</c:v>
                </c:pt>
                <c:pt idx="10">
                  <c:v>89.287633696394295</c:v>
                </c:pt>
                <c:pt idx="11">
                  <c:v>84.292961708914547</c:v>
                </c:pt>
                <c:pt idx="12">
                  <c:v>79.577687295653675</c:v>
                </c:pt>
                <c:pt idx="13">
                  <c:v>75.126181201142018</c:v>
                </c:pt>
                <c:pt idx="14">
                  <c:v>70.923688456765177</c:v>
                </c:pt>
                <c:pt idx="15">
                  <c:v>66.956279473923544</c:v>
                </c:pt>
                <c:pt idx="16">
                  <c:v>63.21080387299746</c:v>
                </c:pt>
                <c:pt idx="17">
                  <c:v>59.674846895079632</c:v>
                </c:pt>
                <c:pt idx="18">
                  <c:v>56.336688251997202</c:v>
                </c:pt>
                <c:pt idx="19">
                  <c:v>53.185263278227346</c:v>
                </c:pt>
                <c:pt idx="20">
                  <c:v>50.210126255940835</c:v>
                </c:pt>
                <c:pt idx="21">
                  <c:v>47.401415791610361</c:v>
                </c:pt>
                <c:pt idx="22">
                  <c:v>44.749822129421098</c:v>
                </c:pt>
                <c:pt idx="23">
                  <c:v>42.246556293140493</c:v>
                </c:pt>
                <c:pt idx="24">
                  <c:v>39.883320954164795</c:v>
                </c:pt>
                <c:pt idx="25">
                  <c:v>37.652282929181538</c:v>
                </c:pt>
                <c:pt idx="26">
                  <c:v>35.546047216288649</c:v>
                </c:pt>
                <c:pt idx="27">
                  <c:v>33.557632483510275</c:v>
                </c:pt>
                <c:pt idx="28">
                  <c:v>31.680447928463678</c:v>
                </c:pt>
                <c:pt idx="29">
                  <c:v>29.908271432475978</c:v>
                </c:pt>
                <c:pt idx="30">
                  <c:v>28.235228936740508</c:v>
                </c:pt>
                <c:pt idx="31">
                  <c:v>26.655774972152912</c:v>
                </c:pt>
                <c:pt idx="32">
                  <c:v>25.16467427829107</c:v>
                </c:pt>
                <c:pt idx="33">
                  <c:v>23.756984450613306</c:v>
                </c:pt>
                <c:pt idx="34">
                  <c:v>22.428039558357046</c:v>
                </c:pt>
                <c:pt idx="35">
                  <c:v>21.173434678837904</c:v>
                </c:pt>
                <c:pt idx="36">
                  <c:v>19.989011296886474</c:v>
                </c:pt>
                <c:pt idx="37">
                  <c:v>18.870843521027869</c:v>
                </c:pt>
                <c:pt idx="38">
                  <c:v>17.815225070716114</c:v>
                </c:pt>
                <c:pt idx="39">
                  <c:v>16.818656991491199</c:v>
                </c:pt>
                <c:pt idx="40">
                  <c:v>15.87783605733955</c:v>
                </c:pt>
                <c:pt idx="41">
                  <c:v>14.989643821816211</c:v>
                </c:pt>
                <c:pt idx="42">
                  <c:v>14.151136281637692</c:v>
                </c:pt>
                <c:pt idx="43">
                  <c:v>13.359534118484405</c:v>
                </c:pt>
                <c:pt idx="44">
                  <c:v>12.612213486668074</c:v>
                </c:pt>
                <c:pt idx="45">
                  <c:v>11.906697316129</c:v>
                </c:pt>
                <c:pt idx="46">
                  <c:v>11.240647101935998</c:v>
                </c:pt>
                <c:pt idx="47">
                  <c:v>10.611855153074524</c:v>
                </c:pt>
                <c:pt idx="48">
                  <c:v>10.018237274830829</c:v>
                </c:pt>
                <c:pt idx="49">
                  <c:v>9.457825860517092</c:v>
                </c:pt>
                <c:pt idx="50">
                  <c:v>8.9287633696394302</c:v>
                </c:pt>
                <c:pt idx="51">
                  <c:v>8.4292961708914564</c:v>
                </c:pt>
                <c:pt idx="52">
                  <c:v>7.9577687295653687</c:v>
                </c:pt>
                <c:pt idx="53">
                  <c:v>7.5126181201142028</c:v>
                </c:pt>
                <c:pt idx="54">
                  <c:v>7.0923688456765177</c:v>
                </c:pt>
                <c:pt idx="55">
                  <c:v>6.6956279473923539</c:v>
                </c:pt>
                <c:pt idx="56">
                  <c:v>6.3210803872997454</c:v>
                </c:pt>
                <c:pt idx="57">
                  <c:v>5.9674846895079625</c:v>
                </c:pt>
                <c:pt idx="58">
                  <c:v>5.6336688251997202</c:v>
                </c:pt>
                <c:pt idx="59">
                  <c:v>5.3185263278227355</c:v>
                </c:pt>
                <c:pt idx="60">
                  <c:v>5.0210126255940839</c:v>
                </c:pt>
                <c:pt idx="61">
                  <c:v>4.7401415791610368</c:v>
                </c:pt>
                <c:pt idx="62">
                  <c:v>4.47498221294211</c:v>
                </c:pt>
                <c:pt idx="63">
                  <c:v>4.22465562931405</c:v>
                </c:pt>
                <c:pt idx="64">
                  <c:v>3.9883320954164807</c:v>
                </c:pt>
                <c:pt idx="65">
                  <c:v>3.7652282929181546</c:v>
                </c:pt>
                <c:pt idx="66">
                  <c:v>3.5546047216288641</c:v>
                </c:pt>
                <c:pt idx="67">
                  <c:v>3.3557632483510269</c:v>
                </c:pt>
                <c:pt idx="68">
                  <c:v>3.1680447928463669</c:v>
                </c:pt>
                <c:pt idx="69">
                  <c:v>2.9908271432475977</c:v>
                </c:pt>
                <c:pt idx="70">
                  <c:v>2.8235228936740517</c:v>
                </c:pt>
                <c:pt idx="71">
                  <c:v>2.6655774972152915</c:v>
                </c:pt>
                <c:pt idx="72">
                  <c:v>2.5164674278291068</c:v>
                </c:pt>
                <c:pt idx="73">
                  <c:v>2.3756984450613303</c:v>
                </c:pt>
                <c:pt idx="74">
                  <c:v>2.2428039558357047</c:v>
                </c:pt>
                <c:pt idx="75">
                  <c:v>2.1173434678837912</c:v>
                </c:pt>
                <c:pt idx="76">
                  <c:v>1.9989011296886474</c:v>
                </c:pt>
                <c:pt idx="77">
                  <c:v>1.8870843521027869</c:v>
                </c:pt>
                <c:pt idx="78">
                  <c:v>1.7815225070716108</c:v>
                </c:pt>
                <c:pt idx="79">
                  <c:v>1.6818656991491201</c:v>
                </c:pt>
                <c:pt idx="80">
                  <c:v>1.5877836057339556</c:v>
                </c:pt>
                <c:pt idx="81">
                  <c:v>1.4989643821816212</c:v>
                </c:pt>
                <c:pt idx="82">
                  <c:v>1.4151136281637691</c:v>
                </c:pt>
                <c:pt idx="83">
                  <c:v>1.3359534118484402</c:v>
                </c:pt>
                <c:pt idx="84">
                  <c:v>1.2612213486668076</c:v>
                </c:pt>
                <c:pt idx="85">
                  <c:v>1.1906697316129002</c:v>
                </c:pt>
                <c:pt idx="86">
                  <c:v>1.1240647101935997</c:v>
                </c:pt>
                <c:pt idx="87">
                  <c:v>1.0611855153074525</c:v>
                </c:pt>
                <c:pt idx="88">
                  <c:v>1.0018237274830828</c:v>
                </c:pt>
                <c:pt idx="89">
                  <c:v>0.94578258605170917</c:v>
                </c:pt>
                <c:pt idx="90">
                  <c:v>0.89287633696394331</c:v>
                </c:pt>
                <c:pt idx="91">
                  <c:v>0.8429296170891456</c:v>
                </c:pt>
                <c:pt idx="92">
                  <c:v>0.79577687295653676</c:v>
                </c:pt>
                <c:pt idx="93">
                  <c:v>0.75126181201142006</c:v>
                </c:pt>
                <c:pt idx="94">
                  <c:v>0.70923688456765177</c:v>
                </c:pt>
                <c:pt idx="95">
                  <c:v>0.66956279473923563</c:v>
                </c:pt>
                <c:pt idx="96">
                  <c:v>0.63210803872997456</c:v>
                </c:pt>
                <c:pt idx="97">
                  <c:v>0.59674846895079636</c:v>
                </c:pt>
                <c:pt idx="98">
                  <c:v>0.56336688251997202</c:v>
                </c:pt>
                <c:pt idx="99">
                  <c:v>0.53185263278227357</c:v>
                </c:pt>
                <c:pt idx="100">
                  <c:v>0.50210126255940857</c:v>
                </c:pt>
                <c:pt idx="101">
                  <c:v>0.47401415791610368</c:v>
                </c:pt>
                <c:pt idx="102">
                  <c:v>0.44749822129421096</c:v>
                </c:pt>
                <c:pt idx="103">
                  <c:v>0.42246556293140486</c:v>
                </c:pt>
                <c:pt idx="104">
                  <c:v>0.39883320954164797</c:v>
                </c:pt>
                <c:pt idx="105">
                  <c:v>0.37652282929181552</c:v>
                </c:pt>
                <c:pt idx="106">
                  <c:v>0.35546047216288645</c:v>
                </c:pt>
                <c:pt idx="107">
                  <c:v>0.33557632483510269</c:v>
                </c:pt>
                <c:pt idx="108">
                  <c:v>0.31680447928463668</c:v>
                </c:pt>
                <c:pt idx="109">
                  <c:v>0.29908271432475975</c:v>
                </c:pt>
                <c:pt idx="110">
                  <c:v>0.28235228936740525</c:v>
                </c:pt>
                <c:pt idx="111">
                  <c:v>0.26655774972152918</c:v>
                </c:pt>
                <c:pt idx="112">
                  <c:v>0.25164674278291066</c:v>
                </c:pt>
                <c:pt idx="113">
                  <c:v>0.23756984450613297</c:v>
                </c:pt>
                <c:pt idx="114">
                  <c:v>0.22428039558357049</c:v>
                </c:pt>
                <c:pt idx="115">
                  <c:v>0.21173434678837913</c:v>
                </c:pt>
                <c:pt idx="116">
                  <c:v>0.19989011296886477</c:v>
                </c:pt>
                <c:pt idx="117">
                  <c:v>0.18870843521027869</c:v>
                </c:pt>
                <c:pt idx="118">
                  <c:v>0.17815225070716106</c:v>
                </c:pt>
                <c:pt idx="119">
                  <c:v>0.16818656991491199</c:v>
                </c:pt>
                <c:pt idx="120">
                  <c:v>0.15877836057339556</c:v>
                </c:pt>
                <c:pt idx="121">
                  <c:v>0.14989643821816209</c:v>
                </c:pt>
                <c:pt idx="122">
                  <c:v>0.14151136281637688</c:v>
                </c:pt>
                <c:pt idx="123">
                  <c:v>0.13359534118484401</c:v>
                </c:pt>
                <c:pt idx="124">
                  <c:v>0.12612213486668075</c:v>
                </c:pt>
                <c:pt idx="125">
                  <c:v>0.11906697316129004</c:v>
                </c:pt>
                <c:pt idx="126">
                  <c:v>0.11240647101935999</c:v>
                </c:pt>
                <c:pt idx="127">
                  <c:v>0.10611855153074523</c:v>
                </c:pt>
                <c:pt idx="128">
                  <c:v>0.10018237274830827</c:v>
                </c:pt>
                <c:pt idx="129">
                  <c:v>9.4578258605170912E-2</c:v>
                </c:pt>
                <c:pt idx="130">
                  <c:v>8.9287633696394336E-2</c:v>
                </c:pt>
                <c:pt idx="131">
                  <c:v>8.4292961708914566E-2</c:v>
                </c:pt>
                <c:pt idx="132">
                  <c:v>7.9577687295653676E-2</c:v>
                </c:pt>
                <c:pt idx="133">
                  <c:v>7.5126181201142006E-2</c:v>
                </c:pt>
                <c:pt idx="134">
                  <c:v>7.092368845676518E-2</c:v>
                </c:pt>
                <c:pt idx="135">
                  <c:v>6.6956279473923561E-2</c:v>
                </c:pt>
                <c:pt idx="136">
                  <c:v>6.3210803872997462E-2</c:v>
                </c:pt>
                <c:pt idx="137">
                  <c:v>5.9674846895079632E-2</c:v>
                </c:pt>
                <c:pt idx="138">
                  <c:v>5.633668825199719E-2</c:v>
                </c:pt>
                <c:pt idx="139">
                  <c:v>5.3185263278227354E-2</c:v>
                </c:pt>
                <c:pt idx="140">
                  <c:v>5.0210126255940853E-2</c:v>
                </c:pt>
                <c:pt idx="141">
                  <c:v>4.740141579161037E-2</c:v>
                </c:pt>
                <c:pt idx="142">
                  <c:v>4.4749822129421087E-2</c:v>
                </c:pt>
                <c:pt idx="143">
                  <c:v>4.2246556293140489E-2</c:v>
                </c:pt>
                <c:pt idx="144">
                  <c:v>3.9883320954164796E-2</c:v>
                </c:pt>
              </c:numCache>
            </c:numRef>
          </c:xVal>
          <c:yVal>
            <c:numRef>
              <c:f>'Filler calizo'!$G$24:$G$168</c:f>
              <c:numCache>
                <c:formatCode>General</c:formatCode>
                <c:ptCount val="145"/>
                <c:pt idx="0">
                  <c:v>1.2824608217022141E-18</c:v>
                </c:pt>
                <c:pt idx="1">
                  <c:v>5.0804790000000002E-2</c:v>
                </c:pt>
                <c:pt idx="2">
                  <c:v>9.4159276666666653E-2</c:v>
                </c:pt>
                <c:pt idx="3">
                  <c:v>0.12539623333333336</c:v>
                </c:pt>
                <c:pt idx="4">
                  <c:v>0.14273526666666655</c:v>
                </c:pt>
                <c:pt idx="5">
                  <c:v>0.1466803333333335</c:v>
                </c:pt>
                <c:pt idx="6">
                  <c:v>0.13904796666666663</c:v>
                </c:pt>
                <c:pt idx="7">
                  <c:v>0.12218469999999998</c:v>
                </c:pt>
                <c:pt idx="8">
                  <c:v>9.8703099999999933E-2</c:v>
                </c:pt>
                <c:pt idx="9">
                  <c:v>7.1690266666666821E-2</c:v>
                </c:pt>
                <c:pt idx="10">
                  <c:v>4.4912266666666603E-2</c:v>
                </c:pt>
                <c:pt idx="11">
                  <c:v>2.2548933333333375E-2</c:v>
                </c:pt>
                <c:pt idx="12">
                  <c:v>8.353666666666669E-3</c:v>
                </c:pt>
                <c:pt idx="13">
                  <c:v>4.4733333333333083E-3</c:v>
                </c:pt>
                <c:pt idx="14">
                  <c:v>1.3330999999999933E-2</c:v>
                </c:pt>
                <c:pt idx="15">
                  <c:v>3.9027000000000159E-2</c:v>
                </c:pt>
                <c:pt idx="16">
                  <c:v>8.2955866666666392E-2</c:v>
                </c:pt>
                <c:pt idx="17">
                  <c:v>0.14451666666666674</c:v>
                </c:pt>
                <c:pt idx="18">
                  <c:v>0.22192266666666693</c:v>
                </c:pt>
                <c:pt idx="19">
                  <c:v>0.31277833333333316</c:v>
                </c:pt>
                <c:pt idx="20">
                  <c:v>0.41431699999999982</c:v>
                </c:pt>
                <c:pt idx="21">
                  <c:v>0.52332700000000021</c:v>
                </c:pt>
                <c:pt idx="22">
                  <c:v>0.63627333333333358</c:v>
                </c:pt>
                <c:pt idx="23">
                  <c:v>0.74926066666666657</c:v>
                </c:pt>
                <c:pt idx="24">
                  <c:v>0.85823199999999977</c:v>
                </c:pt>
                <c:pt idx="25">
                  <c:v>0.95959866666666671</c:v>
                </c:pt>
                <c:pt idx="26">
                  <c:v>1.0505340000000003</c:v>
                </c:pt>
                <c:pt idx="27">
                  <c:v>1.1291656666666676</c:v>
                </c:pt>
                <c:pt idx="28">
                  <c:v>1.195107333333334</c:v>
                </c:pt>
                <c:pt idx="29">
                  <c:v>1.2493759999999978</c:v>
                </c:pt>
                <c:pt idx="30">
                  <c:v>1.2934266666666665</c:v>
                </c:pt>
                <c:pt idx="31">
                  <c:v>1.3284333333333356</c:v>
                </c:pt>
                <c:pt idx="32">
                  <c:v>1.3555800000000007</c:v>
                </c:pt>
                <c:pt idx="33">
                  <c:v>1.3761699999999988</c:v>
                </c:pt>
                <c:pt idx="34">
                  <c:v>1.3907833333333341</c:v>
                </c:pt>
                <c:pt idx="35">
                  <c:v>1.3982033333333281</c:v>
                </c:pt>
                <c:pt idx="36">
                  <c:v>1.3956166666666714</c:v>
                </c:pt>
                <c:pt idx="37">
                  <c:v>1.3810999999999962</c:v>
                </c:pt>
                <c:pt idx="38">
                  <c:v>1.3562966666666676</c:v>
                </c:pt>
                <c:pt idx="39">
                  <c:v>1.3278000000000012</c:v>
                </c:pt>
                <c:pt idx="40">
                  <c:v>1.3063066666666652</c:v>
                </c:pt>
                <c:pt idx="41">
                  <c:v>1.3034066666666677</c:v>
                </c:pt>
                <c:pt idx="42">
                  <c:v>1.3273633333333312</c:v>
                </c:pt>
                <c:pt idx="43">
                  <c:v>1.3795433333333329</c:v>
                </c:pt>
                <c:pt idx="44">
                  <c:v>1.4532633333333322</c:v>
                </c:pt>
                <c:pt idx="45">
                  <c:v>1.5351166666666749</c:v>
                </c:pt>
                <c:pt idx="46">
                  <c:v>1.6079499999999969</c:v>
                </c:pt>
                <c:pt idx="47">
                  <c:v>1.6545800000000055</c:v>
                </c:pt>
                <c:pt idx="48">
                  <c:v>1.6613733333333269</c:v>
                </c:pt>
                <c:pt idx="49">
                  <c:v>1.621096666666666</c:v>
                </c:pt>
                <c:pt idx="50">
                  <c:v>1.5346733333333307</c:v>
                </c:pt>
                <c:pt idx="51">
                  <c:v>1.4117666666666695</c:v>
                </c:pt>
                <c:pt idx="52">
                  <c:v>1.2699599999999978</c:v>
                </c:pt>
                <c:pt idx="53">
                  <c:v>1.1326533333333388</c:v>
                </c:pt>
                <c:pt idx="54">
                  <c:v>1.024413333333335</c:v>
                </c:pt>
                <c:pt idx="55">
                  <c:v>0.96166666666666067</c:v>
                </c:pt>
                <c:pt idx="56">
                  <c:v>0.94684999999999908</c:v>
                </c:pt>
                <c:pt idx="57">
                  <c:v>0.96997666666666649</c:v>
                </c:pt>
                <c:pt idx="58">
                  <c:v>1.0139966666666667</c:v>
                </c:pt>
                <c:pt idx="59">
                  <c:v>1.060673333333334</c:v>
                </c:pt>
                <c:pt idx="60">
                  <c:v>1.095316666666668</c:v>
                </c:pt>
                <c:pt idx="61">
                  <c:v>1.1097833333333362</c:v>
                </c:pt>
                <c:pt idx="62">
                  <c:v>1.1029200000000072</c:v>
                </c:pt>
                <c:pt idx="63">
                  <c:v>1.0789500000000007</c:v>
                </c:pt>
                <c:pt idx="64">
                  <c:v>1.0450099999999907</c:v>
                </c:pt>
                <c:pt idx="65">
                  <c:v>1.0087033333333384</c:v>
                </c:pt>
                <c:pt idx="66">
                  <c:v>0.97607666666665871</c:v>
                </c:pt>
                <c:pt idx="67">
                  <c:v>0.94984000000000179</c:v>
                </c:pt>
                <c:pt idx="68">
                  <c:v>0.92908999999999908</c:v>
                </c:pt>
                <c:pt idx="69">
                  <c:v>0.91044666666666441</c:v>
                </c:pt>
                <c:pt idx="70">
                  <c:v>0.88989999999999903</c:v>
                </c:pt>
                <c:pt idx="71">
                  <c:v>0.86510333333333911</c:v>
                </c:pt>
                <c:pt idx="72">
                  <c:v>0.83699000000000412</c:v>
                </c:pt>
                <c:pt idx="73">
                  <c:v>0.80858666666665524</c:v>
                </c:pt>
                <c:pt idx="74">
                  <c:v>0.7824500000000123</c:v>
                </c:pt>
                <c:pt idx="75">
                  <c:v>0.75920999999998795</c:v>
                </c:pt>
                <c:pt idx="76">
                  <c:v>0.7380666666666702</c:v>
                </c:pt>
                <c:pt idx="77">
                  <c:v>0.71775333333333746</c:v>
                </c:pt>
                <c:pt idx="78">
                  <c:v>0.69698666666666576</c:v>
                </c:pt>
                <c:pt idx="79">
                  <c:v>0.67461333333332929</c:v>
                </c:pt>
                <c:pt idx="80">
                  <c:v>0.6500533333333447</c:v>
                </c:pt>
                <c:pt idx="81">
                  <c:v>0.62407666666666195</c:v>
                </c:pt>
                <c:pt idx="82">
                  <c:v>0.59906000000000681</c:v>
                </c:pt>
                <c:pt idx="83">
                  <c:v>0.57839333333331577</c:v>
                </c:pt>
                <c:pt idx="84">
                  <c:v>0.56506666666668037</c:v>
                </c:pt>
                <c:pt idx="85">
                  <c:v>0.56034000000000361</c:v>
                </c:pt>
                <c:pt idx="86">
                  <c:v>0.56294666666665272</c:v>
                </c:pt>
                <c:pt idx="87">
                  <c:v>0.56937000000000237</c:v>
                </c:pt>
                <c:pt idx="88">
                  <c:v>0.57491000000000625</c:v>
                </c:pt>
                <c:pt idx="89">
                  <c:v>0.5749499999999963</c:v>
                </c:pt>
                <c:pt idx="90">
                  <c:v>0.56608666666666529</c:v>
                </c:pt>
                <c:pt idx="91">
                  <c:v>0.54689666666667414</c:v>
                </c:pt>
                <c:pt idx="92">
                  <c:v>0.51799999999998514</c:v>
                </c:pt>
                <c:pt idx="93">
                  <c:v>0.48179000000001526</c:v>
                </c:pt>
                <c:pt idx="94">
                  <c:v>0.44179000000000856</c:v>
                </c:pt>
                <c:pt idx="95">
                  <c:v>0.40193666666664685</c:v>
                </c:pt>
                <c:pt idx="96">
                  <c:v>0.36598666666667334</c:v>
                </c:pt>
                <c:pt idx="97">
                  <c:v>0.33699333333332415</c:v>
                </c:pt>
                <c:pt idx="98">
                  <c:v>0.31708666666667717</c:v>
                </c:pt>
                <c:pt idx="99">
                  <c:v>0.30737333333333838</c:v>
                </c:pt>
                <c:pt idx="100">
                  <c:v>0.30799666666666559</c:v>
                </c:pt>
                <c:pt idx="101">
                  <c:v>0.31829666666666201</c:v>
                </c:pt>
                <c:pt idx="102">
                  <c:v>0.33704666666666272</c:v>
                </c:pt>
                <c:pt idx="103">
                  <c:v>0.3626499999999977</c:v>
                </c:pt>
                <c:pt idx="104">
                  <c:v>0.39335666666666658</c:v>
                </c:pt>
                <c:pt idx="105">
                  <c:v>0.42743666666666957</c:v>
                </c:pt>
                <c:pt idx="106">
                  <c:v>0.46323666666665542</c:v>
                </c:pt>
                <c:pt idx="107">
                  <c:v>0.49933000000000893</c:v>
                </c:pt>
                <c:pt idx="108">
                  <c:v>0.53449666666667284</c:v>
                </c:pt>
                <c:pt idx="109">
                  <c:v>0.56775333333334288</c:v>
                </c:pt>
                <c:pt idx="110">
                  <c:v>0.59833999999998611</c:v>
                </c:pt>
                <c:pt idx="111">
                  <c:v>0.62570333333334949</c:v>
                </c:pt>
                <c:pt idx="112">
                  <c:v>0.64944666666666429</c:v>
                </c:pt>
                <c:pt idx="113">
                  <c:v>0.66935666666665394</c:v>
                </c:pt>
                <c:pt idx="114">
                  <c:v>0.6852999999999998</c:v>
                </c:pt>
                <c:pt idx="115">
                  <c:v>0.69726999999999428</c:v>
                </c:pt>
                <c:pt idx="116">
                  <c:v>0.70531333333334612</c:v>
                </c:pt>
                <c:pt idx="117">
                  <c:v>0.70954666666667165</c:v>
                </c:pt>
                <c:pt idx="118">
                  <c:v>0.71013666666664976</c:v>
                </c:pt>
                <c:pt idx="119">
                  <c:v>0.70725333333334639</c:v>
                </c:pt>
                <c:pt idx="120">
                  <c:v>0.70112666666665158</c:v>
                </c:pt>
                <c:pt idx="121">
                  <c:v>0.69193333333334994</c:v>
                </c:pt>
                <c:pt idx="122">
                  <c:v>0.67991666666664674</c:v>
                </c:pt>
                <c:pt idx="123">
                  <c:v>0.66527000000000669</c:v>
                </c:pt>
                <c:pt idx="124">
                  <c:v>0.64821333333333619</c:v>
                </c:pt>
                <c:pt idx="125">
                  <c:v>0.62892666666666264</c:v>
                </c:pt>
                <c:pt idx="126">
                  <c:v>0.60761999999999761</c:v>
                </c:pt>
                <c:pt idx="127">
                  <c:v>0.58445666666666618</c:v>
                </c:pt>
                <c:pt idx="128">
                  <c:v>0.55960999999999927</c:v>
                </c:pt>
                <c:pt idx="129">
                  <c:v>0.53324666666666465</c:v>
                </c:pt>
                <c:pt idx="130">
                  <c:v>0.50550666666667743</c:v>
                </c:pt>
                <c:pt idx="131">
                  <c:v>0.47653333333332881</c:v>
                </c:pt>
                <c:pt idx="132">
                  <c:v>0.44645000000000934</c:v>
                </c:pt>
                <c:pt idx="133">
                  <c:v>0.415383333333319</c:v>
                </c:pt>
                <c:pt idx="134">
                  <c:v>0.38345333333333897</c:v>
                </c:pt>
                <c:pt idx="135">
                  <c:v>0.35075000000001078</c:v>
                </c:pt>
                <c:pt idx="136">
                  <c:v>0.31737999999998934</c:v>
                </c:pt>
                <c:pt idx="137">
                  <c:v>0.28342999999999563</c:v>
                </c:pt>
                <c:pt idx="138">
                  <c:v>0.24898666666668401</c:v>
                </c:pt>
                <c:pt idx="139">
                  <c:v>0.21412999999999016</c:v>
                </c:pt>
                <c:pt idx="140">
                  <c:v>0.17892666666666779</c:v>
                </c:pt>
                <c:pt idx="141">
                  <c:v>0.1434533333333321</c:v>
                </c:pt>
                <c:pt idx="142">
                  <c:v>0.10776333333333277</c:v>
                </c:pt>
                <c:pt idx="143">
                  <c:v>7.1923333333345774E-2</c:v>
                </c:pt>
                <c:pt idx="144">
                  <c:v>3.5986666666654177E-2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38-46B6-89B8-975EADB5C2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9126224"/>
        <c:axId val="539120400"/>
      </c:scatterChart>
      <c:valAx>
        <c:axId val="539126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39120400"/>
        <c:crosses val="autoZero"/>
        <c:crossBetween val="midCat"/>
      </c:valAx>
      <c:valAx>
        <c:axId val="539120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39126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METACAOLIN_SAI!$F$23:$F$132</c:f>
              <c:numCache>
                <c:formatCode>General</c:formatCode>
                <c:ptCount val="110"/>
                <c:pt idx="0">
                  <c:v>199.89011296886474</c:v>
                </c:pt>
                <c:pt idx="1">
                  <c:v>188.70843521027871</c:v>
                </c:pt>
                <c:pt idx="2">
                  <c:v>178.15225070716116</c:v>
                </c:pt>
                <c:pt idx="3">
                  <c:v>168.18656991491201</c:v>
                </c:pt>
                <c:pt idx="4">
                  <c:v>158.7783605733955</c:v>
                </c:pt>
                <c:pt idx="5">
                  <c:v>149.8964382181621</c:v>
                </c:pt>
                <c:pt idx="6">
                  <c:v>141.51136281637693</c:v>
                </c:pt>
                <c:pt idx="7">
                  <c:v>133.59534118484405</c:v>
                </c:pt>
                <c:pt idx="8">
                  <c:v>126.12213486668074</c:v>
                </c:pt>
                <c:pt idx="9">
                  <c:v>119.06697316129001</c:v>
                </c:pt>
                <c:pt idx="10">
                  <c:v>112.40647101935998</c:v>
                </c:pt>
                <c:pt idx="11">
                  <c:v>106.11855153074526</c:v>
                </c:pt>
                <c:pt idx="12">
                  <c:v>100.18237274830831</c:v>
                </c:pt>
                <c:pt idx="13">
                  <c:v>94.57825860517093</c:v>
                </c:pt>
                <c:pt idx="14">
                  <c:v>89.287633696394295</c:v>
                </c:pt>
                <c:pt idx="15">
                  <c:v>84.292961708914547</c:v>
                </c:pt>
                <c:pt idx="16">
                  <c:v>79.577687295653675</c:v>
                </c:pt>
                <c:pt idx="17">
                  <c:v>75.126181201142018</c:v>
                </c:pt>
                <c:pt idx="18">
                  <c:v>70.923688456765177</c:v>
                </c:pt>
                <c:pt idx="19">
                  <c:v>66.956279473923544</c:v>
                </c:pt>
                <c:pt idx="20">
                  <c:v>63.21080387299746</c:v>
                </c:pt>
                <c:pt idx="21">
                  <c:v>59.674846895079632</c:v>
                </c:pt>
                <c:pt idx="22">
                  <c:v>56.336688251997202</c:v>
                </c:pt>
                <c:pt idx="23">
                  <c:v>53.185263278227346</c:v>
                </c:pt>
                <c:pt idx="24">
                  <c:v>50.210126255940835</c:v>
                </c:pt>
                <c:pt idx="25">
                  <c:v>47.401415791610361</c:v>
                </c:pt>
                <c:pt idx="26">
                  <c:v>44.749822129421098</c:v>
                </c:pt>
                <c:pt idx="27">
                  <c:v>42.246556293140493</c:v>
                </c:pt>
                <c:pt idx="28">
                  <c:v>39.883320954164795</c:v>
                </c:pt>
                <c:pt idx="29">
                  <c:v>37.652282929181538</c:v>
                </c:pt>
                <c:pt idx="30">
                  <c:v>35.546047216288649</c:v>
                </c:pt>
                <c:pt idx="31">
                  <c:v>33.557632483510275</c:v>
                </c:pt>
                <c:pt idx="32">
                  <c:v>31.680447928463678</c:v>
                </c:pt>
                <c:pt idx="33">
                  <c:v>29.908271432475978</c:v>
                </c:pt>
                <c:pt idx="34">
                  <c:v>28.235228936740508</c:v>
                </c:pt>
                <c:pt idx="35">
                  <c:v>26.655774972152912</c:v>
                </c:pt>
                <c:pt idx="36">
                  <c:v>25.16467427829107</c:v>
                </c:pt>
                <c:pt idx="37">
                  <c:v>23.756984450613306</c:v>
                </c:pt>
                <c:pt idx="38">
                  <c:v>22.428039558357046</c:v>
                </c:pt>
                <c:pt idx="39">
                  <c:v>21.173434678837904</c:v>
                </c:pt>
                <c:pt idx="40">
                  <c:v>19.989011296886474</c:v>
                </c:pt>
                <c:pt idx="41">
                  <c:v>18.870843521027869</c:v>
                </c:pt>
                <c:pt idx="42">
                  <c:v>17.815225070716114</c:v>
                </c:pt>
                <c:pt idx="43">
                  <c:v>16.818656991491199</c:v>
                </c:pt>
                <c:pt idx="44">
                  <c:v>15.87783605733955</c:v>
                </c:pt>
                <c:pt idx="45">
                  <c:v>14.989643821816211</c:v>
                </c:pt>
                <c:pt idx="46">
                  <c:v>14.151136281637692</c:v>
                </c:pt>
                <c:pt idx="47">
                  <c:v>13.359534118484405</c:v>
                </c:pt>
                <c:pt idx="48">
                  <c:v>12.612213486668074</c:v>
                </c:pt>
                <c:pt idx="49">
                  <c:v>11.906697316129</c:v>
                </c:pt>
                <c:pt idx="50">
                  <c:v>11.240647101935998</c:v>
                </c:pt>
                <c:pt idx="51">
                  <c:v>10.611855153074524</c:v>
                </c:pt>
                <c:pt idx="52">
                  <c:v>10.018237274830829</c:v>
                </c:pt>
                <c:pt idx="53">
                  <c:v>9.457825860517092</c:v>
                </c:pt>
                <c:pt idx="54">
                  <c:v>8.9287633696394302</c:v>
                </c:pt>
                <c:pt idx="55">
                  <c:v>8.4292961708914564</c:v>
                </c:pt>
                <c:pt idx="56">
                  <c:v>7.9577687295653687</c:v>
                </c:pt>
                <c:pt idx="57">
                  <c:v>7.5126181201142028</c:v>
                </c:pt>
                <c:pt idx="58">
                  <c:v>7.0923688456765177</c:v>
                </c:pt>
                <c:pt idx="59">
                  <c:v>6.6956279473923539</c:v>
                </c:pt>
                <c:pt idx="60">
                  <c:v>6.3210803872997454</c:v>
                </c:pt>
                <c:pt idx="61">
                  <c:v>5.9674846895079625</c:v>
                </c:pt>
                <c:pt idx="62">
                  <c:v>5.6336688251997202</c:v>
                </c:pt>
                <c:pt idx="63">
                  <c:v>5.3185263278227355</c:v>
                </c:pt>
                <c:pt idx="64">
                  <c:v>5.0210126255940839</c:v>
                </c:pt>
                <c:pt idx="65">
                  <c:v>4.7401415791610368</c:v>
                </c:pt>
                <c:pt idx="66">
                  <c:v>4.47498221294211</c:v>
                </c:pt>
                <c:pt idx="67">
                  <c:v>4.22465562931405</c:v>
                </c:pt>
                <c:pt idx="68">
                  <c:v>3.9883320954164807</c:v>
                </c:pt>
                <c:pt idx="69">
                  <c:v>3.7652282929181546</c:v>
                </c:pt>
                <c:pt idx="70">
                  <c:v>3.5546047216288641</c:v>
                </c:pt>
                <c:pt idx="71">
                  <c:v>3.3557632483510269</c:v>
                </c:pt>
                <c:pt idx="72">
                  <c:v>3.1680447928463669</c:v>
                </c:pt>
                <c:pt idx="73">
                  <c:v>2.9908271432475977</c:v>
                </c:pt>
                <c:pt idx="74">
                  <c:v>2.8235228936740517</c:v>
                </c:pt>
                <c:pt idx="75">
                  <c:v>2.6655774972152915</c:v>
                </c:pt>
                <c:pt idx="76">
                  <c:v>2.5164674278291068</c:v>
                </c:pt>
                <c:pt idx="77">
                  <c:v>2.3756984450613303</c:v>
                </c:pt>
                <c:pt idx="78">
                  <c:v>2.2428039558357047</c:v>
                </c:pt>
                <c:pt idx="79">
                  <c:v>2.1173434678837912</c:v>
                </c:pt>
                <c:pt idx="80">
                  <c:v>1.9989011296886474</c:v>
                </c:pt>
                <c:pt idx="81">
                  <c:v>1.8870843521027869</c:v>
                </c:pt>
                <c:pt idx="82">
                  <c:v>1.7815225070716108</c:v>
                </c:pt>
                <c:pt idx="83">
                  <c:v>1.6818656991491201</c:v>
                </c:pt>
                <c:pt idx="84">
                  <c:v>1.5877836057339556</c:v>
                </c:pt>
                <c:pt idx="85">
                  <c:v>1.4989643821816212</c:v>
                </c:pt>
                <c:pt idx="86">
                  <c:v>1.4151136281637691</c:v>
                </c:pt>
                <c:pt idx="87">
                  <c:v>1.3359534118484402</c:v>
                </c:pt>
                <c:pt idx="88">
                  <c:v>1.2612213486668076</c:v>
                </c:pt>
                <c:pt idx="89">
                  <c:v>1.1906697316129002</c:v>
                </c:pt>
                <c:pt idx="90">
                  <c:v>1.1240647101935997</c:v>
                </c:pt>
                <c:pt idx="91">
                  <c:v>1.0611855153074525</c:v>
                </c:pt>
                <c:pt idx="92">
                  <c:v>1.0018237274830828</c:v>
                </c:pt>
                <c:pt idx="93">
                  <c:v>0.94578258605170917</c:v>
                </c:pt>
                <c:pt idx="94">
                  <c:v>0.89287633696394331</c:v>
                </c:pt>
                <c:pt idx="95">
                  <c:v>0.8429296170891456</c:v>
                </c:pt>
                <c:pt idx="96">
                  <c:v>0.79577687295653676</c:v>
                </c:pt>
                <c:pt idx="97">
                  <c:v>0.75126181201142006</c:v>
                </c:pt>
                <c:pt idx="98">
                  <c:v>0.70923688456765177</c:v>
                </c:pt>
                <c:pt idx="99">
                  <c:v>0.66956279473923563</c:v>
                </c:pt>
                <c:pt idx="100">
                  <c:v>0.63210803872997456</c:v>
                </c:pt>
                <c:pt idx="101">
                  <c:v>0.59674846895079636</c:v>
                </c:pt>
                <c:pt idx="102">
                  <c:v>0.56336688251997202</c:v>
                </c:pt>
                <c:pt idx="103">
                  <c:v>0.53185263278227357</c:v>
                </c:pt>
                <c:pt idx="104">
                  <c:v>0.50210126255940857</c:v>
                </c:pt>
                <c:pt idx="105">
                  <c:v>0.47401415791610368</c:v>
                </c:pt>
                <c:pt idx="106">
                  <c:v>0.44749822129421096</c:v>
                </c:pt>
                <c:pt idx="107">
                  <c:v>0.42246556293140486</c:v>
                </c:pt>
                <c:pt idx="108">
                  <c:v>0.39883320954164797</c:v>
                </c:pt>
                <c:pt idx="109">
                  <c:v>0.37652282929181552</c:v>
                </c:pt>
              </c:numCache>
            </c:numRef>
          </c:xVal>
          <c:yVal>
            <c:numRef>
              <c:f>METACAOLIN_SAI!$G$23:$G$132</c:f>
              <c:numCache>
                <c:formatCode>General</c:formatCode>
                <c:ptCount val="110"/>
                <c:pt idx="0">
                  <c:v>3.4419536742073182E-18</c:v>
                </c:pt>
                <c:pt idx="1">
                  <c:v>9.4406756666666661E-2</c:v>
                </c:pt>
                <c:pt idx="2">
                  <c:v>0.15972327666666669</c:v>
                </c:pt>
                <c:pt idx="3">
                  <c:v>0.18390923333333342</c:v>
                </c:pt>
                <c:pt idx="4">
                  <c:v>0.16994763333333315</c:v>
                </c:pt>
                <c:pt idx="5">
                  <c:v>0.13139863333333346</c:v>
                </c:pt>
                <c:pt idx="6">
                  <c:v>8.6704266666666557E-2</c:v>
                </c:pt>
                <c:pt idx="7">
                  <c:v>5.3590600000000092E-2</c:v>
                </c:pt>
                <c:pt idx="8">
                  <c:v>4.4787500000000036E-2</c:v>
                </c:pt>
                <c:pt idx="9">
                  <c:v>6.5999899999999972E-2</c:v>
                </c:pt>
                <c:pt idx="10">
                  <c:v>0.11772116666666654</c:v>
                </c:pt>
                <c:pt idx="11">
                  <c:v>0.19493870000000002</c:v>
                </c:pt>
                <c:pt idx="12">
                  <c:v>0.28898100000000049</c:v>
                </c:pt>
                <c:pt idx="13">
                  <c:v>0.38899166666666629</c:v>
                </c:pt>
                <c:pt idx="14">
                  <c:v>0.48333666666666653</c:v>
                </c:pt>
                <c:pt idx="15">
                  <c:v>0.56211500000000059</c:v>
                </c:pt>
                <c:pt idx="16">
                  <c:v>0.62001999999999957</c:v>
                </c:pt>
                <c:pt idx="17">
                  <c:v>0.6577856666666666</c:v>
                </c:pt>
                <c:pt idx="18">
                  <c:v>0.68160333333333323</c:v>
                </c:pt>
                <c:pt idx="19">
                  <c:v>0.70130966666666628</c:v>
                </c:pt>
                <c:pt idx="20">
                  <c:v>0.7280826666666671</c:v>
                </c:pt>
                <c:pt idx="21">
                  <c:v>0.77172000000000074</c:v>
                </c:pt>
                <c:pt idx="22">
                  <c:v>0.83806933333333278</c:v>
                </c:pt>
                <c:pt idx="23">
                  <c:v>0.92747233333333456</c:v>
                </c:pt>
                <c:pt idx="24">
                  <c:v>1.0348533333333312</c:v>
                </c:pt>
                <c:pt idx="25">
                  <c:v>1.1511649999999998</c:v>
                </c:pt>
                <c:pt idx="26">
                  <c:v>1.2670500000000002</c:v>
                </c:pt>
                <c:pt idx="27">
                  <c:v>1.3746899999999993</c:v>
                </c:pt>
                <c:pt idx="28">
                  <c:v>1.4691866666666691</c:v>
                </c:pt>
                <c:pt idx="29">
                  <c:v>1.550333333333334</c:v>
                </c:pt>
                <c:pt idx="30">
                  <c:v>1.6207966666666684</c:v>
                </c:pt>
                <c:pt idx="31">
                  <c:v>1.683363333333332</c:v>
                </c:pt>
                <c:pt idx="32">
                  <c:v>1.7422666666666642</c:v>
                </c:pt>
                <c:pt idx="33">
                  <c:v>1.8032133333333367</c:v>
                </c:pt>
                <c:pt idx="34">
                  <c:v>1.8694199999999968</c:v>
                </c:pt>
                <c:pt idx="35">
                  <c:v>1.9402933333333372</c:v>
                </c:pt>
                <c:pt idx="36">
                  <c:v>2.0158633333333285</c:v>
                </c:pt>
                <c:pt idx="37">
                  <c:v>2.0996133333333331</c:v>
                </c:pt>
                <c:pt idx="38">
                  <c:v>2.1939533333333374</c:v>
                </c:pt>
                <c:pt idx="39">
                  <c:v>2.2918366666666632</c:v>
                </c:pt>
                <c:pt idx="40">
                  <c:v>2.373750000000002</c:v>
                </c:pt>
                <c:pt idx="41">
                  <c:v>2.4154600000000026</c:v>
                </c:pt>
                <c:pt idx="42">
                  <c:v>2.4022199999999936</c:v>
                </c:pt>
                <c:pt idx="43">
                  <c:v>2.3397866666666713</c:v>
                </c:pt>
                <c:pt idx="44">
                  <c:v>2.2551299999999941</c:v>
                </c:pt>
                <c:pt idx="45">
                  <c:v>2.1862700000000066</c:v>
                </c:pt>
                <c:pt idx="46">
                  <c:v>2.1663466666666742</c:v>
                </c:pt>
                <c:pt idx="47">
                  <c:v>2.2071699999999916</c:v>
                </c:pt>
                <c:pt idx="48">
                  <c:v>2.2939199999999937</c:v>
                </c:pt>
                <c:pt idx="49">
                  <c:v>2.3930999999999925</c:v>
                </c:pt>
                <c:pt idx="50">
                  <c:v>2.4667533333333491</c:v>
                </c:pt>
                <c:pt idx="51">
                  <c:v>2.4862733333333331</c:v>
                </c:pt>
                <c:pt idx="52">
                  <c:v>2.4396899999999944</c:v>
                </c:pt>
                <c:pt idx="53">
                  <c:v>2.3310433333333269</c:v>
                </c:pt>
                <c:pt idx="54">
                  <c:v>2.1742299999999992</c:v>
                </c:pt>
                <c:pt idx="55">
                  <c:v>1.9874500000000239</c:v>
                </c:pt>
                <c:pt idx="56">
                  <c:v>1.7911099999999847</c:v>
                </c:pt>
                <c:pt idx="57">
                  <c:v>1.6099166666666664</c:v>
                </c:pt>
                <c:pt idx="58">
                  <c:v>1.4710099999999948</c:v>
                </c:pt>
                <c:pt idx="59">
                  <c:v>1.3863700000000145</c:v>
                </c:pt>
                <c:pt idx="60">
                  <c:v>1.3435699999999828</c:v>
                </c:pt>
                <c:pt idx="61">
                  <c:v>1.3176100000000135</c:v>
                </c:pt>
                <c:pt idx="62">
                  <c:v>1.2871399999999977</c:v>
                </c:pt>
                <c:pt idx="63">
                  <c:v>1.2426000000000048</c:v>
                </c:pt>
                <c:pt idx="64">
                  <c:v>1.1839366666666629</c:v>
                </c:pt>
                <c:pt idx="65">
                  <c:v>1.1146600000000007</c:v>
                </c:pt>
                <c:pt idx="66">
                  <c:v>1.0403866666666595</c:v>
                </c:pt>
                <c:pt idx="67">
                  <c:v>0.96815999999999569</c:v>
                </c:pt>
                <c:pt idx="68">
                  <c:v>0.90184333333334088</c:v>
                </c:pt>
                <c:pt idx="69">
                  <c:v>0.83960000000000701</c:v>
                </c:pt>
                <c:pt idx="70">
                  <c:v>0.77768999999998645</c:v>
                </c:pt>
                <c:pt idx="71">
                  <c:v>0.7156833333333501</c:v>
                </c:pt>
                <c:pt idx="72">
                  <c:v>0.65683999999999187</c:v>
                </c:pt>
                <c:pt idx="73">
                  <c:v>0.60414666666667172</c:v>
                </c:pt>
                <c:pt idx="74">
                  <c:v>0.55718333333332204</c:v>
                </c:pt>
                <c:pt idx="75">
                  <c:v>0.51284666666667755</c:v>
                </c:pt>
                <c:pt idx="76">
                  <c:v>0.46839333333332789</c:v>
                </c:pt>
                <c:pt idx="77">
                  <c:v>0.42396666666665306</c:v>
                </c:pt>
                <c:pt idx="78">
                  <c:v>0.38251333333334525</c:v>
                </c:pt>
                <c:pt idx="79">
                  <c:v>0.34753666666667016</c:v>
                </c:pt>
                <c:pt idx="80">
                  <c:v>0.32065666666666326</c:v>
                </c:pt>
                <c:pt idx="81">
                  <c:v>0.30037666666666851</c:v>
                </c:pt>
                <c:pt idx="82">
                  <c:v>0.28275999999999302</c:v>
                </c:pt>
                <c:pt idx="83">
                  <c:v>0.26337333333333879</c:v>
                </c:pt>
                <c:pt idx="84">
                  <c:v>0.23944333333334455</c:v>
                </c:pt>
                <c:pt idx="85">
                  <c:v>0.2110833333333173</c:v>
                </c:pt>
                <c:pt idx="86">
                  <c:v>0.18120000000000358</c:v>
                </c:pt>
                <c:pt idx="87">
                  <c:v>0.15431000000000195</c:v>
                </c:pt>
                <c:pt idx="88">
                  <c:v>0.13487666666667231</c:v>
                </c:pt>
                <c:pt idx="89">
                  <c:v>0.12581999999998761</c:v>
                </c:pt>
                <c:pt idx="90">
                  <c:v>0.12761999999999496</c:v>
                </c:pt>
                <c:pt idx="91">
                  <c:v>0.13826666666667542</c:v>
                </c:pt>
                <c:pt idx="92">
                  <c:v>0.15386666666666882</c:v>
                </c:pt>
                <c:pt idx="93">
                  <c:v>0.16973999999999601</c:v>
                </c:pt>
                <c:pt idx="94">
                  <c:v>0.18150666666668647</c:v>
                </c:pt>
                <c:pt idx="95">
                  <c:v>0.18596999999997976</c:v>
                </c:pt>
                <c:pt idx="96">
                  <c:v>0.1815966666666724</c:v>
                </c:pt>
                <c:pt idx="97">
                  <c:v>0.16859666666666495</c:v>
                </c:pt>
                <c:pt idx="98">
                  <c:v>0.14861999999999931</c:v>
                </c:pt>
                <c:pt idx="99">
                  <c:v>0.12414333333333749</c:v>
                </c:pt>
                <c:pt idx="100">
                  <c:v>9.7933333333333206E-2</c:v>
                </c:pt>
                <c:pt idx="101">
                  <c:v>7.2546666666650772E-2</c:v>
                </c:pt>
                <c:pt idx="102">
                  <c:v>4.9983333333336599E-2</c:v>
                </c:pt>
                <c:pt idx="103">
                  <c:v>3.15200000000182E-2</c:v>
                </c:pt>
                <c:pt idx="104">
                  <c:v>1.7723333333330427E-2</c:v>
                </c:pt>
                <c:pt idx="105">
                  <c:v>8.5000000000001741E-3</c:v>
                </c:pt>
                <c:pt idx="106">
                  <c:v>3.2066666666552557E-3</c:v>
                </c:pt>
                <c:pt idx="107">
                  <c:v>8.4333333333352911E-4</c:v>
                </c:pt>
                <c:pt idx="108">
                  <c:v>9.6666666671296753E-5</c:v>
                </c:pt>
                <c:pt idx="10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2A0-4AF9-A47E-C4322E9ED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3666960"/>
        <c:axId val="543667376"/>
      </c:scatterChart>
      <c:valAx>
        <c:axId val="543666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667376"/>
        <c:crosses val="autoZero"/>
        <c:crossBetween val="midCat"/>
      </c:valAx>
      <c:valAx>
        <c:axId val="543667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666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Cinza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50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</a:ln>
              <a:effectLst/>
            </c:spPr>
          </c:marker>
          <c:xVal>
            <c:numRef>
              <c:f>cinza!$A$24:$A$179</c:f>
              <c:numCache>
                <c:formatCode>General</c:formatCode>
                <c:ptCount val="156"/>
                <c:pt idx="0">
                  <c:v>7.2994697550276114E-2</c:v>
                </c:pt>
                <c:pt idx="1">
                  <c:v>7.7319905298319488E-2</c:v>
                </c:pt>
                <c:pt idx="2">
                  <c:v>8.1901397717600105E-2</c:v>
                </c:pt>
                <c:pt idx="3">
                  <c:v>8.6754360629594629E-2</c:v>
                </c:pt>
                <c:pt idx="4">
                  <c:v>9.1894879672272028E-2</c:v>
                </c:pt>
                <c:pt idx="5">
                  <c:v>9.7339993617572868E-2</c:v>
                </c:pt>
                <c:pt idx="6">
                  <c:v>0.10310775084814758</c:v>
                </c:pt>
                <c:pt idx="7">
                  <c:v>0.10921726918055209</c:v>
                </c:pt>
                <c:pt idx="8">
                  <c:v>0.11568879923319052</c:v>
                </c:pt>
                <c:pt idx="9">
                  <c:v>0.12254379154904453</c:v>
                </c:pt>
                <c:pt idx="10">
                  <c:v>0.12980496769567459</c:v>
                </c:pt>
                <c:pt idx="11">
                  <c:v>0.13749639557816096</c:v>
                </c:pt>
                <c:pt idx="12">
                  <c:v>0.14564356921461707</c:v>
                </c:pt>
                <c:pt idx="13">
                  <c:v>0.15427349323869949</c:v>
                </c:pt>
                <c:pt idx="14">
                  <c:v>0.16341477240920571</c:v>
                </c:pt>
                <c:pt idx="15">
                  <c:v>0.17309770642344996</c:v>
                </c:pt>
                <c:pt idx="16">
                  <c:v>0.18335439034868414</c:v>
                </c:pt>
                <c:pt idx="17">
                  <c:v>0.19421882100445442</c:v>
                </c:pt>
                <c:pt idx="18">
                  <c:v>0.20572700964850946</c:v>
                </c:pt>
                <c:pt idx="19">
                  <c:v>0.21791710133976769</c:v>
                </c:pt>
                <c:pt idx="20">
                  <c:v>0.23082950137398561</c:v>
                </c:pt>
                <c:pt idx="21">
                  <c:v>0.24450700921121041</c:v>
                </c:pt>
                <c:pt idx="22">
                  <c:v>0.25899496033893232</c:v>
                </c:pt>
                <c:pt idx="23">
                  <c:v>0.27434137654115825</c:v>
                </c:pt>
                <c:pt idx="24">
                  <c:v>0.29059712507148722</c:v>
                </c:pt>
                <c:pt idx="25">
                  <c:v>0.30781608725778326</c:v>
                </c:pt>
                <c:pt idx="26">
                  <c:v>0.32605533709730439</c:v>
                </c:pt>
                <c:pt idx="27">
                  <c:v>0.34537533043425633</c:v>
                </c:pt>
                <c:pt idx="28">
                  <c:v>0.3658401053468231</c:v>
                </c:pt>
                <c:pt idx="29">
                  <c:v>0.3875174944078742</c:v>
                </c:pt>
                <c:pt idx="30">
                  <c:v>0.41047934952290988</c:v>
                </c:pt>
                <c:pt idx="31">
                  <c:v>0.43480178009049281</c:v>
                </c:pt>
                <c:pt idx="32">
                  <c:v>0.46056540527457079</c:v>
                </c:pt>
                <c:pt idx="33">
                  <c:v>0.4878556212248768</c:v>
                </c:pt>
                <c:pt idx="34">
                  <c:v>0.51676288413113136</c:v>
                </c:pt>
                <c:pt idx="35">
                  <c:v>0.54738301004926049</c:v>
                </c:pt>
                <c:pt idx="36">
                  <c:v>0.57981749249343673</c:v>
                </c:pt>
                <c:pt idx="37">
                  <c:v>0.61417383884662735</c:v>
                </c:pt>
                <c:pt idx="38">
                  <c:v>0.65056592670472579</c:v>
                </c:pt>
                <c:pt idx="39">
                  <c:v>0.68911438133539604</c:v>
                </c:pt>
                <c:pt idx="40">
                  <c:v>0.729946975502761</c:v>
                </c:pt>
                <c:pt idx="41">
                  <c:v>0.77319905298319502</c:v>
                </c:pt>
                <c:pt idx="42">
                  <c:v>0.81901397717600111</c:v>
                </c:pt>
                <c:pt idx="43">
                  <c:v>0.86754360629594607</c:v>
                </c:pt>
                <c:pt idx="44">
                  <c:v>0.91894879672272045</c:v>
                </c:pt>
                <c:pt idx="45">
                  <c:v>0.97339993617572862</c:v>
                </c:pt>
                <c:pt idx="46">
                  <c:v>1.0310775084814761</c:v>
                </c:pt>
                <c:pt idx="47">
                  <c:v>1.0921726918055208</c:v>
                </c:pt>
                <c:pt idx="48">
                  <c:v>1.1568879923319049</c:v>
                </c:pt>
                <c:pt idx="49">
                  <c:v>1.2254379154904456</c:v>
                </c:pt>
                <c:pt idx="50">
                  <c:v>1.2980496769567458</c:v>
                </c:pt>
                <c:pt idx="51">
                  <c:v>1.3749639557816098</c:v>
                </c:pt>
                <c:pt idx="52">
                  <c:v>1.4564356921461712</c:v>
                </c:pt>
                <c:pt idx="53">
                  <c:v>1.5427349323869946</c:v>
                </c:pt>
                <c:pt idx="54">
                  <c:v>1.6341477240920574</c:v>
                </c:pt>
                <c:pt idx="55">
                  <c:v>1.7309770642344995</c:v>
                </c:pt>
                <c:pt idx="56">
                  <c:v>1.8335439034868417</c:v>
                </c:pt>
                <c:pt idx="57">
                  <c:v>1.942188210044544</c:v>
                </c:pt>
                <c:pt idx="58">
                  <c:v>2.0572700964850941</c:v>
                </c:pt>
                <c:pt idx="59">
                  <c:v>2.1791710133976769</c:v>
                </c:pt>
                <c:pt idx="60">
                  <c:v>2.3082950137398561</c:v>
                </c:pt>
                <c:pt idx="61">
                  <c:v>2.4450700921121045</c:v>
                </c:pt>
                <c:pt idx="62">
                  <c:v>2.5899496033893232</c:v>
                </c:pt>
                <c:pt idx="63">
                  <c:v>2.743413765411582</c:v>
                </c:pt>
                <c:pt idx="64">
                  <c:v>2.9059712507148716</c:v>
                </c:pt>
                <c:pt idx="65">
                  <c:v>3.0781608725778327</c:v>
                </c:pt>
                <c:pt idx="66">
                  <c:v>3.2605533709730445</c:v>
                </c:pt>
                <c:pt idx="67">
                  <c:v>3.453753304342563</c:v>
                </c:pt>
                <c:pt idx="68">
                  <c:v>3.6584010534682303</c:v>
                </c:pt>
                <c:pt idx="69">
                  <c:v>3.8751749440787422</c:v>
                </c:pt>
                <c:pt idx="70">
                  <c:v>4.1047934952291012</c:v>
                </c:pt>
                <c:pt idx="71">
                  <c:v>4.3480178009049286</c:v>
                </c:pt>
                <c:pt idx="72">
                  <c:v>4.6056540527457077</c:v>
                </c:pt>
                <c:pt idx="73">
                  <c:v>4.8785562122487676</c:v>
                </c:pt>
                <c:pt idx="74">
                  <c:v>5.1676288413113109</c:v>
                </c:pt>
                <c:pt idx="75">
                  <c:v>5.4738301004926075</c:v>
                </c:pt>
                <c:pt idx="76">
                  <c:v>5.7981749249343659</c:v>
                </c:pt>
                <c:pt idx="77">
                  <c:v>6.1417383884662735</c:v>
                </c:pt>
                <c:pt idx="78">
                  <c:v>6.5056592670472577</c:v>
                </c:pt>
                <c:pt idx="79">
                  <c:v>6.8911438133539571</c:v>
                </c:pt>
                <c:pt idx="80">
                  <c:v>7.299469755027614</c:v>
                </c:pt>
                <c:pt idx="81">
                  <c:v>7.7319905298319505</c:v>
                </c:pt>
                <c:pt idx="82">
                  <c:v>8.1901397717600108</c:v>
                </c:pt>
                <c:pt idx="83">
                  <c:v>8.6754360629594611</c:v>
                </c:pt>
                <c:pt idx="84">
                  <c:v>9.1894879672271994</c:v>
                </c:pt>
                <c:pt idx="85">
                  <c:v>9.7339993617572915</c:v>
                </c:pt>
                <c:pt idx="86">
                  <c:v>10.310775084814759</c:v>
                </c:pt>
                <c:pt idx="87">
                  <c:v>10.92172691805521</c:v>
                </c:pt>
                <c:pt idx="88">
                  <c:v>11.568879923319049</c:v>
                </c:pt>
                <c:pt idx="89">
                  <c:v>12.254379154904449</c:v>
                </c:pt>
                <c:pt idx="90">
                  <c:v>12.980496769567463</c:v>
                </c:pt>
                <c:pt idx="91">
                  <c:v>13.749639557816097</c:v>
                </c:pt>
                <c:pt idx="92">
                  <c:v>14.564356921461712</c:v>
                </c:pt>
                <c:pt idx="93">
                  <c:v>15.427349323869946</c:v>
                </c:pt>
                <c:pt idx="94">
                  <c:v>16.341477240920565</c:v>
                </c:pt>
                <c:pt idx="95">
                  <c:v>17.309770642345004</c:v>
                </c:pt>
                <c:pt idx="96">
                  <c:v>18.335439034868415</c:v>
                </c:pt>
                <c:pt idx="97">
                  <c:v>19.42188210044544</c:v>
                </c:pt>
                <c:pt idx="98">
                  <c:v>20.572700964850938</c:v>
                </c:pt>
                <c:pt idx="99">
                  <c:v>21.791710133976753</c:v>
                </c:pt>
                <c:pt idx="100">
                  <c:v>23.082950137398573</c:v>
                </c:pt>
                <c:pt idx="101">
                  <c:v>24.450700921121047</c:v>
                </c:pt>
                <c:pt idx="102">
                  <c:v>25.899496033893232</c:v>
                </c:pt>
                <c:pt idx="103">
                  <c:v>27.434137654115816</c:v>
                </c:pt>
                <c:pt idx="104">
                  <c:v>29.059712507148706</c:v>
                </c:pt>
                <c:pt idx="105">
                  <c:v>30.781608725778344</c:v>
                </c:pt>
                <c:pt idx="106">
                  <c:v>32.605533709730445</c:v>
                </c:pt>
                <c:pt idx="107">
                  <c:v>34.53753304342564</c:v>
                </c:pt>
                <c:pt idx="108">
                  <c:v>36.584010534682307</c:v>
                </c:pt>
                <c:pt idx="109">
                  <c:v>38.7517494407874</c:v>
                </c:pt>
                <c:pt idx="110">
                  <c:v>41.047934952291008</c:v>
                </c:pt>
                <c:pt idx="111">
                  <c:v>43.480178009049283</c:v>
                </c:pt>
                <c:pt idx="112">
                  <c:v>46.056540527457081</c:v>
                </c:pt>
                <c:pt idx="113">
                  <c:v>48.785562122487669</c:v>
                </c:pt>
                <c:pt idx="114">
                  <c:v>51.676288413113106</c:v>
                </c:pt>
                <c:pt idx="115">
                  <c:v>54.738301004926065</c:v>
                </c:pt>
                <c:pt idx="116">
                  <c:v>57.981749249343665</c:v>
                </c:pt>
                <c:pt idx="117">
                  <c:v>61.41738388466274</c:v>
                </c:pt>
                <c:pt idx="118">
                  <c:v>65.056592670472583</c:v>
                </c:pt>
                <c:pt idx="119">
                  <c:v>68.911438133539576</c:v>
                </c:pt>
                <c:pt idx="120">
                  <c:v>72.994697550276129</c:v>
                </c:pt>
                <c:pt idx="121">
                  <c:v>77.319905298319497</c:v>
                </c:pt>
                <c:pt idx="122">
                  <c:v>81.901397717600105</c:v>
                </c:pt>
                <c:pt idx="123">
                  <c:v>86.754360629594586</c:v>
                </c:pt>
                <c:pt idx="124">
                  <c:v>91.894879672271998</c:v>
                </c:pt>
                <c:pt idx="125">
                  <c:v>97.339993617572915</c:v>
                </c:pt>
                <c:pt idx="126">
                  <c:v>103.10775084814762</c:v>
                </c:pt>
                <c:pt idx="127">
                  <c:v>109.21726918055209</c:v>
                </c:pt>
                <c:pt idx="128">
                  <c:v>115.68879923319051</c:v>
                </c:pt>
                <c:pt idx="129">
                  <c:v>122.54379154904449</c:v>
                </c:pt>
                <c:pt idx="130">
                  <c:v>129.80496769567463</c:v>
                </c:pt>
                <c:pt idx="131">
                  <c:v>137.49639557816099</c:v>
                </c:pt>
                <c:pt idx="132">
                  <c:v>145.64356921461712</c:v>
                </c:pt>
                <c:pt idx="133">
                  <c:v>154.27349323869944</c:v>
                </c:pt>
                <c:pt idx="134">
                  <c:v>163.41477240920565</c:v>
                </c:pt>
                <c:pt idx="135">
                  <c:v>173.09770642345006</c:v>
                </c:pt>
                <c:pt idx="136">
                  <c:v>183.35439034868418</c:v>
                </c:pt>
                <c:pt idx="137">
                  <c:v>194.21882100445441</c:v>
                </c:pt>
                <c:pt idx="138">
                  <c:v>205.72700964850938</c:v>
                </c:pt>
                <c:pt idx="139">
                  <c:v>217.91710133976756</c:v>
                </c:pt>
                <c:pt idx="140">
                  <c:v>230.82950137398572</c:v>
                </c:pt>
                <c:pt idx="141">
                  <c:v>244.50700921121046</c:v>
                </c:pt>
                <c:pt idx="142">
                  <c:v>258.99496033893234</c:v>
                </c:pt>
                <c:pt idx="143">
                  <c:v>274.34137654115818</c:v>
                </c:pt>
                <c:pt idx="144">
                  <c:v>290.59712507148703</c:v>
                </c:pt>
                <c:pt idx="145">
                  <c:v>307.81608725778341</c:v>
                </c:pt>
                <c:pt idx="146">
                  <c:v>326.05533709730446</c:v>
                </c:pt>
                <c:pt idx="147">
                  <c:v>345.37533043425628</c:v>
                </c:pt>
                <c:pt idx="148">
                  <c:v>365.84010534682301</c:v>
                </c:pt>
                <c:pt idx="149">
                  <c:v>387.51749440787393</c:v>
                </c:pt>
                <c:pt idx="150">
                  <c:v>410.47934952291013</c:v>
                </c:pt>
                <c:pt idx="151">
                  <c:v>434.8017800904924</c:v>
                </c:pt>
                <c:pt idx="152">
                  <c:v>460.56540527457076</c:v>
                </c:pt>
                <c:pt idx="153">
                  <c:v>487.85562122487727</c:v>
                </c:pt>
                <c:pt idx="154">
                  <c:v>516.76288413113093</c:v>
                </c:pt>
                <c:pt idx="155">
                  <c:v>547.38301004926063</c:v>
                </c:pt>
              </c:numCache>
              <c:extLst xmlns:c15="http://schemas.microsoft.com/office/drawing/2012/chart"/>
            </c:numRef>
          </c:xVal>
          <c:yVal>
            <c:numRef>
              <c:f>cinza!$B$24:$B$179</c:f>
              <c:numCache>
                <c:formatCode>General</c:formatCode>
                <c:ptCount val="156"/>
                <c:pt idx="0">
                  <c:v>0</c:v>
                </c:pt>
                <c:pt idx="1">
                  <c:v>7.0000000007564012E-5</c:v>
                </c:pt>
                <c:pt idx="2">
                  <c:v>2.9666666665484343E-4</c:v>
                </c:pt>
                <c:pt idx="3">
                  <c:v>7.5999999999964984E-4</c:v>
                </c:pt>
                <c:pt idx="4">
                  <c:v>1.5499999999946112E-3</c:v>
                </c:pt>
                <c:pt idx="5">
                  <c:v>2.7799999999911229E-3</c:v>
                </c:pt>
                <c:pt idx="6">
                  <c:v>4.5599999999978991E-3</c:v>
                </c:pt>
                <c:pt idx="7">
                  <c:v>7.013333333338867E-3</c:v>
                </c:pt>
                <c:pt idx="8">
                  <c:v>1.0316666666676522E-2</c:v>
                </c:pt>
                <c:pt idx="9">
                  <c:v>1.4693333333337666E-2</c:v>
                </c:pt>
                <c:pt idx="10">
                  <c:v>2.0389999999992359E-2</c:v>
                </c:pt>
                <c:pt idx="11">
                  <c:v>2.7716666666666168E-2</c:v>
                </c:pt>
                <c:pt idx="12">
                  <c:v>3.7023333333330299E-2</c:v>
                </c:pt>
                <c:pt idx="13">
                  <c:v>4.8716666666648312E-2</c:v>
                </c:pt>
                <c:pt idx="14">
                  <c:v>6.3256666666655637E-2</c:v>
                </c:pt>
                <c:pt idx="15">
                  <c:v>8.1173333333328657E-2</c:v>
                </c:pt>
                <c:pt idx="16">
                  <c:v>0.10305333333334721</c:v>
                </c:pt>
                <c:pt idx="17">
                  <c:v>0.12953666666666308</c:v>
                </c:pt>
                <c:pt idx="18">
                  <c:v>0.16132999999999287</c:v>
                </c:pt>
                <c:pt idx="19">
                  <c:v>0.19917333333333564</c:v>
                </c:pt>
                <c:pt idx="20">
                  <c:v>0.24381666666665192</c:v>
                </c:pt>
                <c:pt idx="21">
                  <c:v>0.29599666666667579</c:v>
                </c:pt>
                <c:pt idx="22">
                  <c:v>0.35635666666666843</c:v>
                </c:pt>
                <c:pt idx="23">
                  <c:v>0.42536333333332843</c:v>
                </c:pt>
                <c:pt idx="24">
                  <c:v>0.50316333333334518</c:v>
                </c:pt>
                <c:pt idx="25">
                  <c:v>0.58939999999999548</c:v>
                </c:pt>
                <c:pt idx="26">
                  <c:v>0.68290333333331787</c:v>
                </c:pt>
                <c:pt idx="27">
                  <c:v>0.78132333333332804</c:v>
                </c:pt>
                <c:pt idx="28">
                  <c:v>0.88060333333332963</c:v>
                </c:pt>
                <c:pt idx="29">
                  <c:v>0.97441999999999807</c:v>
                </c:pt>
                <c:pt idx="30">
                  <c:v>1.0539033333333392</c:v>
                </c:pt>
                <c:pt idx="31">
                  <c:v>1.1084733333333374</c:v>
                </c:pt>
                <c:pt idx="32">
                  <c:v>1.1303533333333338</c:v>
                </c:pt>
                <c:pt idx="33">
                  <c:v>1.1303533333333338</c:v>
                </c:pt>
                <c:pt idx="34">
                  <c:v>1.1303533333333338</c:v>
                </c:pt>
                <c:pt idx="35">
                  <c:v>1.1446833333333295</c:v>
                </c:pt>
                <c:pt idx="36">
                  <c:v>1.1446833333333295</c:v>
                </c:pt>
                <c:pt idx="37">
                  <c:v>1.1446833333333295</c:v>
                </c:pt>
                <c:pt idx="38">
                  <c:v>1.1446833333333295</c:v>
                </c:pt>
                <c:pt idx="39">
                  <c:v>1.1446833333333295</c:v>
                </c:pt>
                <c:pt idx="40">
                  <c:v>1.1446833333333295</c:v>
                </c:pt>
                <c:pt idx="41">
                  <c:v>1.1446833333333295</c:v>
                </c:pt>
                <c:pt idx="42">
                  <c:v>1.1446833333333295</c:v>
                </c:pt>
                <c:pt idx="43">
                  <c:v>1.1446833333333295</c:v>
                </c:pt>
                <c:pt idx="44">
                  <c:v>1.2972233333333416</c:v>
                </c:pt>
                <c:pt idx="45">
                  <c:v>1.3246099999999927</c:v>
                </c:pt>
                <c:pt idx="46">
                  <c:v>1.3409833333333343</c:v>
                </c:pt>
                <c:pt idx="47">
                  <c:v>1.3409833333333343</c:v>
                </c:pt>
                <c:pt idx="48">
                  <c:v>1.3409833333333343</c:v>
                </c:pt>
                <c:pt idx="49">
                  <c:v>1.3603766666666739</c:v>
                </c:pt>
                <c:pt idx="50">
                  <c:v>1.3827833333333373</c:v>
                </c:pt>
                <c:pt idx="51">
                  <c:v>1.3827833333333373</c:v>
                </c:pt>
                <c:pt idx="52">
                  <c:v>1.4299966666666664</c:v>
                </c:pt>
                <c:pt idx="53">
                  <c:v>1.4751899999999929</c:v>
                </c:pt>
                <c:pt idx="54">
                  <c:v>1.4801066666666696</c:v>
                </c:pt>
                <c:pt idx="55">
                  <c:v>1.4801066666666696</c:v>
                </c:pt>
                <c:pt idx="56">
                  <c:v>1.514783333333336</c:v>
                </c:pt>
                <c:pt idx="57">
                  <c:v>1.514783333333336</c:v>
                </c:pt>
                <c:pt idx="58">
                  <c:v>1.5761666666666674</c:v>
                </c:pt>
                <c:pt idx="59">
                  <c:v>1.5885833333333377</c:v>
                </c:pt>
                <c:pt idx="60">
                  <c:v>1.5885833333333377</c:v>
                </c:pt>
                <c:pt idx="61">
                  <c:v>1.6227400000000003</c:v>
                </c:pt>
                <c:pt idx="62">
                  <c:v>1.657390000000003</c:v>
                </c:pt>
                <c:pt idx="63">
                  <c:v>1.6869866666666677</c:v>
                </c:pt>
                <c:pt idx="64">
                  <c:v>1.7080800000000007</c:v>
                </c:pt>
                <c:pt idx="65">
                  <c:v>1.7313366666666608</c:v>
                </c:pt>
                <c:pt idx="66">
                  <c:v>1.7710333333333383</c:v>
                </c:pt>
                <c:pt idx="67">
                  <c:v>1.8142299999999945</c:v>
                </c:pt>
                <c:pt idx="68">
                  <c:v>1.8390433333333345</c:v>
                </c:pt>
                <c:pt idx="69">
                  <c:v>1.8610433333333454</c:v>
                </c:pt>
                <c:pt idx="70">
                  <c:v>1.905049999999997</c:v>
                </c:pt>
                <c:pt idx="71">
                  <c:v>1.9578300000000048</c:v>
                </c:pt>
                <c:pt idx="72">
                  <c:v>1.9951333333333321</c:v>
                </c:pt>
                <c:pt idx="73">
                  <c:v>2.0236233333333353</c:v>
                </c:pt>
                <c:pt idx="74">
                  <c:v>2.0569766666666656</c:v>
                </c:pt>
                <c:pt idx="75">
                  <c:v>2.0970033333333249</c:v>
                </c:pt>
                <c:pt idx="76">
                  <c:v>2.1476900000000021</c:v>
                </c:pt>
                <c:pt idx="77">
                  <c:v>2.2086933333333225</c:v>
                </c:pt>
                <c:pt idx="78">
                  <c:v>2.2534800000000188</c:v>
                </c:pt>
                <c:pt idx="79">
                  <c:v>2.2624433333333305</c:v>
                </c:pt>
                <c:pt idx="80">
                  <c:v>2.2624433333333305</c:v>
                </c:pt>
                <c:pt idx="81">
                  <c:v>2.2892233333333234</c:v>
                </c:pt>
                <c:pt idx="82">
                  <c:v>2.3687433333333341</c:v>
                </c:pt>
                <c:pt idx="83">
                  <c:v>2.456226666666661</c:v>
                </c:pt>
                <c:pt idx="84">
                  <c:v>2.5246233333333312</c:v>
                </c:pt>
                <c:pt idx="85">
                  <c:v>2.5850666666666577</c:v>
                </c:pt>
                <c:pt idx="86">
                  <c:v>2.6584233333333374</c:v>
                </c:pt>
                <c:pt idx="87">
                  <c:v>2.753759999999994</c:v>
                </c:pt>
                <c:pt idx="88">
                  <c:v>2.864829999999996</c:v>
                </c:pt>
                <c:pt idx="89">
                  <c:v>2.9780566666666619</c:v>
                </c:pt>
                <c:pt idx="90">
                  <c:v>3.0755099999999924</c:v>
                </c:pt>
                <c:pt idx="91">
                  <c:v>3.1444566666666618</c:v>
                </c:pt>
                <c:pt idx="92">
                  <c:v>3.1887333333333268</c:v>
                </c:pt>
                <c:pt idx="93">
                  <c:v>3.2318266666666595</c:v>
                </c:pt>
                <c:pt idx="94">
                  <c:v>3.3042633333333349</c:v>
                </c:pt>
                <c:pt idx="95">
                  <c:v>3.4279599999999966</c:v>
                </c:pt>
                <c:pt idx="96">
                  <c:v>3.6021233333333291</c:v>
                </c:pt>
                <c:pt idx="97">
                  <c:v>3.798076666666661</c:v>
                </c:pt>
                <c:pt idx="98">
                  <c:v>3.9788466666666689</c:v>
                </c:pt>
                <c:pt idx="99">
                  <c:v>4.1348733333333332</c:v>
                </c:pt>
                <c:pt idx="100">
                  <c:v>4.3003733333333294</c:v>
                </c:pt>
                <c:pt idx="101">
                  <c:v>4.5324800000000049</c:v>
                </c:pt>
                <c:pt idx="102">
                  <c:v>4.8684699999999914</c:v>
                </c:pt>
                <c:pt idx="103">
                  <c:v>5.307153333333325</c:v>
                </c:pt>
                <c:pt idx="104">
                  <c:v>5.8330400000000004</c:v>
                </c:pt>
                <c:pt idx="105">
                  <c:v>6.4506966666666781</c:v>
                </c:pt>
                <c:pt idx="106">
                  <c:v>7.1890166666666584</c:v>
                </c:pt>
                <c:pt idx="107">
                  <c:v>8.0749999999999993</c:v>
                </c:pt>
                <c:pt idx="108">
                  <c:v>9.1190666666666527</c:v>
                </c:pt>
                <c:pt idx="109">
                  <c:v>10.326236666666667</c:v>
                </c:pt>
                <c:pt idx="110">
                  <c:v>11.705770000000005</c:v>
                </c:pt>
                <c:pt idx="111">
                  <c:v>13.264996666666661</c:v>
                </c:pt>
                <c:pt idx="112">
                  <c:v>15.006913333333339</c:v>
                </c:pt>
                <c:pt idx="113">
                  <c:v>16.933799999999987</c:v>
                </c:pt>
                <c:pt idx="114">
                  <c:v>19.043953333333342</c:v>
                </c:pt>
                <c:pt idx="115">
                  <c:v>21.331136666666652</c:v>
                </c:pt>
                <c:pt idx="116">
                  <c:v>23.788873333333338</c:v>
                </c:pt>
                <c:pt idx="117">
                  <c:v>26.410463333333333</c:v>
                </c:pt>
                <c:pt idx="118">
                  <c:v>29.189643333333347</c:v>
                </c:pt>
                <c:pt idx="119">
                  <c:v>32.121359999999996</c:v>
                </c:pt>
                <c:pt idx="120">
                  <c:v>35.202809999999992</c:v>
                </c:pt>
                <c:pt idx="121">
                  <c:v>38.433143333333334</c:v>
                </c:pt>
                <c:pt idx="122">
                  <c:v>41.809489999999997</c:v>
                </c:pt>
                <c:pt idx="123">
                  <c:v>45.319446666666664</c:v>
                </c:pt>
                <c:pt idx="124">
                  <c:v>48.93432</c:v>
                </c:pt>
                <c:pt idx="125">
                  <c:v>52.608233333333331</c:v>
                </c:pt>
                <c:pt idx="126">
                  <c:v>56.285086666666672</c:v>
                </c:pt>
                <c:pt idx="127">
                  <c:v>59.911559999999994</c:v>
                </c:pt>
                <c:pt idx="128">
                  <c:v>63.450369999999999</c:v>
                </c:pt>
                <c:pt idx="129">
                  <c:v>66.886506666666662</c:v>
                </c:pt>
                <c:pt idx="130">
                  <c:v>70.223046666666676</c:v>
                </c:pt>
                <c:pt idx="131">
                  <c:v>73.469939999999994</c:v>
                </c:pt>
                <c:pt idx="132">
                  <c:v>76.631546666666665</c:v>
                </c:pt>
                <c:pt idx="133">
                  <c:v>79.698790000000002</c:v>
                </c:pt>
                <c:pt idx="134">
                  <c:v>82.648286666666664</c:v>
                </c:pt>
                <c:pt idx="135">
                  <c:v>85.445993333333334</c:v>
                </c:pt>
                <c:pt idx="136">
                  <c:v>88.053449999999998</c:v>
                </c:pt>
                <c:pt idx="137">
                  <c:v>90.434346333333337</c:v>
                </c:pt>
                <c:pt idx="138">
                  <c:v>92.556898333333336</c:v>
                </c:pt>
                <c:pt idx="139">
                  <c:v>94.390876999999989</c:v>
                </c:pt>
                <c:pt idx="140">
                  <c:v>95.907391000000004</c:v>
                </c:pt>
                <c:pt idx="141">
                  <c:v>97.088789666666671</c:v>
                </c:pt>
                <c:pt idx="142">
                  <c:v>97.943745100000001</c:v>
                </c:pt>
                <c:pt idx="143">
                  <c:v>98.516094300000006</c:v>
                </c:pt>
                <c:pt idx="144">
                  <c:v>98.880535100000003</c:v>
                </c:pt>
                <c:pt idx="145">
                  <c:v>99.121120813333334</c:v>
                </c:pt>
                <c:pt idx="146">
                  <c:v>99.29125711333333</c:v>
                </c:pt>
                <c:pt idx="147">
                  <c:v>99.40910311333333</c:v>
                </c:pt>
                <c:pt idx="148">
                  <c:v>99.478369313333332</c:v>
                </c:pt>
                <c:pt idx="149">
                  <c:v>99.50905659</c:v>
                </c:pt>
                <c:pt idx="150">
                  <c:v>99.531165813333331</c:v>
                </c:pt>
                <c:pt idx="151">
                  <c:v>99.583215813333339</c:v>
                </c:pt>
                <c:pt idx="152">
                  <c:v>99.679742046666661</c:v>
                </c:pt>
                <c:pt idx="153">
                  <c:v>99.805945210000004</c:v>
                </c:pt>
                <c:pt idx="154">
                  <c:v>99.926311519999999</c:v>
                </c:pt>
                <c:pt idx="155">
                  <c:v>100</c:v>
                </c:pt>
              </c:numCache>
              <c:extLst xmlns:c15="http://schemas.microsoft.com/office/drawing/2012/chart"/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55A7-41FB-B964-B773EE560B66}"/>
            </c:ext>
          </c:extLst>
        </c:ser>
        <c:ser>
          <c:idx val="3"/>
          <c:order val="1"/>
          <c:tx>
            <c:v>filler calizo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'Filler calizo'!$A$24:$A$168</c:f>
              <c:numCache>
                <c:formatCode>General</c:formatCode>
                <c:ptCount val="145"/>
                <c:pt idx="0">
                  <c:v>3.8751749440787416E-2</c:v>
                </c:pt>
                <c:pt idx="1">
                  <c:v>4.1047934952290997E-2</c:v>
                </c:pt>
                <c:pt idx="2">
                  <c:v>4.348017800904927E-2</c:v>
                </c:pt>
                <c:pt idx="3">
                  <c:v>4.6056540527457071E-2</c:v>
                </c:pt>
                <c:pt idx="4">
                  <c:v>4.8785562122487684E-2</c:v>
                </c:pt>
                <c:pt idx="5">
                  <c:v>5.1676288413113128E-2</c:v>
                </c:pt>
                <c:pt idx="6">
                  <c:v>5.4738301004926056E-2</c:v>
                </c:pt>
                <c:pt idx="7">
                  <c:v>5.7981749249343656E-2</c:v>
                </c:pt>
                <c:pt idx="8">
                  <c:v>6.1417383884662738E-2</c:v>
                </c:pt>
                <c:pt idx="9">
                  <c:v>6.5056592670472591E-2</c:v>
                </c:pt>
                <c:pt idx="10">
                  <c:v>6.8911438133539601E-2</c:v>
                </c:pt>
                <c:pt idx="11">
                  <c:v>7.2994697550276114E-2</c:v>
                </c:pt>
                <c:pt idx="12">
                  <c:v>7.7319905298319488E-2</c:v>
                </c:pt>
                <c:pt idx="13">
                  <c:v>8.1901397717600105E-2</c:v>
                </c:pt>
                <c:pt idx="14">
                  <c:v>8.6754360629594629E-2</c:v>
                </c:pt>
                <c:pt idx="15">
                  <c:v>9.1894879672272028E-2</c:v>
                </c:pt>
                <c:pt idx="16">
                  <c:v>9.7339993617572868E-2</c:v>
                </c:pt>
                <c:pt idx="17">
                  <c:v>0.10310775084814758</c:v>
                </c:pt>
                <c:pt idx="18">
                  <c:v>0.10921726918055209</c:v>
                </c:pt>
                <c:pt idx="19">
                  <c:v>0.11568879923319052</c:v>
                </c:pt>
                <c:pt idx="20">
                  <c:v>0.12254379154904453</c:v>
                </c:pt>
                <c:pt idx="21">
                  <c:v>0.12980496769567459</c:v>
                </c:pt>
                <c:pt idx="22">
                  <c:v>0.13749639557816096</c:v>
                </c:pt>
                <c:pt idx="23">
                  <c:v>0.14564356921461707</c:v>
                </c:pt>
                <c:pt idx="24">
                  <c:v>0.15427349323869949</c:v>
                </c:pt>
                <c:pt idx="25">
                  <c:v>0.16341477240920571</c:v>
                </c:pt>
                <c:pt idx="26">
                  <c:v>0.17309770642344996</c:v>
                </c:pt>
                <c:pt idx="27">
                  <c:v>0.18335439034868414</c:v>
                </c:pt>
                <c:pt idx="28">
                  <c:v>0.19421882100445442</c:v>
                </c:pt>
                <c:pt idx="29">
                  <c:v>0.20572700964850946</c:v>
                </c:pt>
                <c:pt idx="30">
                  <c:v>0.21791710133976769</c:v>
                </c:pt>
                <c:pt idx="31">
                  <c:v>0.23082950137398561</c:v>
                </c:pt>
                <c:pt idx="32">
                  <c:v>0.24450700921121041</c:v>
                </c:pt>
                <c:pt idx="33">
                  <c:v>0.25899496033893232</c:v>
                </c:pt>
                <c:pt idx="34">
                  <c:v>0.27434137654115825</c:v>
                </c:pt>
                <c:pt idx="35">
                  <c:v>0.29059712507148722</c:v>
                </c:pt>
                <c:pt idx="36">
                  <c:v>0.30781608725778326</c:v>
                </c:pt>
                <c:pt idx="37">
                  <c:v>0.32605533709730439</c:v>
                </c:pt>
                <c:pt idx="38">
                  <c:v>0.34537533043425633</c:v>
                </c:pt>
                <c:pt idx="39">
                  <c:v>0.3658401053468231</c:v>
                </c:pt>
                <c:pt idx="40">
                  <c:v>0.3875174944078742</c:v>
                </c:pt>
                <c:pt idx="41">
                  <c:v>0.41047934952290988</c:v>
                </c:pt>
                <c:pt idx="42">
                  <c:v>0.43480178009049281</c:v>
                </c:pt>
                <c:pt idx="43">
                  <c:v>0.46056540527457079</c:v>
                </c:pt>
                <c:pt idx="44">
                  <c:v>0.4878556212248768</c:v>
                </c:pt>
                <c:pt idx="45">
                  <c:v>0.51676288413113136</c:v>
                </c:pt>
                <c:pt idx="46">
                  <c:v>0.54738301004926049</c:v>
                </c:pt>
                <c:pt idx="47">
                  <c:v>0.57981749249343673</c:v>
                </c:pt>
                <c:pt idx="48">
                  <c:v>0.61417383884662735</c:v>
                </c:pt>
                <c:pt idx="49">
                  <c:v>0.65056592670472579</c:v>
                </c:pt>
                <c:pt idx="50">
                  <c:v>0.68911438133539604</c:v>
                </c:pt>
                <c:pt idx="51">
                  <c:v>0.729946975502761</c:v>
                </c:pt>
                <c:pt idx="52">
                  <c:v>0.77319905298319502</c:v>
                </c:pt>
                <c:pt idx="53">
                  <c:v>0.81901397717600111</c:v>
                </c:pt>
                <c:pt idx="54">
                  <c:v>0.86754360629594607</c:v>
                </c:pt>
                <c:pt idx="55">
                  <c:v>0.91894879672272045</c:v>
                </c:pt>
                <c:pt idx="56">
                  <c:v>0.97339993617572862</c:v>
                </c:pt>
                <c:pt idx="57">
                  <c:v>1.0310775084814761</c:v>
                </c:pt>
                <c:pt idx="58">
                  <c:v>1.0921726918055208</c:v>
                </c:pt>
                <c:pt idx="59">
                  <c:v>1.1568879923319049</c:v>
                </c:pt>
                <c:pt idx="60">
                  <c:v>1.2254379154904456</c:v>
                </c:pt>
                <c:pt idx="61">
                  <c:v>1.2980496769567458</c:v>
                </c:pt>
                <c:pt idx="62">
                  <c:v>1.3749639557816098</c:v>
                </c:pt>
                <c:pt idx="63">
                  <c:v>1.4564356921461712</c:v>
                </c:pt>
                <c:pt idx="64">
                  <c:v>1.5427349323869946</c:v>
                </c:pt>
                <c:pt idx="65">
                  <c:v>1.6341477240920574</c:v>
                </c:pt>
                <c:pt idx="66">
                  <c:v>1.7309770642344995</c:v>
                </c:pt>
                <c:pt idx="67">
                  <c:v>1.8335439034868417</c:v>
                </c:pt>
                <c:pt idx="68">
                  <c:v>1.942188210044544</c:v>
                </c:pt>
                <c:pt idx="69">
                  <c:v>2.0572700964850941</c:v>
                </c:pt>
                <c:pt idx="70">
                  <c:v>2.1791710133976769</c:v>
                </c:pt>
                <c:pt idx="71">
                  <c:v>2.3082950137398561</c:v>
                </c:pt>
                <c:pt idx="72">
                  <c:v>2.4450700921121045</c:v>
                </c:pt>
                <c:pt idx="73">
                  <c:v>2.5899496033893232</c:v>
                </c:pt>
                <c:pt idx="74">
                  <c:v>2.743413765411582</c:v>
                </c:pt>
                <c:pt idx="75">
                  <c:v>2.9059712507148716</c:v>
                </c:pt>
                <c:pt idx="76">
                  <c:v>3.0781608725778327</c:v>
                </c:pt>
                <c:pt idx="77">
                  <c:v>3.2605533709730445</c:v>
                </c:pt>
                <c:pt idx="78">
                  <c:v>3.453753304342563</c:v>
                </c:pt>
                <c:pt idx="79">
                  <c:v>3.6584010534682303</c:v>
                </c:pt>
                <c:pt idx="80">
                  <c:v>3.8751749440787422</c:v>
                </c:pt>
                <c:pt idx="81">
                  <c:v>4.1047934952291012</c:v>
                </c:pt>
                <c:pt idx="82">
                  <c:v>4.3480178009049286</c:v>
                </c:pt>
                <c:pt idx="83">
                  <c:v>4.6056540527457077</c:v>
                </c:pt>
                <c:pt idx="84">
                  <c:v>4.8785562122487676</c:v>
                </c:pt>
                <c:pt idx="85">
                  <c:v>5.1676288413113109</c:v>
                </c:pt>
                <c:pt idx="86">
                  <c:v>5.4738301004926075</c:v>
                </c:pt>
                <c:pt idx="87">
                  <c:v>5.7981749249343659</c:v>
                </c:pt>
                <c:pt idx="88">
                  <c:v>6.1417383884662735</c:v>
                </c:pt>
                <c:pt idx="89">
                  <c:v>6.5056592670472577</c:v>
                </c:pt>
                <c:pt idx="90">
                  <c:v>6.8911438133539571</c:v>
                </c:pt>
                <c:pt idx="91">
                  <c:v>7.299469755027614</c:v>
                </c:pt>
                <c:pt idx="92">
                  <c:v>7.7319905298319505</c:v>
                </c:pt>
                <c:pt idx="93">
                  <c:v>8.1901397717600108</c:v>
                </c:pt>
                <c:pt idx="94">
                  <c:v>8.6754360629594611</c:v>
                </c:pt>
                <c:pt idx="95">
                  <c:v>9.1894879672271994</c:v>
                </c:pt>
                <c:pt idx="96">
                  <c:v>9.7339993617572915</c:v>
                </c:pt>
                <c:pt idx="97">
                  <c:v>10.310775084814759</c:v>
                </c:pt>
                <c:pt idx="98">
                  <c:v>10.92172691805521</c:v>
                </c:pt>
                <c:pt idx="99">
                  <c:v>11.568879923319049</c:v>
                </c:pt>
                <c:pt idx="100">
                  <c:v>12.254379154904449</c:v>
                </c:pt>
                <c:pt idx="101">
                  <c:v>12.980496769567463</c:v>
                </c:pt>
                <c:pt idx="102">
                  <c:v>13.749639557816097</c:v>
                </c:pt>
                <c:pt idx="103">
                  <c:v>14.564356921461712</c:v>
                </c:pt>
                <c:pt idx="104">
                  <c:v>15.427349323869946</c:v>
                </c:pt>
                <c:pt idx="105">
                  <c:v>16.341477240920565</c:v>
                </c:pt>
                <c:pt idx="106">
                  <c:v>17.309770642345004</c:v>
                </c:pt>
                <c:pt idx="107">
                  <c:v>18.335439034868415</c:v>
                </c:pt>
                <c:pt idx="108">
                  <c:v>19.42188210044544</c:v>
                </c:pt>
                <c:pt idx="109">
                  <c:v>20.572700964850938</c:v>
                </c:pt>
                <c:pt idx="110">
                  <c:v>21.791710133976753</c:v>
                </c:pt>
                <c:pt idx="111">
                  <c:v>23.082950137398573</c:v>
                </c:pt>
                <c:pt idx="112">
                  <c:v>24.450700921121047</c:v>
                </c:pt>
                <c:pt idx="113">
                  <c:v>25.899496033893232</c:v>
                </c:pt>
                <c:pt idx="114">
                  <c:v>27.434137654115816</c:v>
                </c:pt>
                <c:pt idx="115">
                  <c:v>29.059712507148706</c:v>
                </c:pt>
                <c:pt idx="116">
                  <c:v>30.781608725778344</c:v>
                </c:pt>
                <c:pt idx="117">
                  <c:v>32.605533709730445</c:v>
                </c:pt>
                <c:pt idx="118">
                  <c:v>34.53753304342564</c:v>
                </c:pt>
                <c:pt idx="119">
                  <c:v>36.584010534682307</c:v>
                </c:pt>
                <c:pt idx="120">
                  <c:v>38.7517494407874</c:v>
                </c:pt>
                <c:pt idx="121">
                  <c:v>41.047934952291008</c:v>
                </c:pt>
                <c:pt idx="122">
                  <c:v>43.480178009049283</c:v>
                </c:pt>
                <c:pt idx="123">
                  <c:v>46.056540527457081</c:v>
                </c:pt>
                <c:pt idx="124">
                  <c:v>48.785562122487669</c:v>
                </c:pt>
                <c:pt idx="125">
                  <c:v>51.676288413113106</c:v>
                </c:pt>
                <c:pt idx="126">
                  <c:v>54.738301004926065</c:v>
                </c:pt>
                <c:pt idx="127">
                  <c:v>57.981749249343665</c:v>
                </c:pt>
                <c:pt idx="128">
                  <c:v>61.41738388466274</c:v>
                </c:pt>
                <c:pt idx="129">
                  <c:v>65.056592670472583</c:v>
                </c:pt>
                <c:pt idx="130">
                  <c:v>68.911438133539576</c:v>
                </c:pt>
                <c:pt idx="131">
                  <c:v>72.994697550276129</c:v>
                </c:pt>
                <c:pt idx="132">
                  <c:v>77.319905298319497</c:v>
                </c:pt>
                <c:pt idx="133">
                  <c:v>81.901397717600105</c:v>
                </c:pt>
                <c:pt idx="134">
                  <c:v>86.754360629594586</c:v>
                </c:pt>
                <c:pt idx="135">
                  <c:v>91.894879672271998</c:v>
                </c:pt>
                <c:pt idx="136">
                  <c:v>97.339993617572915</c:v>
                </c:pt>
                <c:pt idx="137">
                  <c:v>103.10775084814762</c:v>
                </c:pt>
                <c:pt idx="138">
                  <c:v>109.21726918055209</c:v>
                </c:pt>
                <c:pt idx="139">
                  <c:v>115.68879923319051</c:v>
                </c:pt>
                <c:pt idx="140">
                  <c:v>122.54379154904449</c:v>
                </c:pt>
                <c:pt idx="141">
                  <c:v>129.80496769567463</c:v>
                </c:pt>
                <c:pt idx="142">
                  <c:v>137.49639557816099</c:v>
                </c:pt>
                <c:pt idx="143">
                  <c:v>145.64356921461712</c:v>
                </c:pt>
                <c:pt idx="144">
                  <c:v>154.27349323869944</c:v>
                </c:pt>
              </c:numCache>
            </c:numRef>
          </c:xVal>
          <c:yVal>
            <c:numRef>
              <c:f>'Filler calizo'!$B$24:$B$168</c:f>
              <c:numCache>
                <c:formatCode>General</c:formatCode>
                <c:ptCount val="145"/>
                <c:pt idx="0">
                  <c:v>0</c:v>
                </c:pt>
                <c:pt idx="1">
                  <c:v>3.5986666666654177E-2</c:v>
                </c:pt>
                <c:pt idx="2">
                  <c:v>0.10790999999999995</c:v>
                </c:pt>
                <c:pt idx="3">
                  <c:v>0.21567333333333272</c:v>
                </c:pt>
                <c:pt idx="4">
                  <c:v>0.35912666666666482</c:v>
                </c:pt>
                <c:pt idx="5">
                  <c:v>0.53805333333333261</c:v>
                </c:pt>
                <c:pt idx="6">
                  <c:v>0.75218333333332277</c:v>
                </c:pt>
                <c:pt idx="7">
                  <c:v>1.0011700000000068</c:v>
                </c:pt>
                <c:pt idx="8">
                  <c:v>1.2846000000000024</c:v>
                </c:pt>
                <c:pt idx="9">
                  <c:v>1.6019799999999917</c:v>
                </c:pt>
                <c:pt idx="10">
                  <c:v>1.9527300000000025</c:v>
                </c:pt>
                <c:pt idx="11">
                  <c:v>2.3361833333333415</c:v>
                </c:pt>
                <c:pt idx="12">
                  <c:v>2.7515666666666605</c:v>
                </c:pt>
                <c:pt idx="13">
                  <c:v>3.1980166666666698</c:v>
                </c:pt>
                <c:pt idx="14">
                  <c:v>3.6745499999999987</c:v>
                </c:pt>
                <c:pt idx="15">
                  <c:v>4.1800566666666761</c:v>
                </c:pt>
                <c:pt idx="16">
                  <c:v>4.7133033333333412</c:v>
                </c:pt>
                <c:pt idx="17">
                  <c:v>5.2729133333333404</c:v>
                </c:pt>
                <c:pt idx="18">
                  <c:v>5.8573700000000066</c:v>
                </c:pt>
                <c:pt idx="19">
                  <c:v>6.4649900000000038</c:v>
                </c:pt>
                <c:pt idx="20">
                  <c:v>7.0939166666666669</c:v>
                </c:pt>
                <c:pt idx="21">
                  <c:v>7.7421300000000031</c:v>
                </c:pt>
                <c:pt idx="22">
                  <c:v>8.4074000000000098</c:v>
                </c:pt>
                <c:pt idx="23">
                  <c:v>9.0873166666666556</c:v>
                </c:pt>
                <c:pt idx="24">
                  <c:v>9.7792500000000064</c:v>
                </c:pt>
                <c:pt idx="25">
                  <c:v>10.480376666666658</c:v>
                </c:pt>
                <c:pt idx="26">
                  <c:v>11.187630000000004</c:v>
                </c:pt>
                <c:pt idx="27">
                  <c:v>11.897766666666653</c:v>
                </c:pt>
                <c:pt idx="28">
                  <c:v>12.607313333333325</c:v>
                </c:pt>
                <c:pt idx="29">
                  <c:v>13.312626666666672</c:v>
                </c:pt>
                <c:pt idx="30">
                  <c:v>14.009896666666666</c:v>
                </c:pt>
                <c:pt idx="31">
                  <c:v>14.695196666666666</c:v>
                </c:pt>
                <c:pt idx="32">
                  <c:v>15.364553333333319</c:v>
                </c:pt>
                <c:pt idx="33">
                  <c:v>16.013999999999985</c:v>
                </c:pt>
                <c:pt idx="34">
                  <c:v>16.639703333333333</c:v>
                </c:pt>
                <c:pt idx="35">
                  <c:v>17.238043333333319</c:v>
                </c:pt>
                <c:pt idx="36">
                  <c:v>17.805796666666662</c:v>
                </c:pt>
                <c:pt idx="37">
                  <c:v>18.340293333333335</c:v>
                </c:pt>
                <c:pt idx="38">
                  <c:v>18.839623333333343</c:v>
                </c:pt>
                <c:pt idx="39">
                  <c:v>19.302859999999999</c:v>
                </c:pt>
                <c:pt idx="40">
                  <c:v>19.730296666666668</c:v>
                </c:pt>
                <c:pt idx="41">
                  <c:v>20.123653333333337</c:v>
                </c:pt>
                <c:pt idx="42">
                  <c:v>20.486303333333332</c:v>
                </c:pt>
                <c:pt idx="43">
                  <c:v>20.823349999999998</c:v>
                </c:pt>
                <c:pt idx="44">
                  <c:v>21.141646666666659</c:v>
                </c:pt>
                <c:pt idx="45">
                  <c:v>21.449643333333324</c:v>
                </c:pt>
                <c:pt idx="46">
                  <c:v>21.757016666666662</c:v>
                </c:pt>
                <c:pt idx="47">
                  <c:v>22.074103333333341</c:v>
                </c:pt>
                <c:pt idx="48">
                  <c:v>22.411096666666662</c:v>
                </c:pt>
                <c:pt idx="49">
                  <c:v>22.777083333333337</c:v>
                </c:pt>
                <c:pt idx="50">
                  <c:v>23.179019999999984</c:v>
                </c:pt>
                <c:pt idx="51">
                  <c:v>23.620809999999992</c:v>
                </c:pt>
                <c:pt idx="52">
                  <c:v>24.102600000000006</c:v>
                </c:pt>
                <c:pt idx="53">
                  <c:v>24.620599999999992</c:v>
                </c:pt>
                <c:pt idx="54">
                  <c:v>25.167496666666665</c:v>
                </c:pt>
                <c:pt idx="55">
                  <c:v>25.733583333333332</c:v>
                </c:pt>
                <c:pt idx="56">
                  <c:v>26.30853333333333</c:v>
                </c:pt>
                <c:pt idx="57">
                  <c:v>26.883443333333336</c:v>
                </c:pt>
                <c:pt idx="58">
                  <c:v>27.452813333333339</c:v>
                </c:pt>
                <c:pt idx="59">
                  <c:v>28.01575999999999</c:v>
                </c:pt>
                <c:pt idx="60">
                  <c:v>28.576099999999993</c:v>
                </c:pt>
                <c:pt idx="61">
                  <c:v>29.141166666666674</c:v>
                </c:pt>
                <c:pt idx="62">
                  <c:v>29.719559999999991</c:v>
                </c:pt>
                <c:pt idx="63">
                  <c:v>30.318619999999996</c:v>
                </c:pt>
                <c:pt idx="64">
                  <c:v>30.942696666666659</c:v>
                </c:pt>
                <c:pt idx="65">
                  <c:v>31.592750000000002</c:v>
                </c:pt>
                <c:pt idx="66">
                  <c:v>32.267363333333336</c:v>
                </c:pt>
                <c:pt idx="67">
                  <c:v>32.964349999999996</c:v>
                </c:pt>
                <c:pt idx="68">
                  <c:v>33.682103333333338</c:v>
                </c:pt>
                <c:pt idx="69">
                  <c:v>34.420170000000006</c:v>
                </c:pt>
                <c:pt idx="70">
                  <c:v>35.179379999999995</c:v>
                </c:pt>
                <c:pt idx="71">
                  <c:v>35.961830000000006</c:v>
                </c:pt>
                <c:pt idx="72">
                  <c:v>36.770416666666662</c:v>
                </c:pt>
                <c:pt idx="73">
                  <c:v>37.607406666666662</c:v>
                </c:pt>
                <c:pt idx="74">
                  <c:v>38.472510000000007</c:v>
                </c:pt>
                <c:pt idx="75">
                  <c:v>39.362410000000004</c:v>
                </c:pt>
                <c:pt idx="76">
                  <c:v>40.272856666666669</c:v>
                </c:pt>
                <c:pt idx="77">
                  <c:v>41.201946666666664</c:v>
                </c:pt>
                <c:pt idx="78">
                  <c:v>42.151786666666666</c:v>
                </c:pt>
                <c:pt idx="79">
                  <c:v>43.12786333333333</c:v>
                </c:pt>
                <c:pt idx="80">
                  <c:v>44.136566666666667</c:v>
                </c:pt>
                <c:pt idx="81">
                  <c:v>45.181576666666658</c:v>
                </c:pt>
                <c:pt idx="82">
                  <c:v>46.260526666666657</c:v>
                </c:pt>
                <c:pt idx="83">
                  <c:v>47.363446666666661</c:v>
                </c:pt>
                <c:pt idx="84">
                  <c:v>48.473230000000001</c:v>
                </c:pt>
                <c:pt idx="85">
                  <c:v>49.56854666666667</c:v>
                </c:pt>
                <c:pt idx="86">
                  <c:v>50.629220000000011</c:v>
                </c:pt>
                <c:pt idx="87">
                  <c:v>51.643216666666667</c:v>
                </c:pt>
                <c:pt idx="88">
                  <c:v>52.613193333333342</c:v>
                </c:pt>
                <c:pt idx="89">
                  <c:v>53.560043333333326</c:v>
                </c:pt>
                <c:pt idx="90">
                  <c:v>54.521709999999992</c:v>
                </c:pt>
                <c:pt idx="91">
                  <c:v>55.546123333333327</c:v>
                </c:pt>
                <c:pt idx="92">
                  <c:v>56.678776666666678</c:v>
                </c:pt>
                <c:pt idx="93">
                  <c:v>57.948736666666669</c:v>
                </c:pt>
                <c:pt idx="94">
                  <c:v>59.360503333333334</c:v>
                </c:pt>
                <c:pt idx="95">
                  <c:v>60.895176666666664</c:v>
                </c:pt>
                <c:pt idx="96">
                  <c:v>62.516273333333338</c:v>
                </c:pt>
                <c:pt idx="97">
                  <c:v>64.177646666666661</c:v>
                </c:pt>
                <c:pt idx="98">
                  <c:v>65.832226666666656</c:v>
                </c:pt>
                <c:pt idx="99">
                  <c:v>67.440176666666659</c:v>
                </c:pt>
                <c:pt idx="100">
                  <c:v>68.97529333333334</c:v>
                </c:pt>
                <c:pt idx="101">
                  <c:v>70.42855666666668</c:v>
                </c:pt>
                <c:pt idx="102">
                  <c:v>71.808099999999996</c:v>
                </c:pt>
                <c:pt idx="103">
                  <c:v>73.135463333333334</c:v>
                </c:pt>
                <c:pt idx="104">
                  <c:v>74.438870000000009</c:v>
                </c:pt>
                <c:pt idx="105">
                  <c:v>75.745176666666666</c:v>
                </c:pt>
                <c:pt idx="106">
                  <c:v>77.072976666666676</c:v>
                </c:pt>
                <c:pt idx="107">
                  <c:v>78.429273333333342</c:v>
                </c:pt>
                <c:pt idx="108">
                  <c:v>79.810373333333331</c:v>
                </c:pt>
                <c:pt idx="109">
                  <c:v>81.20599</c:v>
                </c:pt>
                <c:pt idx="110">
                  <c:v>82.604193333333328</c:v>
                </c:pt>
                <c:pt idx="111">
                  <c:v>83.994976666666659</c:v>
                </c:pt>
                <c:pt idx="112">
                  <c:v>85.371146666666661</c:v>
                </c:pt>
                <c:pt idx="113">
                  <c:v>86.726726666666664</c:v>
                </c:pt>
                <c:pt idx="114">
                  <c:v>88.055160000000001</c:v>
                </c:pt>
                <c:pt idx="115">
                  <c:v>89.348586666666662</c:v>
                </c:pt>
                <c:pt idx="116">
                  <c:v>90.59796266666666</c:v>
                </c:pt>
                <c:pt idx="117">
                  <c:v>91.79307</c:v>
                </c:pt>
                <c:pt idx="118">
                  <c:v>92.922235666666666</c:v>
                </c:pt>
                <c:pt idx="119">
                  <c:v>93.972769666666665</c:v>
                </c:pt>
                <c:pt idx="120">
                  <c:v>94.932368333333343</c:v>
                </c:pt>
                <c:pt idx="121">
                  <c:v>95.79060033333333</c:v>
                </c:pt>
                <c:pt idx="122">
                  <c:v>96.539861000000002</c:v>
                </c:pt>
                <c:pt idx="123">
                  <c:v>97.176134333333337</c:v>
                </c:pt>
                <c:pt idx="124">
                  <c:v>97.699461333333332</c:v>
                </c:pt>
                <c:pt idx="125">
                  <c:v>98.113778333333329</c:v>
                </c:pt>
                <c:pt idx="126">
                  <c:v>98.42655666666667</c:v>
                </c:pt>
                <c:pt idx="127">
                  <c:v>98.648479333333341</c:v>
                </c:pt>
                <c:pt idx="128">
                  <c:v>98.792996000000002</c:v>
                </c:pt>
                <c:pt idx="129">
                  <c:v>98.875951866666668</c:v>
                </c:pt>
                <c:pt idx="130">
                  <c:v>98.914978866666672</c:v>
                </c:pt>
                <c:pt idx="131">
                  <c:v>98.928309866666666</c:v>
                </c:pt>
                <c:pt idx="132">
                  <c:v>98.932783200000003</c:v>
                </c:pt>
                <c:pt idx="133">
                  <c:v>98.941136866666668</c:v>
                </c:pt>
                <c:pt idx="134">
                  <c:v>98.963685800000007</c:v>
                </c:pt>
                <c:pt idx="135">
                  <c:v>99.008598066666664</c:v>
                </c:pt>
                <c:pt idx="136">
                  <c:v>99.080288333333328</c:v>
                </c:pt>
                <c:pt idx="137">
                  <c:v>99.178991433333323</c:v>
                </c:pt>
                <c:pt idx="138">
                  <c:v>99.301176133333342</c:v>
                </c:pt>
                <c:pt idx="139">
                  <c:v>99.440224099999995</c:v>
                </c:pt>
                <c:pt idx="140">
                  <c:v>99.586904433333331</c:v>
                </c:pt>
                <c:pt idx="141">
                  <c:v>99.729639699999993</c:v>
                </c:pt>
                <c:pt idx="142">
                  <c:v>99.85503593333334</c:v>
                </c:pt>
                <c:pt idx="143">
                  <c:v>99.949195209999999</c:v>
                </c:pt>
                <c:pt idx="144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5A7-41FB-B964-B773EE560B66}"/>
            </c:ext>
          </c:extLst>
        </c:ser>
        <c:ser>
          <c:idx val="4"/>
          <c:order val="2"/>
          <c:tx>
            <c:v>Cemento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cement!$A$24:$A$172</c:f>
              <c:numCache>
                <c:formatCode>General</c:formatCode>
                <c:ptCount val="149"/>
                <c:pt idx="0">
                  <c:v>3.8751749440787416E-2</c:v>
                </c:pt>
                <c:pt idx="1">
                  <c:v>4.1047934952290997E-2</c:v>
                </c:pt>
                <c:pt idx="2">
                  <c:v>4.348017800904927E-2</c:v>
                </c:pt>
                <c:pt idx="3">
                  <c:v>4.6056540527457071E-2</c:v>
                </c:pt>
                <c:pt idx="4">
                  <c:v>4.8785562122487684E-2</c:v>
                </c:pt>
                <c:pt idx="5">
                  <c:v>5.1676288413113128E-2</c:v>
                </c:pt>
                <c:pt idx="6">
                  <c:v>5.4738301004926056E-2</c:v>
                </c:pt>
                <c:pt idx="7">
                  <c:v>5.7981749249343656E-2</c:v>
                </c:pt>
                <c:pt idx="8">
                  <c:v>6.1417383884662738E-2</c:v>
                </c:pt>
                <c:pt idx="9">
                  <c:v>6.5056592670472591E-2</c:v>
                </c:pt>
                <c:pt idx="10">
                  <c:v>6.8911438133539601E-2</c:v>
                </c:pt>
                <c:pt idx="11">
                  <c:v>7.2994697550276114E-2</c:v>
                </c:pt>
                <c:pt idx="12">
                  <c:v>7.7319905298319488E-2</c:v>
                </c:pt>
                <c:pt idx="13">
                  <c:v>8.1901397717600105E-2</c:v>
                </c:pt>
                <c:pt idx="14">
                  <c:v>8.6754360629594629E-2</c:v>
                </c:pt>
                <c:pt idx="15">
                  <c:v>9.1894879672272028E-2</c:v>
                </c:pt>
                <c:pt idx="16">
                  <c:v>9.7339993617572868E-2</c:v>
                </c:pt>
                <c:pt idx="17">
                  <c:v>0.10310775084814758</c:v>
                </c:pt>
                <c:pt idx="18">
                  <c:v>0.10921726918055209</c:v>
                </c:pt>
                <c:pt idx="19">
                  <c:v>0.11568879923319052</c:v>
                </c:pt>
                <c:pt idx="20">
                  <c:v>0.12254379154904453</c:v>
                </c:pt>
                <c:pt idx="21">
                  <c:v>0.12980496769567459</c:v>
                </c:pt>
                <c:pt idx="22">
                  <c:v>0.13749639557816096</c:v>
                </c:pt>
                <c:pt idx="23">
                  <c:v>0.14564356921461707</c:v>
                </c:pt>
                <c:pt idx="24">
                  <c:v>0.15427349323869949</c:v>
                </c:pt>
                <c:pt idx="25">
                  <c:v>0.16341477240920571</c:v>
                </c:pt>
                <c:pt idx="26">
                  <c:v>0.17309770642344996</c:v>
                </c:pt>
                <c:pt idx="27">
                  <c:v>0.18335439034868414</c:v>
                </c:pt>
                <c:pt idx="28">
                  <c:v>0.19421882100445442</c:v>
                </c:pt>
                <c:pt idx="29">
                  <c:v>0.20572700964850946</c:v>
                </c:pt>
                <c:pt idx="30">
                  <c:v>0.21791710133976769</c:v>
                </c:pt>
                <c:pt idx="31">
                  <c:v>0.23082950137398561</c:v>
                </c:pt>
                <c:pt idx="32">
                  <c:v>0.24450700921121041</c:v>
                </c:pt>
                <c:pt idx="33">
                  <c:v>0.25899496033893232</c:v>
                </c:pt>
                <c:pt idx="34">
                  <c:v>0.27434137654115825</c:v>
                </c:pt>
                <c:pt idx="35">
                  <c:v>0.29059712507148722</c:v>
                </c:pt>
                <c:pt idx="36">
                  <c:v>0.30781608725778326</c:v>
                </c:pt>
                <c:pt idx="37">
                  <c:v>0.32605533709730439</c:v>
                </c:pt>
                <c:pt idx="38">
                  <c:v>0.34537533043425633</c:v>
                </c:pt>
                <c:pt idx="39">
                  <c:v>0.3658401053468231</c:v>
                </c:pt>
                <c:pt idx="40">
                  <c:v>0.3875174944078742</c:v>
                </c:pt>
                <c:pt idx="41">
                  <c:v>0.41047934952290988</c:v>
                </c:pt>
                <c:pt idx="42">
                  <c:v>0.43480178009049281</c:v>
                </c:pt>
                <c:pt idx="43">
                  <c:v>0.46056540527457079</c:v>
                </c:pt>
                <c:pt idx="44">
                  <c:v>0.4878556212248768</c:v>
                </c:pt>
                <c:pt idx="45">
                  <c:v>0.51676288413113136</c:v>
                </c:pt>
                <c:pt idx="46">
                  <c:v>0.54738301004926049</c:v>
                </c:pt>
                <c:pt idx="47">
                  <c:v>0.57981749249343673</c:v>
                </c:pt>
                <c:pt idx="48">
                  <c:v>0.61417383884662735</c:v>
                </c:pt>
                <c:pt idx="49">
                  <c:v>0.65056592670472579</c:v>
                </c:pt>
                <c:pt idx="50">
                  <c:v>0.68911438133539604</c:v>
                </c:pt>
                <c:pt idx="51">
                  <c:v>0.729946975502761</c:v>
                </c:pt>
                <c:pt idx="52">
                  <c:v>0.77319905298319502</c:v>
                </c:pt>
                <c:pt idx="53">
                  <c:v>0.81901397717600111</c:v>
                </c:pt>
                <c:pt idx="54">
                  <c:v>0.86754360629594607</c:v>
                </c:pt>
                <c:pt idx="55">
                  <c:v>0.91894879672272045</c:v>
                </c:pt>
                <c:pt idx="56">
                  <c:v>0.97339993617572862</c:v>
                </c:pt>
                <c:pt idx="57">
                  <c:v>1.0310775084814761</c:v>
                </c:pt>
                <c:pt idx="58">
                  <c:v>1.0921726918055208</c:v>
                </c:pt>
                <c:pt idx="59">
                  <c:v>1.1568879923319049</c:v>
                </c:pt>
                <c:pt idx="60">
                  <c:v>1.2254379154904456</c:v>
                </c:pt>
                <c:pt idx="61">
                  <c:v>1.2980496769567458</c:v>
                </c:pt>
                <c:pt idx="62">
                  <c:v>1.3749639557816098</c:v>
                </c:pt>
                <c:pt idx="63">
                  <c:v>1.4564356921461712</c:v>
                </c:pt>
                <c:pt idx="64">
                  <c:v>1.5427349323869946</c:v>
                </c:pt>
                <c:pt idx="65">
                  <c:v>1.6341477240920574</c:v>
                </c:pt>
                <c:pt idx="66">
                  <c:v>1.7309770642344995</c:v>
                </c:pt>
                <c:pt idx="67">
                  <c:v>1.8335439034868417</c:v>
                </c:pt>
                <c:pt idx="68">
                  <c:v>1.942188210044544</c:v>
                </c:pt>
                <c:pt idx="69">
                  <c:v>2.0572700964850941</c:v>
                </c:pt>
                <c:pt idx="70">
                  <c:v>2.1791710133976769</c:v>
                </c:pt>
                <c:pt idx="71">
                  <c:v>2.3082950137398561</c:v>
                </c:pt>
                <c:pt idx="72">
                  <c:v>2.4450700921121045</c:v>
                </c:pt>
                <c:pt idx="73">
                  <c:v>2.5899496033893232</c:v>
                </c:pt>
                <c:pt idx="74">
                  <c:v>2.743413765411582</c:v>
                </c:pt>
                <c:pt idx="75">
                  <c:v>2.9059712507148716</c:v>
                </c:pt>
                <c:pt idx="76">
                  <c:v>3.0781608725778327</c:v>
                </c:pt>
                <c:pt idx="77">
                  <c:v>3.2605533709730445</c:v>
                </c:pt>
                <c:pt idx="78">
                  <c:v>3.453753304342563</c:v>
                </c:pt>
                <c:pt idx="79">
                  <c:v>3.6584010534682303</c:v>
                </c:pt>
                <c:pt idx="80">
                  <c:v>3.8751749440787422</c:v>
                </c:pt>
                <c:pt idx="81">
                  <c:v>4.1047934952291012</c:v>
                </c:pt>
                <c:pt idx="82">
                  <c:v>4.3480178009049286</c:v>
                </c:pt>
                <c:pt idx="83">
                  <c:v>4.6056540527457077</c:v>
                </c:pt>
                <c:pt idx="84">
                  <c:v>4.8785562122487676</c:v>
                </c:pt>
                <c:pt idx="85">
                  <c:v>5.1676288413113109</c:v>
                </c:pt>
                <c:pt idx="86">
                  <c:v>5.4738301004926075</c:v>
                </c:pt>
                <c:pt idx="87">
                  <c:v>5.7981749249343659</c:v>
                </c:pt>
                <c:pt idx="88">
                  <c:v>6.1417383884662735</c:v>
                </c:pt>
                <c:pt idx="89">
                  <c:v>6.5056592670472577</c:v>
                </c:pt>
                <c:pt idx="90">
                  <c:v>6.8911438133539571</c:v>
                </c:pt>
                <c:pt idx="91">
                  <c:v>7.299469755027614</c:v>
                </c:pt>
                <c:pt idx="92">
                  <c:v>7.7319905298319505</c:v>
                </c:pt>
                <c:pt idx="93">
                  <c:v>8.1901397717600108</c:v>
                </c:pt>
                <c:pt idx="94">
                  <c:v>8.6754360629594611</c:v>
                </c:pt>
                <c:pt idx="95">
                  <c:v>9.1894879672271994</c:v>
                </c:pt>
                <c:pt idx="96">
                  <c:v>9.7339993617572915</c:v>
                </c:pt>
                <c:pt idx="97">
                  <c:v>10.310775084814759</c:v>
                </c:pt>
                <c:pt idx="98">
                  <c:v>10.92172691805521</c:v>
                </c:pt>
                <c:pt idx="99">
                  <c:v>11.568879923319049</c:v>
                </c:pt>
                <c:pt idx="100">
                  <c:v>12.254379154904449</c:v>
                </c:pt>
                <c:pt idx="101">
                  <c:v>12.980496769567463</c:v>
                </c:pt>
                <c:pt idx="102">
                  <c:v>13.749639557816097</c:v>
                </c:pt>
                <c:pt idx="103">
                  <c:v>14.564356921461712</c:v>
                </c:pt>
                <c:pt idx="104">
                  <c:v>15.427349323869946</c:v>
                </c:pt>
                <c:pt idx="105">
                  <c:v>16.341477240920565</c:v>
                </c:pt>
                <c:pt idx="106">
                  <c:v>17.309770642345004</c:v>
                </c:pt>
                <c:pt idx="107">
                  <c:v>18.335439034868415</c:v>
                </c:pt>
                <c:pt idx="108">
                  <c:v>19.42188210044544</c:v>
                </c:pt>
                <c:pt idx="109">
                  <c:v>20.572700964850938</c:v>
                </c:pt>
                <c:pt idx="110">
                  <c:v>21.791710133976753</c:v>
                </c:pt>
                <c:pt idx="111">
                  <c:v>23.082950137398573</c:v>
                </c:pt>
                <c:pt idx="112">
                  <c:v>24.450700921121047</c:v>
                </c:pt>
                <c:pt idx="113">
                  <c:v>25.899496033893232</c:v>
                </c:pt>
                <c:pt idx="114">
                  <c:v>27.434137654115816</c:v>
                </c:pt>
                <c:pt idx="115">
                  <c:v>29.059712507148706</c:v>
                </c:pt>
                <c:pt idx="116">
                  <c:v>30.781608725778344</c:v>
                </c:pt>
                <c:pt idx="117">
                  <c:v>32.605533709730445</c:v>
                </c:pt>
                <c:pt idx="118">
                  <c:v>34.53753304342564</c:v>
                </c:pt>
                <c:pt idx="119">
                  <c:v>36.584010534682307</c:v>
                </c:pt>
                <c:pt idx="120">
                  <c:v>38.7517494407874</c:v>
                </c:pt>
                <c:pt idx="121">
                  <c:v>41.047934952291008</c:v>
                </c:pt>
                <c:pt idx="122">
                  <c:v>43.480178009049283</c:v>
                </c:pt>
                <c:pt idx="123">
                  <c:v>46.056540527457081</c:v>
                </c:pt>
                <c:pt idx="124">
                  <c:v>48.785562122487669</c:v>
                </c:pt>
                <c:pt idx="125">
                  <c:v>51.676288413113106</c:v>
                </c:pt>
                <c:pt idx="126">
                  <c:v>54.738301004926065</c:v>
                </c:pt>
                <c:pt idx="127">
                  <c:v>57.981749249343665</c:v>
                </c:pt>
                <c:pt idx="128">
                  <c:v>61.41738388466274</c:v>
                </c:pt>
                <c:pt idx="129">
                  <c:v>65.056592670472583</c:v>
                </c:pt>
                <c:pt idx="130">
                  <c:v>68.911438133539576</c:v>
                </c:pt>
                <c:pt idx="131">
                  <c:v>72.994697550276129</c:v>
                </c:pt>
                <c:pt idx="132">
                  <c:v>77.319905298319497</c:v>
                </c:pt>
                <c:pt idx="133">
                  <c:v>81.901397717600105</c:v>
                </c:pt>
                <c:pt idx="134">
                  <c:v>86.754360629594586</c:v>
                </c:pt>
                <c:pt idx="135">
                  <c:v>91.894879672271998</c:v>
                </c:pt>
                <c:pt idx="136">
                  <c:v>97.339993617572915</c:v>
                </c:pt>
                <c:pt idx="137">
                  <c:v>103.10775084814762</c:v>
                </c:pt>
                <c:pt idx="138">
                  <c:v>109.21726918055209</c:v>
                </c:pt>
                <c:pt idx="139">
                  <c:v>115.68879923319051</c:v>
                </c:pt>
                <c:pt idx="140">
                  <c:v>122.54379154904449</c:v>
                </c:pt>
                <c:pt idx="141">
                  <c:v>129.80496769567463</c:v>
                </c:pt>
                <c:pt idx="142">
                  <c:v>137.49639557816099</c:v>
                </c:pt>
                <c:pt idx="143">
                  <c:v>145.64356921461712</c:v>
                </c:pt>
                <c:pt idx="144">
                  <c:v>154.27349323869944</c:v>
                </c:pt>
                <c:pt idx="145">
                  <c:v>163.41477240920565</c:v>
                </c:pt>
                <c:pt idx="146">
                  <c:v>173.09770642345006</c:v>
                </c:pt>
                <c:pt idx="147">
                  <c:v>183.35439034868418</c:v>
                </c:pt>
                <c:pt idx="148">
                  <c:v>194.21882100445441</c:v>
                </c:pt>
              </c:numCache>
            </c:numRef>
          </c:xVal>
          <c:yVal>
            <c:numRef>
              <c:f>cement!$B$24:$B$172</c:f>
              <c:numCache>
                <c:formatCode>General</c:formatCode>
                <c:ptCount val="149"/>
                <c:pt idx="0">
                  <c:v>0</c:v>
                </c:pt>
                <c:pt idx="1">
                  <c:v>6.2000000000117517E-3</c:v>
                </c:pt>
                <c:pt idx="2">
                  <c:v>1.8599999999990846E-2</c:v>
                </c:pt>
                <c:pt idx="3">
                  <c:v>3.7179999999992219E-2</c:v>
                </c:pt>
                <c:pt idx="4">
                  <c:v>6.1920000000004194E-2</c:v>
                </c:pt>
                <c:pt idx="5">
                  <c:v>9.2783333333334994E-2</c:v>
                </c:pt>
                <c:pt idx="6">
                  <c:v>0.12973333333333725</c:v>
                </c:pt>
                <c:pt idx="7">
                  <c:v>0.17271333333331862</c:v>
                </c:pt>
                <c:pt idx="8">
                  <c:v>0.22165666666666972</c:v>
                </c:pt>
                <c:pt idx="9">
                  <c:v>0.27648666666667543</c:v>
                </c:pt>
                <c:pt idx="10">
                  <c:v>0.3371133333333276</c:v>
                </c:pt>
                <c:pt idx="11">
                  <c:v>0.40342999999999352</c:v>
                </c:pt>
                <c:pt idx="12">
                  <c:v>0.47530999999999546</c:v>
                </c:pt>
                <c:pt idx="13">
                  <c:v>0.55260666666666625</c:v>
                </c:pt>
                <c:pt idx="14">
                  <c:v>0.63516000000000128</c:v>
                </c:pt>
                <c:pt idx="15">
                  <c:v>0.72278333333333222</c:v>
                </c:pt>
                <c:pt idx="16">
                  <c:v>0.81526666666666969</c:v>
                </c:pt>
                <c:pt idx="17">
                  <c:v>0.91236999999999568</c:v>
                </c:pt>
                <c:pt idx="18">
                  <c:v>1.0138266666666618</c:v>
                </c:pt>
                <c:pt idx="19">
                  <c:v>1.1193800000000032</c:v>
                </c:pt>
                <c:pt idx="20">
                  <c:v>1.2287766666666644</c:v>
                </c:pt>
                <c:pt idx="21">
                  <c:v>1.3417400000000135</c:v>
                </c:pt>
                <c:pt idx="22">
                  <c:v>1.4580033333333353</c:v>
                </c:pt>
                <c:pt idx="23">
                  <c:v>1.5772566666666599</c:v>
                </c:pt>
                <c:pt idx="24">
                  <c:v>1.6992266666666644</c:v>
                </c:pt>
                <c:pt idx="25">
                  <c:v>1.8235866666666767</c:v>
                </c:pt>
                <c:pt idx="26">
                  <c:v>1.9500233333333283</c:v>
                </c:pt>
                <c:pt idx="27">
                  <c:v>2.0781999999999967</c:v>
                </c:pt>
                <c:pt idx="28">
                  <c:v>2.2077699999999978</c:v>
                </c:pt>
                <c:pt idx="29">
                  <c:v>2.3383733333333212</c:v>
                </c:pt>
                <c:pt idx="30">
                  <c:v>2.4696366666666747</c:v>
                </c:pt>
                <c:pt idx="31">
                  <c:v>2.601169999999986</c:v>
                </c:pt>
                <c:pt idx="32">
                  <c:v>2.7325633333333266</c:v>
                </c:pt>
                <c:pt idx="33">
                  <c:v>2.863389999999999</c:v>
                </c:pt>
                <c:pt idx="34">
                  <c:v>2.9931999999999959</c:v>
                </c:pt>
                <c:pt idx="35">
                  <c:v>3.1215066666666513</c:v>
                </c:pt>
                <c:pt idx="36">
                  <c:v>3.2477899999999948</c:v>
                </c:pt>
                <c:pt idx="37">
                  <c:v>3.3714566666666612</c:v>
                </c:pt>
                <c:pt idx="38">
                  <c:v>3.4918466666666759</c:v>
                </c:pt>
                <c:pt idx="39">
                  <c:v>3.6081799999999942</c:v>
                </c:pt>
                <c:pt idx="40">
                  <c:v>3.7195666666666738</c:v>
                </c:pt>
                <c:pt idx="41">
                  <c:v>3.8249566666666568</c:v>
                </c:pt>
                <c:pt idx="42">
                  <c:v>3.9232033333333249</c:v>
                </c:pt>
                <c:pt idx="43">
                  <c:v>4.0131699999999881</c:v>
                </c:pt>
                <c:pt idx="44">
                  <c:v>4.0939999999999976</c:v>
                </c:pt>
                <c:pt idx="45">
                  <c:v>4.1657400000000067</c:v>
                </c:pt>
                <c:pt idx="46">
                  <c:v>4.2304800000000036</c:v>
                </c:pt>
                <c:pt idx="47">
                  <c:v>4.2941566666666713</c:v>
                </c:pt>
                <c:pt idx="48">
                  <c:v>4.369383333333321</c:v>
                </c:pt>
                <c:pt idx="49">
                  <c:v>4.4713866666666657</c:v>
                </c:pt>
                <c:pt idx="50">
                  <c:v>4.6023933333333318</c:v>
                </c:pt>
                <c:pt idx="51">
                  <c:v>4.7551733333333175</c:v>
                </c:pt>
                <c:pt idx="52">
                  <c:v>4.9178800000000074</c:v>
                </c:pt>
                <c:pt idx="53">
                  <c:v>5.0791699999999995</c:v>
                </c:pt>
                <c:pt idx="54">
                  <c:v>5.2326366666666679</c:v>
                </c:pt>
                <c:pt idx="55">
                  <c:v>5.3789966666666693</c:v>
                </c:pt>
                <c:pt idx="56">
                  <c:v>5.5253233333333203</c:v>
                </c:pt>
                <c:pt idx="57">
                  <c:v>5.6815599999999851</c:v>
                </c:pt>
                <c:pt idx="58">
                  <c:v>5.8556900000000134</c:v>
                </c:pt>
                <c:pt idx="59">
                  <c:v>6.0498666666666701</c:v>
                </c:pt>
                <c:pt idx="60">
                  <c:v>6.2593766666666717</c:v>
                </c:pt>
                <c:pt idx="61">
                  <c:v>6.4755966666666609</c:v>
                </c:pt>
                <c:pt idx="62">
                  <c:v>6.6915466666666585</c:v>
                </c:pt>
                <c:pt idx="63">
                  <c:v>6.9068233333333335</c:v>
                </c:pt>
                <c:pt idx="64">
                  <c:v>7.1287299999999938</c:v>
                </c:pt>
                <c:pt idx="65">
                  <c:v>7.3684066666666599</c:v>
                </c:pt>
                <c:pt idx="66">
                  <c:v>7.6340999999999877</c:v>
                </c:pt>
                <c:pt idx="67">
                  <c:v>7.926309999999992</c:v>
                </c:pt>
                <c:pt idx="68">
                  <c:v>8.2388466666666655</c:v>
                </c:pt>
                <c:pt idx="69">
                  <c:v>8.5656900000000036</c:v>
                </c:pt>
                <c:pt idx="70">
                  <c:v>8.9083666666666677</c:v>
                </c:pt>
                <c:pt idx="71">
                  <c:v>9.277179999999996</c:v>
                </c:pt>
                <c:pt idx="72">
                  <c:v>9.6841100000000129</c:v>
                </c:pt>
                <c:pt idx="73">
                  <c:v>10.133623333333331</c:v>
                </c:pt>
                <c:pt idx="74">
                  <c:v>10.621153333333345</c:v>
                </c:pt>
                <c:pt idx="75">
                  <c:v>11.140963333333332</c:v>
                </c:pt>
                <c:pt idx="76">
                  <c:v>11.692613333333323</c:v>
                </c:pt>
                <c:pt idx="77">
                  <c:v>12.278126666666667</c:v>
                </c:pt>
                <c:pt idx="78">
                  <c:v>12.897859999999994</c:v>
                </c:pt>
                <c:pt idx="79">
                  <c:v>13.553259999999989</c:v>
                </c:pt>
                <c:pt idx="80">
                  <c:v>14.250193333333339</c:v>
                </c:pt>
                <c:pt idx="81">
                  <c:v>14.997363333333336</c:v>
                </c:pt>
                <c:pt idx="82">
                  <c:v>15.803230000000001</c:v>
                </c:pt>
                <c:pt idx="83">
                  <c:v>16.671643333333328</c:v>
                </c:pt>
                <c:pt idx="84">
                  <c:v>17.596670000000003</c:v>
                </c:pt>
                <c:pt idx="85">
                  <c:v>18.560066666666664</c:v>
                </c:pt>
                <c:pt idx="86">
                  <c:v>19.534376666666653</c:v>
                </c:pt>
                <c:pt idx="87">
                  <c:v>20.492346666666663</c:v>
                </c:pt>
                <c:pt idx="88">
                  <c:v>21.418736666666671</c:v>
                </c:pt>
                <c:pt idx="89">
                  <c:v>22.319246666666672</c:v>
                </c:pt>
                <c:pt idx="90">
                  <c:v>23.223179999999999</c:v>
                </c:pt>
                <c:pt idx="91">
                  <c:v>24.177106666666671</c:v>
                </c:pt>
                <c:pt idx="92">
                  <c:v>25.22975666666666</c:v>
                </c:pt>
                <c:pt idx="93">
                  <c:v>26.415883333333323</c:v>
                </c:pt>
                <c:pt idx="94">
                  <c:v>27.751346666666667</c:v>
                </c:pt>
                <c:pt idx="95">
                  <c:v>29.23697666666666</c:v>
                </c:pt>
                <c:pt idx="96">
                  <c:v>30.858263333333326</c:v>
                </c:pt>
                <c:pt idx="97">
                  <c:v>32.582909999999998</c:v>
                </c:pt>
                <c:pt idx="98">
                  <c:v>34.362366666666667</c:v>
                </c:pt>
                <c:pt idx="99">
                  <c:v>36.141220000000004</c:v>
                </c:pt>
                <c:pt idx="100">
                  <c:v>37.873506666666671</c:v>
                </c:pt>
                <c:pt idx="101">
                  <c:v>39.540030000000002</c:v>
                </c:pt>
                <c:pt idx="102">
                  <c:v>41.158933333333323</c:v>
                </c:pt>
                <c:pt idx="103">
                  <c:v>42.783173333333337</c:v>
                </c:pt>
                <c:pt idx="104">
                  <c:v>44.483293333333329</c:v>
                </c:pt>
                <c:pt idx="105">
                  <c:v>46.321603333333336</c:v>
                </c:pt>
                <c:pt idx="106">
                  <c:v>48.330813333333332</c:v>
                </c:pt>
                <c:pt idx="107">
                  <c:v>50.506159999999987</c:v>
                </c:pt>
                <c:pt idx="108">
                  <c:v>52.812529999999988</c:v>
                </c:pt>
                <c:pt idx="109">
                  <c:v>55.202709999999989</c:v>
                </c:pt>
                <c:pt idx="110">
                  <c:v>57.636929999999985</c:v>
                </c:pt>
                <c:pt idx="111">
                  <c:v>60.093250000000012</c:v>
                </c:pt>
                <c:pt idx="112">
                  <c:v>62.564803333333316</c:v>
                </c:pt>
                <c:pt idx="113">
                  <c:v>65.049546666666672</c:v>
                </c:pt>
                <c:pt idx="114">
                  <c:v>67.542233333333328</c:v>
                </c:pt>
                <c:pt idx="115">
                  <c:v>70.034120000000001</c:v>
                </c:pt>
                <c:pt idx="116">
                  <c:v>72.516649999999998</c:v>
                </c:pt>
                <c:pt idx="117">
                  <c:v>74.982016666666667</c:v>
                </c:pt>
                <c:pt idx="118">
                  <c:v>77.41858666666667</c:v>
                </c:pt>
                <c:pt idx="119">
                  <c:v>79.806843333333333</c:v>
                </c:pt>
                <c:pt idx="120">
                  <c:v>82.119146666666666</c:v>
                </c:pt>
                <c:pt idx="121">
                  <c:v>84.320866666666674</c:v>
                </c:pt>
                <c:pt idx="122">
                  <c:v>86.371833333333342</c:v>
                </c:pt>
                <c:pt idx="123">
                  <c:v>88.231766666666672</c:v>
                </c:pt>
                <c:pt idx="124">
                  <c:v>89.868774999999999</c:v>
                </c:pt>
                <c:pt idx="125">
                  <c:v>91.266784333333334</c:v>
                </c:pt>
                <c:pt idx="126">
                  <c:v>92.430484333333325</c:v>
                </c:pt>
                <c:pt idx="127">
                  <c:v>93.385925333333333</c:v>
                </c:pt>
                <c:pt idx="128">
                  <c:v>94.17481433333333</c:v>
                </c:pt>
                <c:pt idx="129">
                  <c:v>94.845258666666666</c:v>
                </c:pt>
                <c:pt idx="130">
                  <c:v>95.44163566666667</c:v>
                </c:pt>
                <c:pt idx="131">
                  <c:v>95.996767333333338</c:v>
                </c:pt>
                <c:pt idx="132">
                  <c:v>96.527999666666659</c:v>
                </c:pt>
                <c:pt idx="133">
                  <c:v>97.037131666666667</c:v>
                </c:pt>
                <c:pt idx="134">
                  <c:v>97.513837333333328</c:v>
                </c:pt>
                <c:pt idx="135">
                  <c:v>97.941896</c:v>
                </c:pt>
                <c:pt idx="136">
                  <c:v>98.306452666666672</c:v>
                </c:pt>
                <c:pt idx="137">
                  <c:v>98.599644566666669</c:v>
                </c:pt>
                <c:pt idx="138">
                  <c:v>98.822961033333328</c:v>
                </c:pt>
                <c:pt idx="139">
                  <c:v>98.986813133333328</c:v>
                </c:pt>
                <c:pt idx="140">
                  <c:v>99.108262100000005</c:v>
                </c:pt>
                <c:pt idx="141">
                  <c:v>99.207382300000006</c:v>
                </c:pt>
                <c:pt idx="142">
                  <c:v>99.303287100000006</c:v>
                </c:pt>
                <c:pt idx="143">
                  <c:v>99.410677633333336</c:v>
                </c:pt>
                <c:pt idx="144">
                  <c:v>99.536409133333336</c:v>
                </c:pt>
                <c:pt idx="145">
                  <c:v>99.676693533333335</c:v>
                </c:pt>
                <c:pt idx="146">
                  <c:v>99.816602316666675</c:v>
                </c:pt>
                <c:pt idx="147">
                  <c:v>99.932817246666673</c:v>
                </c:pt>
                <c:pt idx="148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5A7-41FB-B964-B773EE560B66}"/>
            </c:ext>
          </c:extLst>
        </c:ser>
        <c:ser>
          <c:idx val="5"/>
          <c:order val="3"/>
          <c:tx>
            <c:v>metacaolin_tte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Metacaolin!$A$3:$A$23</c:f>
              <c:numCache>
                <c:formatCode>General</c:formatCode>
                <c:ptCount val="2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15</c:v>
                </c:pt>
                <c:pt idx="11">
                  <c:v>20</c:v>
                </c:pt>
                <c:pt idx="12">
                  <c:v>30</c:v>
                </c:pt>
                <c:pt idx="13">
                  <c:v>40</c:v>
                </c:pt>
                <c:pt idx="14">
                  <c:v>50</c:v>
                </c:pt>
                <c:pt idx="15">
                  <c:v>60</c:v>
                </c:pt>
                <c:pt idx="16">
                  <c:v>70</c:v>
                </c:pt>
                <c:pt idx="17">
                  <c:v>80</c:v>
                </c:pt>
                <c:pt idx="18">
                  <c:v>90</c:v>
                </c:pt>
                <c:pt idx="19">
                  <c:v>100</c:v>
                </c:pt>
                <c:pt idx="20">
                  <c:v>110</c:v>
                </c:pt>
              </c:numCache>
            </c:numRef>
          </c:xVal>
          <c:yVal>
            <c:numRef>
              <c:f>Metacaolin!$B$3:$B$23</c:f>
              <c:numCache>
                <c:formatCode>General</c:formatCode>
                <c:ptCount val="21"/>
                <c:pt idx="0">
                  <c:v>8.36</c:v>
                </c:pt>
                <c:pt idx="1">
                  <c:v>18.899999999999999</c:v>
                </c:pt>
                <c:pt idx="2">
                  <c:v>25.9</c:v>
                </c:pt>
                <c:pt idx="3">
                  <c:v>32.200000000000003</c:v>
                </c:pt>
                <c:pt idx="4">
                  <c:v>37.9</c:v>
                </c:pt>
                <c:pt idx="5">
                  <c:v>43.3</c:v>
                </c:pt>
                <c:pt idx="6">
                  <c:v>48.2</c:v>
                </c:pt>
                <c:pt idx="7">
                  <c:v>52.6</c:v>
                </c:pt>
                <c:pt idx="8">
                  <c:v>56.6</c:v>
                </c:pt>
                <c:pt idx="9">
                  <c:v>60.3</c:v>
                </c:pt>
                <c:pt idx="10">
                  <c:v>73.599999999999994</c:v>
                </c:pt>
                <c:pt idx="11">
                  <c:v>81.099999999999994</c:v>
                </c:pt>
                <c:pt idx="12">
                  <c:v>88.4</c:v>
                </c:pt>
                <c:pt idx="13">
                  <c:v>92</c:v>
                </c:pt>
                <c:pt idx="14">
                  <c:v>94.9</c:v>
                </c:pt>
                <c:pt idx="15">
                  <c:v>97.6</c:v>
                </c:pt>
                <c:pt idx="16">
                  <c:v>99.3</c:v>
                </c:pt>
                <c:pt idx="17">
                  <c:v>99.9</c:v>
                </c:pt>
                <c:pt idx="18">
                  <c:v>99.99</c:v>
                </c:pt>
                <c:pt idx="19">
                  <c:v>100</c:v>
                </c:pt>
                <c:pt idx="20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5A7-41FB-B964-B773EE560B66}"/>
            </c:ext>
          </c:extLst>
        </c:ser>
        <c:ser>
          <c:idx val="8"/>
          <c:order val="4"/>
          <c:tx>
            <c:v>METACAOLIN SAI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METACAOLIN_SAI!$A$23:$A$131</c:f>
              <c:numCache>
                <c:formatCode>General</c:formatCode>
                <c:ptCount val="109"/>
                <c:pt idx="0">
                  <c:v>0.3875174944078742</c:v>
                </c:pt>
                <c:pt idx="1">
                  <c:v>0.41047934952290988</c:v>
                </c:pt>
                <c:pt idx="2">
                  <c:v>0.43480178009049281</c:v>
                </c:pt>
                <c:pt idx="3">
                  <c:v>0.46056540527457079</c:v>
                </c:pt>
                <c:pt idx="4">
                  <c:v>0.4878556212248768</c:v>
                </c:pt>
                <c:pt idx="5">
                  <c:v>0.51676288413113136</c:v>
                </c:pt>
                <c:pt idx="6">
                  <c:v>0.54738301004926049</c:v>
                </c:pt>
                <c:pt idx="7">
                  <c:v>0.57981749249343673</c:v>
                </c:pt>
                <c:pt idx="8">
                  <c:v>0.61417383884662735</c:v>
                </c:pt>
                <c:pt idx="9">
                  <c:v>0.65056592670472579</c:v>
                </c:pt>
                <c:pt idx="10">
                  <c:v>0.68911438133539604</c:v>
                </c:pt>
                <c:pt idx="11">
                  <c:v>0.729946975502761</c:v>
                </c:pt>
                <c:pt idx="12">
                  <c:v>0.77319905298319502</c:v>
                </c:pt>
                <c:pt idx="13">
                  <c:v>0.81901397717600111</c:v>
                </c:pt>
                <c:pt idx="14">
                  <c:v>0.86754360629594607</c:v>
                </c:pt>
                <c:pt idx="15">
                  <c:v>0.91894879672272045</c:v>
                </c:pt>
                <c:pt idx="16">
                  <c:v>0.97339993617572862</c:v>
                </c:pt>
                <c:pt idx="17">
                  <c:v>1.0310775084814761</c:v>
                </c:pt>
                <c:pt idx="18">
                  <c:v>1.0921726918055208</c:v>
                </c:pt>
                <c:pt idx="19">
                  <c:v>1.1568879923319049</c:v>
                </c:pt>
                <c:pt idx="20">
                  <c:v>1.2254379154904456</c:v>
                </c:pt>
                <c:pt idx="21">
                  <c:v>1.2980496769567458</c:v>
                </c:pt>
                <c:pt idx="22">
                  <c:v>1.3749639557816098</c:v>
                </c:pt>
                <c:pt idx="23">
                  <c:v>1.4564356921461712</c:v>
                </c:pt>
                <c:pt idx="24">
                  <c:v>1.5427349323869946</c:v>
                </c:pt>
                <c:pt idx="25">
                  <c:v>1.6341477240920574</c:v>
                </c:pt>
                <c:pt idx="26">
                  <c:v>1.7309770642344995</c:v>
                </c:pt>
                <c:pt idx="27">
                  <c:v>1.8335439034868417</c:v>
                </c:pt>
                <c:pt idx="28">
                  <c:v>1.942188210044544</c:v>
                </c:pt>
                <c:pt idx="29">
                  <c:v>2.0572700964850941</c:v>
                </c:pt>
                <c:pt idx="30">
                  <c:v>2.1791710133976769</c:v>
                </c:pt>
                <c:pt idx="31">
                  <c:v>2.3082950137398561</c:v>
                </c:pt>
                <c:pt idx="32">
                  <c:v>2.4450700921121045</c:v>
                </c:pt>
                <c:pt idx="33">
                  <c:v>2.5899496033893232</c:v>
                </c:pt>
                <c:pt idx="34">
                  <c:v>2.743413765411582</c:v>
                </c:pt>
                <c:pt idx="35">
                  <c:v>2.9059712507148716</c:v>
                </c:pt>
                <c:pt idx="36">
                  <c:v>3.0781608725778327</c:v>
                </c:pt>
                <c:pt idx="37">
                  <c:v>3.2605533709730445</c:v>
                </c:pt>
                <c:pt idx="38">
                  <c:v>3.453753304342563</c:v>
                </c:pt>
                <c:pt idx="39">
                  <c:v>3.6584010534682303</c:v>
                </c:pt>
                <c:pt idx="40">
                  <c:v>3.8751749440787422</c:v>
                </c:pt>
                <c:pt idx="41">
                  <c:v>4.1047934952291012</c:v>
                </c:pt>
                <c:pt idx="42">
                  <c:v>4.3480178009049286</c:v>
                </c:pt>
                <c:pt idx="43">
                  <c:v>4.6056540527457077</c:v>
                </c:pt>
                <c:pt idx="44">
                  <c:v>4.8785562122487676</c:v>
                </c:pt>
                <c:pt idx="45">
                  <c:v>5.1676288413113109</c:v>
                </c:pt>
                <c:pt idx="46">
                  <c:v>5.4738301004926075</c:v>
                </c:pt>
                <c:pt idx="47">
                  <c:v>5.7981749249343659</c:v>
                </c:pt>
                <c:pt idx="48">
                  <c:v>6.1417383884662735</c:v>
                </c:pt>
                <c:pt idx="49">
                  <c:v>6.5056592670472577</c:v>
                </c:pt>
                <c:pt idx="50">
                  <c:v>6.8911438133539571</c:v>
                </c:pt>
                <c:pt idx="51">
                  <c:v>7.299469755027614</c:v>
                </c:pt>
                <c:pt idx="52">
                  <c:v>7.7319905298319505</c:v>
                </c:pt>
                <c:pt idx="53">
                  <c:v>8.1901397717600108</c:v>
                </c:pt>
                <c:pt idx="54">
                  <c:v>8.6754360629594611</c:v>
                </c:pt>
                <c:pt idx="55">
                  <c:v>9.1894879672271994</c:v>
                </c:pt>
                <c:pt idx="56">
                  <c:v>9.7339993617572915</c:v>
                </c:pt>
                <c:pt idx="57">
                  <c:v>10.310775084814759</c:v>
                </c:pt>
                <c:pt idx="58">
                  <c:v>10.92172691805521</c:v>
                </c:pt>
                <c:pt idx="59">
                  <c:v>11.568879923319049</c:v>
                </c:pt>
                <c:pt idx="60">
                  <c:v>12.254379154904449</c:v>
                </c:pt>
                <c:pt idx="61">
                  <c:v>12.980496769567463</c:v>
                </c:pt>
                <c:pt idx="62">
                  <c:v>13.749639557816097</c:v>
                </c:pt>
                <c:pt idx="63">
                  <c:v>14.564356921461712</c:v>
                </c:pt>
                <c:pt idx="64">
                  <c:v>15.427349323869946</c:v>
                </c:pt>
                <c:pt idx="65">
                  <c:v>16.341477240920565</c:v>
                </c:pt>
                <c:pt idx="66">
                  <c:v>17.309770642345004</c:v>
                </c:pt>
                <c:pt idx="67">
                  <c:v>18.335439034868415</c:v>
                </c:pt>
                <c:pt idx="68">
                  <c:v>19.42188210044544</c:v>
                </c:pt>
                <c:pt idx="69">
                  <c:v>20.572700964850938</c:v>
                </c:pt>
                <c:pt idx="70">
                  <c:v>21.791710133976753</c:v>
                </c:pt>
                <c:pt idx="71">
                  <c:v>23.082950137398573</c:v>
                </c:pt>
                <c:pt idx="72">
                  <c:v>24.450700921121047</c:v>
                </c:pt>
                <c:pt idx="73">
                  <c:v>25.899496033893232</c:v>
                </c:pt>
                <c:pt idx="74">
                  <c:v>27.434137654115816</c:v>
                </c:pt>
                <c:pt idx="75">
                  <c:v>29.059712507148706</c:v>
                </c:pt>
                <c:pt idx="76">
                  <c:v>30.781608725778344</c:v>
                </c:pt>
                <c:pt idx="77">
                  <c:v>32.605533709730445</c:v>
                </c:pt>
                <c:pt idx="78">
                  <c:v>34.53753304342564</c:v>
                </c:pt>
                <c:pt idx="79">
                  <c:v>36.584010534682307</c:v>
                </c:pt>
                <c:pt idx="80">
                  <c:v>38.7517494407874</c:v>
                </c:pt>
                <c:pt idx="81">
                  <c:v>41.047934952291008</c:v>
                </c:pt>
                <c:pt idx="82">
                  <c:v>43.480178009049283</c:v>
                </c:pt>
                <c:pt idx="83">
                  <c:v>46.056540527457081</c:v>
                </c:pt>
                <c:pt idx="84">
                  <c:v>48.785562122487669</c:v>
                </c:pt>
                <c:pt idx="85">
                  <c:v>51.676288413113106</c:v>
                </c:pt>
                <c:pt idx="86">
                  <c:v>54.738301004926065</c:v>
                </c:pt>
                <c:pt idx="87">
                  <c:v>57.981749249343665</c:v>
                </c:pt>
                <c:pt idx="88">
                  <c:v>61.41738388466274</c:v>
                </c:pt>
                <c:pt idx="89">
                  <c:v>65.056592670472583</c:v>
                </c:pt>
                <c:pt idx="90">
                  <c:v>68.911438133539576</c:v>
                </c:pt>
                <c:pt idx="91">
                  <c:v>72.994697550276129</c:v>
                </c:pt>
                <c:pt idx="92">
                  <c:v>77.319905298319497</c:v>
                </c:pt>
                <c:pt idx="93">
                  <c:v>81.901397717600105</c:v>
                </c:pt>
                <c:pt idx="94">
                  <c:v>86.754360629594586</c:v>
                </c:pt>
                <c:pt idx="95">
                  <c:v>91.894879672271998</c:v>
                </c:pt>
                <c:pt idx="96">
                  <c:v>97.339993617572915</c:v>
                </c:pt>
                <c:pt idx="97">
                  <c:v>103.10775084814762</c:v>
                </c:pt>
                <c:pt idx="98">
                  <c:v>109.21726918055209</c:v>
                </c:pt>
                <c:pt idx="99">
                  <c:v>115.68879923319051</c:v>
                </c:pt>
                <c:pt idx="100">
                  <c:v>122.54379154904449</c:v>
                </c:pt>
                <c:pt idx="101">
                  <c:v>129.80496769567463</c:v>
                </c:pt>
                <c:pt idx="102">
                  <c:v>137.49639557816099</c:v>
                </c:pt>
                <c:pt idx="103">
                  <c:v>145.64356921461712</c:v>
                </c:pt>
                <c:pt idx="104">
                  <c:v>154.27349323869944</c:v>
                </c:pt>
                <c:pt idx="105">
                  <c:v>163.41477240920565</c:v>
                </c:pt>
                <c:pt idx="106">
                  <c:v>173.09770642345006</c:v>
                </c:pt>
                <c:pt idx="107">
                  <c:v>183.35439034868418</c:v>
                </c:pt>
                <c:pt idx="108">
                  <c:v>194.21882100445441</c:v>
                </c:pt>
              </c:numCache>
            </c:numRef>
          </c:xVal>
          <c:yVal>
            <c:numRef>
              <c:f>METACAOLIN_SAI!$B$23:$B$131</c:f>
              <c:numCache>
                <c:formatCode>General</c:formatCode>
                <c:ptCount val="109"/>
                <c:pt idx="0">
                  <c:v>0</c:v>
                </c:pt>
                <c:pt idx="1">
                  <c:v>9.6666666671296753E-5</c:v>
                </c:pt>
                <c:pt idx="2">
                  <c:v>9.4000000000482586E-4</c:v>
                </c:pt>
                <c:pt idx="3">
                  <c:v>4.1466666666600815E-3</c:v>
                </c:pt>
                <c:pt idx="4">
                  <c:v>1.2646666666660256E-2</c:v>
                </c:pt>
                <c:pt idx="5">
                  <c:v>3.0369999999990682E-2</c:v>
                </c:pt>
                <c:pt idx="6">
                  <c:v>6.1890000000008882E-2</c:v>
                </c:pt>
                <c:pt idx="7">
                  <c:v>0.11187333333334548</c:v>
                </c:pt>
                <c:pt idx="8">
                  <c:v>0.18441999999999625</c:v>
                </c:pt>
                <c:pt idx="9">
                  <c:v>0.28235333333332946</c:v>
                </c:pt>
                <c:pt idx="10">
                  <c:v>0.40649666666666695</c:v>
                </c:pt>
                <c:pt idx="11">
                  <c:v>0.55511666666666626</c:v>
                </c:pt>
                <c:pt idx="12">
                  <c:v>0.72371333333333121</c:v>
                </c:pt>
                <c:pt idx="13">
                  <c:v>0.90531000000000361</c:v>
                </c:pt>
                <c:pt idx="14">
                  <c:v>1.0912799999999834</c:v>
                </c:pt>
                <c:pt idx="15">
                  <c:v>1.2727866666666698</c:v>
                </c:pt>
                <c:pt idx="16">
                  <c:v>1.4425266666666658</c:v>
                </c:pt>
                <c:pt idx="17">
                  <c:v>1.5963933333333347</c:v>
                </c:pt>
                <c:pt idx="18">
                  <c:v>1.7346600000000101</c:v>
                </c:pt>
                <c:pt idx="19">
                  <c:v>1.862280000000005</c:v>
                </c:pt>
                <c:pt idx="20">
                  <c:v>1.9880999999999927</c:v>
                </c:pt>
                <c:pt idx="21">
                  <c:v>2.122976666666665</c:v>
                </c:pt>
                <c:pt idx="22">
                  <c:v>2.2772866666666669</c:v>
                </c:pt>
                <c:pt idx="23">
                  <c:v>2.4584866666666705</c:v>
                </c:pt>
                <c:pt idx="24">
                  <c:v>2.6695699999999878</c:v>
                </c:pt>
                <c:pt idx="25">
                  <c:v>2.9090133333333323</c:v>
                </c:pt>
                <c:pt idx="26">
                  <c:v>3.1723866666666711</c:v>
                </c:pt>
                <c:pt idx="27">
                  <c:v>3.4551466666666641</c:v>
                </c:pt>
                <c:pt idx="28">
                  <c:v>3.7555233333333327</c:v>
                </c:pt>
                <c:pt idx="29">
                  <c:v>4.0761799999999955</c:v>
                </c:pt>
                <c:pt idx="30">
                  <c:v>4.4237166666666656</c:v>
                </c:pt>
                <c:pt idx="31">
                  <c:v>4.8062300000000118</c:v>
                </c:pt>
                <c:pt idx="32">
                  <c:v>5.2301966666666644</c:v>
                </c:pt>
                <c:pt idx="33">
                  <c:v>5.6985899999999923</c:v>
                </c:pt>
                <c:pt idx="34">
                  <c:v>6.2114366666666694</c:v>
                </c:pt>
                <c:pt idx="35">
                  <c:v>6.7686199999999914</c:v>
                </c:pt>
                <c:pt idx="36">
                  <c:v>7.3727666666666636</c:v>
                </c:pt>
                <c:pt idx="37">
                  <c:v>8.0296066666666555</c:v>
                </c:pt>
                <c:pt idx="38">
                  <c:v>8.745290000000006</c:v>
                </c:pt>
                <c:pt idx="39">
                  <c:v>9.5229799999999916</c:v>
                </c:pt>
                <c:pt idx="40">
                  <c:v>10.362579999999999</c:v>
                </c:pt>
                <c:pt idx="41">
                  <c:v>11.26442333333334</c:v>
                </c:pt>
                <c:pt idx="42">
                  <c:v>12.232583333333336</c:v>
                </c:pt>
                <c:pt idx="43">
                  <c:v>13.272969999999995</c:v>
                </c:pt>
                <c:pt idx="44">
                  <c:v>14.387629999999996</c:v>
                </c:pt>
                <c:pt idx="45">
                  <c:v>15.571566666666659</c:v>
                </c:pt>
                <c:pt idx="46">
                  <c:v>16.814166666666665</c:v>
                </c:pt>
                <c:pt idx="47">
                  <c:v>18.101306666666662</c:v>
                </c:pt>
                <c:pt idx="48">
                  <c:v>19.418916666666675</c:v>
                </c:pt>
                <c:pt idx="49">
                  <c:v>20.762486666666657</c:v>
                </c:pt>
                <c:pt idx="50">
                  <c:v>22.148856666666671</c:v>
                </c:pt>
                <c:pt idx="51">
                  <c:v>23.619866666666667</c:v>
                </c:pt>
                <c:pt idx="52">
                  <c:v>25.229783333333334</c:v>
                </c:pt>
                <c:pt idx="53">
                  <c:v>27.020893333333319</c:v>
                </c:pt>
                <c:pt idx="54">
                  <c:v>29.008343333333343</c:v>
                </c:pt>
                <c:pt idx="55">
                  <c:v>31.182573333333341</c:v>
                </c:pt>
                <c:pt idx="56">
                  <c:v>33.513616666666671</c:v>
                </c:pt>
                <c:pt idx="57">
                  <c:v>35.953306666666663</c:v>
                </c:pt>
                <c:pt idx="58">
                  <c:v>38.439579999999992</c:v>
                </c:pt>
                <c:pt idx="59">
                  <c:v>40.906333333333343</c:v>
                </c:pt>
                <c:pt idx="60">
                  <c:v>43.29943333333334</c:v>
                </c:pt>
                <c:pt idx="61">
                  <c:v>45.593353333333333</c:v>
                </c:pt>
                <c:pt idx="62">
                  <c:v>47.800523333333324</c:v>
                </c:pt>
                <c:pt idx="63">
                  <c:v>49.96687</c:v>
                </c:pt>
                <c:pt idx="64">
                  <c:v>52.15314</c:v>
                </c:pt>
                <c:pt idx="65">
                  <c:v>54.408269999999995</c:v>
                </c:pt>
                <c:pt idx="66">
                  <c:v>56.74805666666667</c:v>
                </c:pt>
                <c:pt idx="67">
                  <c:v>59.150276666666656</c:v>
                </c:pt>
                <c:pt idx="68">
                  <c:v>61.565736666666673</c:v>
                </c:pt>
                <c:pt idx="69">
                  <c:v>63.939486666666667</c:v>
                </c:pt>
                <c:pt idx="70">
                  <c:v>66.231323333333322</c:v>
                </c:pt>
                <c:pt idx="71">
                  <c:v>68.425276666666662</c:v>
                </c:pt>
                <c:pt idx="72">
                  <c:v>70.524889999999999</c:v>
                </c:pt>
                <c:pt idx="73">
                  <c:v>72.540753333333328</c:v>
                </c:pt>
                <c:pt idx="74">
                  <c:v>74.481046666666657</c:v>
                </c:pt>
                <c:pt idx="75">
                  <c:v>76.350466666666662</c:v>
                </c:pt>
                <c:pt idx="76">
                  <c:v>78.153680000000008</c:v>
                </c:pt>
                <c:pt idx="77">
                  <c:v>79.89594666666666</c:v>
                </c:pt>
                <c:pt idx="78">
                  <c:v>81.579309999999992</c:v>
                </c:pt>
                <c:pt idx="79">
                  <c:v>83.200106666666656</c:v>
                </c:pt>
                <c:pt idx="80">
                  <c:v>84.750439999999998</c:v>
                </c:pt>
                <c:pt idx="81">
                  <c:v>86.21962666666667</c:v>
                </c:pt>
                <c:pt idx="82">
                  <c:v>87.594316666666671</c:v>
                </c:pt>
                <c:pt idx="83">
                  <c:v>88.861366666666669</c:v>
                </c:pt>
                <c:pt idx="84">
                  <c:v>90.012531666666675</c:v>
                </c:pt>
                <c:pt idx="85">
                  <c:v>91.047385000000006</c:v>
                </c:pt>
                <c:pt idx="86">
                  <c:v>91.974857333333333</c:v>
                </c:pt>
                <c:pt idx="87">
                  <c:v>92.812926666666655</c:v>
                </c:pt>
                <c:pt idx="88">
                  <c:v>93.584646666666671</c:v>
                </c:pt>
                <c:pt idx="89">
                  <c:v>94.312729333333337</c:v>
                </c:pt>
                <c:pt idx="90">
                  <c:v>95.014039000000011</c:v>
                </c:pt>
                <c:pt idx="91">
                  <c:v>95.695642333333325</c:v>
                </c:pt>
                <c:pt idx="92">
                  <c:v>96.353427999999994</c:v>
                </c:pt>
                <c:pt idx="93">
                  <c:v>96.973447999999991</c:v>
                </c:pt>
                <c:pt idx="94">
                  <c:v>97.535562999999996</c:v>
                </c:pt>
                <c:pt idx="95">
                  <c:v>98.01889966666667</c:v>
                </c:pt>
                <c:pt idx="96">
                  <c:v>98.407891333333325</c:v>
                </c:pt>
                <c:pt idx="97">
                  <c:v>98.696872333333332</c:v>
                </c:pt>
                <c:pt idx="98">
                  <c:v>98.891811033333326</c:v>
                </c:pt>
                <c:pt idx="99">
                  <c:v>99.009532199999995</c:v>
                </c:pt>
                <c:pt idx="100">
                  <c:v>99.075532100000004</c:v>
                </c:pt>
                <c:pt idx="101">
                  <c:v>99.120319600000002</c:v>
                </c:pt>
                <c:pt idx="102">
                  <c:v>99.173910200000009</c:v>
                </c:pt>
                <c:pt idx="103">
                  <c:v>99.260614466666667</c:v>
                </c:pt>
                <c:pt idx="104">
                  <c:v>99.3920131</c:v>
                </c:pt>
                <c:pt idx="105">
                  <c:v>99.561960733333336</c:v>
                </c:pt>
                <c:pt idx="106">
                  <c:v>99.74586996666666</c:v>
                </c:pt>
                <c:pt idx="107">
                  <c:v>99.905593243333328</c:v>
                </c:pt>
                <c:pt idx="108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5A7-41FB-B964-B773EE560B66}"/>
            </c:ext>
          </c:extLst>
        </c:ser>
        <c:ser>
          <c:idx val="9"/>
          <c:order val="5"/>
          <c:tx>
            <c:v>CINZA 2017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#REF!</c:f>
              <c:extLst xmlns:c15="http://schemas.microsoft.com/office/drawing/2012/chart"/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  <c:extLst xmlns:c15="http://schemas.microsoft.com/office/drawing/2012/chart"/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9-55A7-41FB-B964-B773EE560B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2223160"/>
        <c:axId val="262223552"/>
        <c:extLst>
          <c:ext xmlns:c15="http://schemas.microsoft.com/office/drawing/2012/chart" uri="{02D57815-91ED-43cb-92C2-25804820EDAC}">
            <c15:filteredScatterSeries>
              <c15:ser>
                <c:idx val="10"/>
                <c:order val="6"/>
                <c:tx>
                  <c:v>filler EHE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xVal>
                  <c:numRef>
                    <c:extLst>
                      <c:ext uri="{02D57815-91ED-43cb-92C2-25804820EDAC}">
                        <c15:formulaRef>
                          <c15:sqref>Metacaolin!$E$8:$E$10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63</c:v>
                      </c:pt>
                      <c:pt idx="1">
                        <c:v>125</c:v>
                      </c:pt>
                      <c:pt idx="2">
                        <c:v>2000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Metacaolin!$F$8:$F$10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70</c:v>
                      </c:pt>
                      <c:pt idx="1">
                        <c:v>85</c:v>
                      </c:pt>
                      <c:pt idx="2">
                        <c:v>100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A-55A7-41FB-B964-B773EE560B66}"/>
                  </c:ext>
                </c:extLst>
              </c15:ser>
            </c15:filteredScatterSeries>
          </c:ext>
        </c:extLst>
      </c:scatterChart>
      <c:valAx>
        <c:axId val="262223160"/>
        <c:scaling>
          <c:logBase val="10"/>
          <c:orientation val="minMax"/>
        </c:scaling>
        <c:delete val="0"/>
        <c:axPos val="b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Particle</a:t>
                </a:r>
                <a:r>
                  <a:rPr lang="es-ES" baseline="0"/>
                  <a:t> diameter (µm)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2223552"/>
        <c:crosses val="autoZero"/>
        <c:crossBetween val="midCat"/>
      </c:valAx>
      <c:valAx>
        <c:axId val="262223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Cumulative</a:t>
                </a:r>
                <a:r>
                  <a:rPr lang="es-ES" baseline="0"/>
                  <a:t> volume finer percent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2223160"/>
        <c:crossesAt val="1.0000000000000002E-2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/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85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800-000000000000}">
  <sheetPr/>
  <sheetViews>
    <sheetView zoomScale="8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E00-000000000000}">
  <sheetPr/>
  <sheetViews>
    <sheetView zoomScale="8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1674" cy="606646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17</xdr:col>
      <xdr:colOff>0</xdr:colOff>
      <xdr:row>12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4628" cy="6069419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0</xdr:row>
      <xdr:rowOff>0</xdr:rowOff>
    </xdr:from>
    <xdr:to>
      <xdr:col>20</xdr:col>
      <xdr:colOff>0</xdr:colOff>
      <xdr:row>11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</xdr:row>
      <xdr:rowOff>0</xdr:rowOff>
    </xdr:from>
    <xdr:to>
      <xdr:col>20</xdr:col>
      <xdr:colOff>0</xdr:colOff>
      <xdr:row>11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294628" cy="6069419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9"/>
  <sheetViews>
    <sheetView topLeftCell="A4" workbookViewId="0">
      <selection activeCell="G15" sqref="G15"/>
    </sheetView>
  </sheetViews>
  <sheetFormatPr baseColWidth="10" defaultColWidth="11.44140625" defaultRowHeight="14.4" x14ac:dyDescent="0.3"/>
  <cols>
    <col min="2" max="2" width="15.5546875" bestFit="1" customWidth="1"/>
    <col min="7" max="7" width="15.5546875" bestFit="1" customWidth="1"/>
  </cols>
  <sheetData>
    <row r="1" spans="1:9" x14ac:dyDescent="0.3">
      <c r="A1" s="1" t="s">
        <v>0</v>
      </c>
      <c r="E1" s="2" t="s">
        <v>1</v>
      </c>
      <c r="F1" s="1" t="s">
        <v>0</v>
      </c>
    </row>
    <row r="2" spans="1:9" x14ac:dyDescent="0.3">
      <c r="A2" s="1" t="s">
        <v>3</v>
      </c>
      <c r="B2" s="1" t="s">
        <v>3</v>
      </c>
      <c r="C2" s="1" t="s">
        <v>4</v>
      </c>
      <c r="D2" s="1" t="s">
        <v>5</v>
      </c>
      <c r="E2" s="2" t="s">
        <v>1</v>
      </c>
      <c r="F2" s="1" t="s">
        <v>3</v>
      </c>
      <c r="G2" s="1" t="s">
        <v>3</v>
      </c>
      <c r="H2" s="1" t="s">
        <v>4</v>
      </c>
      <c r="I2" s="1" t="s">
        <v>6</v>
      </c>
    </row>
    <row r="3" spans="1:9" x14ac:dyDescent="0.3">
      <c r="E3" s="2" t="s">
        <v>1</v>
      </c>
    </row>
    <row r="4" spans="1:9" x14ac:dyDescent="0.3">
      <c r="E4" s="2" t="s">
        <v>1</v>
      </c>
    </row>
    <row r="5" spans="1:9" x14ac:dyDescent="0.3">
      <c r="A5" s="1" t="s">
        <v>7</v>
      </c>
      <c r="B5" s="1" t="s">
        <v>77</v>
      </c>
      <c r="E5" s="2" t="s">
        <v>1</v>
      </c>
      <c r="F5" s="1" t="s">
        <v>7</v>
      </c>
      <c r="G5" s="1" t="s">
        <v>77</v>
      </c>
    </row>
    <row r="6" spans="1:9" x14ac:dyDescent="0.3">
      <c r="A6" s="1" t="s">
        <v>8</v>
      </c>
      <c r="B6" s="1" t="s">
        <v>78</v>
      </c>
      <c r="E6" s="2" t="s">
        <v>1</v>
      </c>
      <c r="F6" s="1" t="s">
        <v>8</v>
      </c>
      <c r="G6" s="1" t="s">
        <v>78</v>
      </c>
    </row>
    <row r="7" spans="1:9" x14ac:dyDescent="0.3">
      <c r="A7" s="1" t="s">
        <v>10</v>
      </c>
      <c r="B7" s="1" t="s">
        <v>79</v>
      </c>
      <c r="E7" s="2" t="s">
        <v>1</v>
      </c>
      <c r="F7" s="1" t="s">
        <v>10</v>
      </c>
      <c r="G7" s="1" t="s">
        <v>79</v>
      </c>
    </row>
    <row r="8" spans="1:9" x14ac:dyDescent="0.3">
      <c r="A8" s="1" t="s">
        <v>12</v>
      </c>
      <c r="B8" s="1" t="s">
        <v>80</v>
      </c>
      <c r="E8" s="2" t="s">
        <v>1</v>
      </c>
      <c r="F8" s="1" t="s">
        <v>12</v>
      </c>
      <c r="G8" s="1" t="s">
        <v>80</v>
      </c>
    </row>
    <row r="9" spans="1:9" x14ac:dyDescent="0.3">
      <c r="E9" s="2" t="s">
        <v>1</v>
      </c>
    </row>
    <row r="10" spans="1:9" x14ac:dyDescent="0.3">
      <c r="E10" s="2" t="s">
        <v>1</v>
      </c>
    </row>
    <row r="11" spans="1:9" x14ac:dyDescent="0.3">
      <c r="A11" s="1" t="s">
        <v>13</v>
      </c>
      <c r="B11" s="1" t="s">
        <v>14</v>
      </c>
      <c r="C11" s="1" t="s">
        <v>15</v>
      </c>
      <c r="D11" s="1" t="s">
        <v>16</v>
      </c>
      <c r="E11" s="2" t="s">
        <v>1</v>
      </c>
      <c r="F11" s="1" t="s">
        <v>13</v>
      </c>
      <c r="G11" s="1" t="s">
        <v>14</v>
      </c>
      <c r="H11" s="1" t="s">
        <v>15</v>
      </c>
      <c r="I11" s="1" t="s">
        <v>16</v>
      </c>
    </row>
    <row r="12" spans="1:9" x14ac:dyDescent="0.3">
      <c r="A12" s="1" t="s">
        <v>17</v>
      </c>
      <c r="B12" s="47">
        <v>44616.502951388888</v>
      </c>
      <c r="C12" s="1" t="s">
        <v>18</v>
      </c>
      <c r="D12" s="1" t="s">
        <v>19</v>
      </c>
      <c r="E12" s="2" t="s">
        <v>1</v>
      </c>
      <c r="F12" s="1" t="s">
        <v>17</v>
      </c>
      <c r="G12" s="47">
        <v>44616.502951388888</v>
      </c>
      <c r="H12" s="1" t="s">
        <v>18</v>
      </c>
      <c r="I12" s="1" t="s">
        <v>19</v>
      </c>
    </row>
    <row r="13" spans="1:9" x14ac:dyDescent="0.3">
      <c r="A13" s="1" t="s">
        <v>20</v>
      </c>
      <c r="B13" s="47">
        <v>44616.535497685189</v>
      </c>
      <c r="C13" s="1" t="s">
        <v>21</v>
      </c>
      <c r="D13" s="1" t="s">
        <v>22</v>
      </c>
      <c r="E13" s="2" t="s">
        <v>1</v>
      </c>
      <c r="F13" s="1" t="s">
        <v>20</v>
      </c>
      <c r="G13" s="47">
        <v>44616.535497685189</v>
      </c>
      <c r="H13" s="1" t="s">
        <v>21</v>
      </c>
      <c r="I13" s="1" t="s">
        <v>22</v>
      </c>
    </row>
    <row r="14" spans="1:9" x14ac:dyDescent="0.3">
      <c r="A14" s="1" t="s">
        <v>21</v>
      </c>
      <c r="B14" s="47">
        <v>44616.492303240739</v>
      </c>
      <c r="C14" s="1" t="s">
        <v>23</v>
      </c>
      <c r="D14" s="1" t="s">
        <v>24</v>
      </c>
      <c r="E14" s="2" t="s">
        <v>1</v>
      </c>
      <c r="F14" s="1" t="s">
        <v>21</v>
      </c>
      <c r="G14" s="47">
        <v>44616.492303240739</v>
      </c>
      <c r="H14" s="1" t="s">
        <v>23</v>
      </c>
      <c r="I14" s="1" t="s">
        <v>24</v>
      </c>
    </row>
    <row r="15" spans="1:9" x14ac:dyDescent="0.3">
      <c r="E15" s="2" t="s">
        <v>1</v>
      </c>
    </row>
    <row r="16" spans="1:9" x14ac:dyDescent="0.3">
      <c r="E16" s="2" t="s">
        <v>1</v>
      </c>
    </row>
    <row r="17" spans="1:7" x14ac:dyDescent="0.3">
      <c r="A17" s="1" t="s">
        <v>25</v>
      </c>
      <c r="E17" s="2" t="s">
        <v>1</v>
      </c>
      <c r="F17" s="1" t="s">
        <v>25</v>
      </c>
    </row>
    <row r="18" spans="1:7" x14ac:dyDescent="0.3">
      <c r="E18" s="2" t="s">
        <v>1</v>
      </c>
    </row>
    <row r="19" spans="1:7" x14ac:dyDescent="0.3">
      <c r="E19" s="2" t="s">
        <v>1</v>
      </c>
    </row>
    <row r="20" spans="1:7" x14ac:dyDescent="0.3">
      <c r="E20" s="2" t="s">
        <v>1</v>
      </c>
    </row>
    <row r="21" spans="1:7" x14ac:dyDescent="0.3">
      <c r="E21" s="2" t="s">
        <v>1</v>
      </c>
    </row>
    <row r="22" spans="1:7" x14ac:dyDescent="0.3">
      <c r="A22" s="1" t="s">
        <v>26</v>
      </c>
      <c r="E22" s="2" t="s">
        <v>1</v>
      </c>
      <c r="F22" s="1" t="s">
        <v>27</v>
      </c>
    </row>
    <row r="23" spans="1:7" x14ac:dyDescent="0.3">
      <c r="A23" s="1" t="s">
        <v>25</v>
      </c>
      <c r="E23" s="2" t="s">
        <v>1</v>
      </c>
      <c r="F23" s="1" t="s">
        <v>25</v>
      </c>
    </row>
    <row r="24" spans="1:7" x14ac:dyDescent="0.3">
      <c r="E24" s="2" t="s">
        <v>1</v>
      </c>
    </row>
    <row r="25" spans="1:7" x14ac:dyDescent="0.3">
      <c r="A25" s="1" t="s">
        <v>28</v>
      </c>
      <c r="E25" s="2" t="s">
        <v>1</v>
      </c>
      <c r="F25" s="1" t="s">
        <v>29</v>
      </c>
    </row>
    <row r="26" spans="1:7" x14ac:dyDescent="0.3">
      <c r="A26" s="1" t="s">
        <v>30</v>
      </c>
      <c r="B26" s="1" t="s">
        <v>31</v>
      </c>
      <c r="E26" s="2" t="s">
        <v>1</v>
      </c>
      <c r="F26" s="1" t="s">
        <v>30</v>
      </c>
      <c r="G26" s="1" t="s">
        <v>32</v>
      </c>
    </row>
    <row r="27" spans="1:7" x14ac:dyDescent="0.3">
      <c r="A27" s="1">
        <v>3.8751749440787416E-2</v>
      </c>
      <c r="B27" s="1">
        <v>0</v>
      </c>
      <c r="E27" s="2" t="s">
        <v>1</v>
      </c>
      <c r="F27" s="1">
        <v>3.9883320954164796E-2</v>
      </c>
      <c r="G27" s="1">
        <v>1.4773333333339966E-2</v>
      </c>
    </row>
    <row r="28" spans="1:7" x14ac:dyDescent="0.3">
      <c r="A28" s="1">
        <v>4.1047934952290997E-2</v>
      </c>
      <c r="B28" s="1">
        <v>1.4773333333339966E-2</v>
      </c>
      <c r="E28" s="2" t="s">
        <v>1</v>
      </c>
      <c r="F28" s="1">
        <v>4.2246556293140489E-2</v>
      </c>
      <c r="G28" s="1">
        <v>2.9526666666668255E-2</v>
      </c>
    </row>
    <row r="29" spans="1:7" x14ac:dyDescent="0.3">
      <c r="A29" s="1">
        <v>4.348017800904927E-2</v>
      </c>
      <c r="B29" s="1">
        <v>4.4300000000008222E-2</v>
      </c>
      <c r="E29" s="2" t="s">
        <v>1</v>
      </c>
      <c r="F29" s="1">
        <v>4.4749822129421087E-2</v>
      </c>
      <c r="G29" s="1">
        <v>4.4246666666669654E-2</v>
      </c>
    </row>
    <row r="30" spans="1:7" x14ac:dyDescent="0.3">
      <c r="A30" s="1">
        <v>4.6056540527457071E-2</v>
      </c>
      <c r="B30" s="1">
        <v>8.8546666666677876E-2</v>
      </c>
      <c r="E30" s="2" t="s">
        <v>1</v>
      </c>
      <c r="F30" s="1">
        <v>4.740141579161037E-2</v>
      </c>
      <c r="G30" s="1">
        <v>5.8916666666652961E-2</v>
      </c>
    </row>
    <row r="31" spans="1:7" x14ac:dyDescent="0.3">
      <c r="A31" s="1">
        <v>4.8785562122487684E-2</v>
      </c>
      <c r="B31" s="1">
        <v>0.14746333333333084</v>
      </c>
      <c r="E31" s="2" t="s">
        <v>1</v>
      </c>
      <c r="F31" s="1">
        <v>5.0210126255940853E-2</v>
      </c>
      <c r="G31" s="1">
        <v>7.3500000000004118E-2</v>
      </c>
    </row>
    <row r="32" spans="1:7" x14ac:dyDescent="0.3">
      <c r="A32" s="1">
        <v>5.1676288413113128E-2</v>
      </c>
      <c r="B32" s="1">
        <v>0.22096333333333495</v>
      </c>
      <c r="E32" s="2" t="s">
        <v>1</v>
      </c>
      <c r="F32" s="1">
        <v>5.3185263278227354E-2</v>
      </c>
      <c r="G32" s="1">
        <v>8.799333333332493E-2</v>
      </c>
    </row>
    <row r="33" spans="1:7" x14ac:dyDescent="0.3">
      <c r="A33" s="1">
        <v>5.4738301004926056E-2</v>
      </c>
      <c r="B33" s="1">
        <v>0.30895666666665988</v>
      </c>
      <c r="E33" s="2" t="s">
        <v>1</v>
      </c>
      <c r="F33" s="1">
        <v>5.633668825199719E-2</v>
      </c>
      <c r="G33" s="1">
        <v>0.10236333333333292</v>
      </c>
    </row>
    <row r="34" spans="1:7" x14ac:dyDescent="0.3">
      <c r="A34" s="1">
        <v>5.7981749249343656E-2</v>
      </c>
      <c r="B34" s="1">
        <v>0.4113199999999928</v>
      </c>
      <c r="E34" s="2" t="s">
        <v>1</v>
      </c>
      <c r="F34" s="1">
        <v>5.9674846895079632E-2</v>
      </c>
      <c r="G34" s="1">
        <v>0.1165733333333363</v>
      </c>
    </row>
    <row r="35" spans="1:7" x14ac:dyDescent="0.3">
      <c r="A35" s="1">
        <v>6.1417383884662738E-2</v>
      </c>
      <c r="B35" s="1">
        <v>0.52789333333332911</v>
      </c>
      <c r="E35" s="2" t="s">
        <v>1</v>
      </c>
      <c r="F35" s="1">
        <v>6.3210803872997462E-2</v>
      </c>
      <c r="G35" s="1">
        <v>0.13060333333332341</v>
      </c>
    </row>
    <row r="36" spans="1:7" x14ac:dyDescent="0.3">
      <c r="A36" s="1">
        <v>6.5056592670472591E-2</v>
      </c>
      <c r="B36" s="1">
        <v>0.65849666666665252</v>
      </c>
      <c r="E36" s="2" t="s">
        <v>1</v>
      </c>
      <c r="F36" s="1">
        <v>6.6956279473923561E-2</v>
      </c>
      <c r="G36" s="1">
        <v>0.1449900000000226</v>
      </c>
    </row>
    <row r="37" spans="1:7" x14ac:dyDescent="0.3">
      <c r="A37" s="1">
        <v>6.8911438133539601E-2</v>
      </c>
      <c r="B37" s="1">
        <v>0.80348666666667512</v>
      </c>
      <c r="E37" s="2" t="s">
        <v>1</v>
      </c>
      <c r="F37" s="1">
        <v>7.092368845676518E-2</v>
      </c>
      <c r="G37" s="1">
        <v>0.15966999999998954</v>
      </c>
    </row>
    <row r="38" spans="1:7" x14ac:dyDescent="0.3">
      <c r="A38" s="1">
        <v>7.2994697550276114E-2</v>
      </c>
      <c r="B38" s="1">
        <v>0.96315666666666466</v>
      </c>
      <c r="E38" s="2" t="s">
        <v>1</v>
      </c>
      <c r="F38" s="1">
        <v>7.5126181201142006E-2</v>
      </c>
      <c r="G38" s="1">
        <v>0.17456666666665344</v>
      </c>
    </row>
    <row r="39" spans="1:7" x14ac:dyDescent="0.3">
      <c r="A39" s="1">
        <v>7.7319905298319488E-2</v>
      </c>
      <c r="B39" s="1">
        <v>1.1377233333333181</v>
      </c>
      <c r="E39" s="2" t="s">
        <v>1</v>
      </c>
      <c r="F39" s="1">
        <v>7.9577687295653676E-2</v>
      </c>
      <c r="G39" s="1">
        <v>0.1895966666666804</v>
      </c>
    </row>
    <row r="40" spans="1:7" x14ac:dyDescent="0.3">
      <c r="A40" s="1">
        <v>8.1901397717600105E-2</v>
      </c>
      <c r="B40" s="1">
        <v>1.3273199999999985</v>
      </c>
      <c r="E40" s="2" t="s">
        <v>1</v>
      </c>
      <c r="F40" s="1">
        <v>8.4292961708914566E-2</v>
      </c>
      <c r="G40" s="1">
        <v>0.20467333333334947</v>
      </c>
    </row>
    <row r="41" spans="1:7" x14ac:dyDescent="0.3">
      <c r="A41" s="1">
        <v>8.6754360629594629E-2</v>
      </c>
      <c r="B41" s="1">
        <v>1.531993333333348</v>
      </c>
      <c r="E41" s="2" t="s">
        <v>1</v>
      </c>
      <c r="F41" s="1">
        <v>8.9287633696394336E-2</v>
      </c>
      <c r="G41" s="1">
        <v>0.21969666666664667</v>
      </c>
    </row>
    <row r="42" spans="1:7" x14ac:dyDescent="0.3">
      <c r="A42" s="1">
        <v>9.1894879672272028E-2</v>
      </c>
      <c r="B42" s="1">
        <v>1.7516899999999946</v>
      </c>
      <c r="E42" s="2" t="s">
        <v>1</v>
      </c>
      <c r="F42" s="1">
        <v>9.4578258605170912E-2</v>
      </c>
      <c r="G42" s="1">
        <v>0.23457000000001171</v>
      </c>
    </row>
    <row r="43" spans="1:7" x14ac:dyDescent="0.3">
      <c r="A43" s="1">
        <v>9.7339993617572868E-2</v>
      </c>
      <c r="B43" s="1">
        <v>1.9862600000000064</v>
      </c>
      <c r="E43" s="2" t="s">
        <v>1</v>
      </c>
      <c r="F43" s="1">
        <v>0.10018237274830827</v>
      </c>
      <c r="G43" s="1">
        <v>0.24915333333332956</v>
      </c>
    </row>
    <row r="44" spans="1:7" x14ac:dyDescent="0.3">
      <c r="A44" s="1">
        <v>0.10310775084814758</v>
      </c>
      <c r="B44" s="1">
        <v>2.2354133333333359</v>
      </c>
      <c r="E44" s="2" t="s">
        <v>1</v>
      </c>
      <c r="F44" s="1">
        <v>0.10611855153074523</v>
      </c>
      <c r="G44" s="1">
        <v>0.26334333333333237</v>
      </c>
    </row>
    <row r="45" spans="1:7" x14ac:dyDescent="0.3">
      <c r="A45" s="1">
        <v>0.10921726918055209</v>
      </c>
      <c r="B45" s="1">
        <v>2.4987566666666683</v>
      </c>
      <c r="E45" s="2" t="s">
        <v>1</v>
      </c>
      <c r="F45" s="1">
        <v>0.11240647101935999</v>
      </c>
      <c r="G45" s="1">
        <v>0.27698000000000444</v>
      </c>
    </row>
    <row r="46" spans="1:7" x14ac:dyDescent="0.3">
      <c r="A46" s="1">
        <v>0.11568879923319052</v>
      </c>
      <c r="B46" s="1">
        <v>2.7757366666666727</v>
      </c>
      <c r="E46" s="2" t="s">
        <v>1</v>
      </c>
      <c r="F46" s="1">
        <v>0.11906697316129004</v>
      </c>
      <c r="G46" s="1">
        <v>0.28992333333331954</v>
      </c>
    </row>
    <row r="47" spans="1:7" x14ac:dyDescent="0.3">
      <c r="A47" s="1">
        <v>0.12254379154904453</v>
      </c>
      <c r="B47" s="1">
        <v>3.0656599999999923</v>
      </c>
      <c r="E47" s="2" t="s">
        <v>1</v>
      </c>
      <c r="F47" s="1">
        <v>0.12612213486668075</v>
      </c>
      <c r="G47" s="1">
        <v>0.30200000000001337</v>
      </c>
    </row>
    <row r="48" spans="1:7" x14ac:dyDescent="0.3">
      <c r="A48" s="1">
        <v>0.12980496769567459</v>
      </c>
      <c r="B48" s="1">
        <v>3.3676600000000056</v>
      </c>
      <c r="E48" s="2" t="s">
        <v>1</v>
      </c>
      <c r="F48" s="1">
        <v>0.13359534118484401</v>
      </c>
      <c r="G48" s="1">
        <v>0.31304666666664982</v>
      </c>
    </row>
    <row r="49" spans="1:7" x14ac:dyDescent="0.3">
      <c r="A49" s="1">
        <v>0.13749639557816096</v>
      </c>
      <c r="B49" s="1">
        <v>3.6807066666666555</v>
      </c>
      <c r="E49" s="2" t="s">
        <v>1</v>
      </c>
      <c r="F49" s="1">
        <v>0.14151136281637688</v>
      </c>
      <c r="G49" s="1">
        <v>0.32285666666667101</v>
      </c>
    </row>
    <row r="50" spans="1:7" x14ac:dyDescent="0.3">
      <c r="A50" s="1">
        <v>0.14564356921461707</v>
      </c>
      <c r="B50" s="1">
        <v>4.0035633333333269</v>
      </c>
      <c r="E50" s="2" t="s">
        <v>1</v>
      </c>
      <c r="F50" s="1">
        <v>0.14989643821816209</v>
      </c>
      <c r="G50" s="1">
        <v>0.33124333333331979</v>
      </c>
    </row>
    <row r="51" spans="1:7" x14ac:dyDescent="0.3">
      <c r="A51" s="1">
        <v>0.15427349323869949</v>
      </c>
      <c r="B51" s="1">
        <v>4.3348066666666458</v>
      </c>
      <c r="E51" s="2" t="s">
        <v>1</v>
      </c>
      <c r="F51" s="1">
        <v>0.15877836057339556</v>
      </c>
      <c r="G51" s="1">
        <v>0.33800333333335875</v>
      </c>
    </row>
    <row r="52" spans="1:7" x14ac:dyDescent="0.3">
      <c r="A52" s="1">
        <v>0.16341477240920571</v>
      </c>
      <c r="B52" s="1">
        <v>4.6728100000000055</v>
      </c>
      <c r="E52" s="2" t="s">
        <v>1</v>
      </c>
      <c r="F52" s="1">
        <v>0.16818656991491199</v>
      </c>
      <c r="G52" s="1">
        <v>0.34290999999999627</v>
      </c>
    </row>
    <row r="53" spans="1:7" x14ac:dyDescent="0.3">
      <c r="A53" s="1">
        <v>0.17309770642344996</v>
      </c>
      <c r="B53" s="1">
        <v>5.0157200000000017</v>
      </c>
      <c r="E53" s="2" t="s">
        <v>1</v>
      </c>
      <c r="F53" s="1">
        <v>0.17815225070716106</v>
      </c>
      <c r="G53" s="1">
        <v>0.34578000000000664</v>
      </c>
    </row>
    <row r="54" spans="1:7" x14ac:dyDescent="0.3">
      <c r="A54" s="1">
        <v>0.18335439034868414</v>
      </c>
      <c r="B54" s="1">
        <v>5.3615000000000084</v>
      </c>
      <c r="E54" s="2" t="s">
        <v>1</v>
      </c>
      <c r="F54" s="1">
        <v>0.18870843521027869</v>
      </c>
      <c r="G54" s="1">
        <v>0.34638333333332216</v>
      </c>
    </row>
    <row r="55" spans="1:7" x14ac:dyDescent="0.3">
      <c r="A55" s="1">
        <v>0.19421882100445442</v>
      </c>
      <c r="B55" s="1">
        <v>5.7078833333333296</v>
      </c>
      <c r="E55" s="2" t="s">
        <v>1</v>
      </c>
      <c r="F55" s="1">
        <v>0.19989011296886477</v>
      </c>
      <c r="G55" s="1">
        <v>0.34457333333333118</v>
      </c>
    </row>
    <row r="56" spans="1:7" x14ac:dyDescent="0.3">
      <c r="A56" s="1">
        <v>0.20572700964850946</v>
      </c>
      <c r="B56" s="1">
        <v>6.0524566666666608</v>
      </c>
      <c r="E56" s="2" t="s">
        <v>1</v>
      </c>
      <c r="F56" s="1">
        <v>0.21173434678837913</v>
      </c>
      <c r="G56" s="1">
        <v>0.34018333333334372</v>
      </c>
    </row>
    <row r="57" spans="1:7" x14ac:dyDescent="0.3">
      <c r="A57" s="1">
        <v>0.21791710133976769</v>
      </c>
      <c r="B57" s="1">
        <v>6.3926400000000054</v>
      </c>
      <c r="E57" s="2" t="s">
        <v>1</v>
      </c>
      <c r="F57" s="1">
        <v>0.22428039558357049</v>
      </c>
      <c r="G57" s="1">
        <v>0.33314999999999317</v>
      </c>
    </row>
    <row r="58" spans="1:7" x14ac:dyDescent="0.3">
      <c r="A58" s="1">
        <v>0.23082950137398561</v>
      </c>
      <c r="B58" s="1">
        <v>6.7257899999999982</v>
      </c>
      <c r="E58" s="2" t="s">
        <v>1</v>
      </c>
      <c r="F58" s="1">
        <v>0.23756984450613297</v>
      </c>
      <c r="G58" s="1">
        <v>0.32347000000000348</v>
      </c>
    </row>
    <row r="59" spans="1:7" x14ac:dyDescent="0.3">
      <c r="A59" s="1">
        <v>0.24450700921121041</v>
      </c>
      <c r="B59" s="1">
        <v>7.0492600000000021</v>
      </c>
      <c r="E59" s="2" t="s">
        <v>1</v>
      </c>
      <c r="F59" s="1">
        <v>0.25164674278291066</v>
      </c>
      <c r="G59" s="1">
        <v>0.31125666666667051</v>
      </c>
    </row>
    <row r="60" spans="1:7" x14ac:dyDescent="0.3">
      <c r="A60" s="1">
        <v>0.25899496033893232</v>
      </c>
      <c r="B60" s="1">
        <v>7.3605166666666726</v>
      </c>
      <c r="E60" s="2" t="s">
        <v>1</v>
      </c>
      <c r="F60" s="1">
        <v>0.26655774972152918</v>
      </c>
      <c r="G60" s="1">
        <v>0.29675999999999592</v>
      </c>
    </row>
    <row r="61" spans="1:7" x14ac:dyDescent="0.3">
      <c r="A61" s="1">
        <v>0.27434137654115825</v>
      </c>
      <c r="B61" s="1">
        <v>7.6572766666666681</v>
      </c>
      <c r="E61" s="2" t="s">
        <v>1</v>
      </c>
      <c r="F61" s="1">
        <v>0.28235228936740525</v>
      </c>
      <c r="G61" s="1">
        <v>0.28038333333334498</v>
      </c>
    </row>
    <row r="62" spans="1:7" x14ac:dyDescent="0.3">
      <c r="A62" s="1">
        <v>0.29059712507148722</v>
      </c>
      <c r="B62" s="1">
        <v>7.9376600000000135</v>
      </c>
      <c r="E62" s="2" t="s">
        <v>1</v>
      </c>
      <c r="F62" s="1">
        <v>0.29908271432475975</v>
      </c>
      <c r="G62" s="1">
        <v>0.26273666666665196</v>
      </c>
    </row>
    <row r="63" spans="1:7" x14ac:dyDescent="0.3">
      <c r="A63" s="1">
        <v>0.30781608725778326</v>
      </c>
      <c r="B63" s="1">
        <v>8.2003966666666646</v>
      </c>
      <c r="E63" s="2" t="s">
        <v>1</v>
      </c>
      <c r="F63" s="1">
        <v>0.31680447928463668</v>
      </c>
      <c r="G63" s="1">
        <v>0.24464333333333865</v>
      </c>
    </row>
    <row r="64" spans="1:7" x14ac:dyDescent="0.3">
      <c r="A64" s="1">
        <v>0.32605533709730439</v>
      </c>
      <c r="B64" s="1">
        <v>8.4450400000000041</v>
      </c>
      <c r="E64" s="2" t="s">
        <v>1</v>
      </c>
      <c r="F64" s="1">
        <v>0.33557632483510269</v>
      </c>
      <c r="G64" s="1">
        <v>0.22711333333332862</v>
      </c>
    </row>
    <row r="65" spans="1:7" x14ac:dyDescent="0.3">
      <c r="A65" s="1">
        <v>0.34537533043425633</v>
      </c>
      <c r="B65" s="1">
        <v>8.6721533333333323</v>
      </c>
      <c r="E65" s="2" t="s">
        <v>1</v>
      </c>
      <c r="F65" s="1">
        <v>0.35546047216288645</v>
      </c>
      <c r="G65" s="1">
        <v>0.2113233333333242</v>
      </c>
    </row>
    <row r="66" spans="1:7" x14ac:dyDescent="0.3">
      <c r="A66" s="1">
        <v>0.3658401053468231</v>
      </c>
      <c r="B66" s="1">
        <v>8.883476666666656</v>
      </c>
      <c r="E66" s="2" t="s">
        <v>1</v>
      </c>
      <c r="F66" s="1">
        <v>0.37652282929181552</v>
      </c>
      <c r="G66" s="1">
        <v>0.19850666666667571</v>
      </c>
    </row>
    <row r="67" spans="1:7" x14ac:dyDescent="0.3">
      <c r="A67" s="1">
        <v>0.3875174944078742</v>
      </c>
      <c r="B67" s="1">
        <v>9.0819833333333317</v>
      </c>
      <c r="E67" s="2" t="s">
        <v>1</v>
      </c>
      <c r="F67" s="1">
        <v>0.39883320954164797</v>
      </c>
      <c r="G67" s="1">
        <v>0.1897566666666739</v>
      </c>
    </row>
    <row r="68" spans="1:7" x14ac:dyDescent="0.3">
      <c r="A68" s="1">
        <v>0.41047934952290988</v>
      </c>
      <c r="B68" s="1">
        <v>9.2717400000000065</v>
      </c>
      <c r="E68" s="2" t="s">
        <v>1</v>
      </c>
      <c r="F68" s="1">
        <v>0.42246556293140486</v>
      </c>
      <c r="G68" s="1">
        <v>0.18580000000000263</v>
      </c>
    </row>
    <row r="69" spans="1:7" x14ac:dyDescent="0.3">
      <c r="A69" s="1">
        <v>0.43480178009049281</v>
      </c>
      <c r="B69" s="1">
        <v>9.4575400000000087</v>
      </c>
      <c r="E69" s="2" t="s">
        <v>1</v>
      </c>
      <c r="F69" s="1">
        <v>0.44749822129421096</v>
      </c>
      <c r="G69" s="1">
        <v>0.18655333333331692</v>
      </c>
    </row>
    <row r="70" spans="1:7" x14ac:dyDescent="0.3">
      <c r="A70" s="1">
        <v>0.46056540527457079</v>
      </c>
      <c r="B70" s="1">
        <v>9.6440933333333252</v>
      </c>
      <c r="E70" s="2" t="s">
        <v>1</v>
      </c>
      <c r="F70" s="1">
        <v>0.47401415791610368</v>
      </c>
      <c r="G70" s="1">
        <v>0.19078999999999624</v>
      </c>
    </row>
    <row r="71" spans="1:7" x14ac:dyDescent="0.3">
      <c r="A71" s="1">
        <v>0.4878556212248768</v>
      </c>
      <c r="B71" s="1">
        <v>9.8348833333333214</v>
      </c>
      <c r="E71" s="2" t="s">
        <v>1</v>
      </c>
      <c r="F71" s="1">
        <v>0.50210126255940857</v>
      </c>
      <c r="G71" s="1">
        <v>0.19578000000002316</v>
      </c>
    </row>
    <row r="72" spans="1:7" x14ac:dyDescent="0.3">
      <c r="A72" s="1">
        <v>0.51676288413113136</v>
      </c>
      <c r="B72" s="1">
        <v>10.030663333333345</v>
      </c>
      <c r="E72" s="2" t="s">
        <v>1</v>
      </c>
      <c r="F72" s="1">
        <v>0.53185263278227357</v>
      </c>
      <c r="G72" s="1">
        <v>0.19729333333332599</v>
      </c>
    </row>
    <row r="73" spans="1:7" x14ac:dyDescent="0.3">
      <c r="A73" s="1">
        <v>0.54738301004926049</v>
      </c>
      <c r="B73" s="1">
        <v>10.227956666666671</v>
      </c>
      <c r="E73" s="2" t="s">
        <v>1</v>
      </c>
      <c r="F73" s="1">
        <v>0.56336688251997202</v>
      </c>
      <c r="G73" s="1">
        <v>0.19046999999998704</v>
      </c>
    </row>
    <row r="74" spans="1:7" x14ac:dyDescent="0.3">
      <c r="A74" s="1">
        <v>0.57981749249343673</v>
      </c>
      <c r="B74" s="1">
        <v>10.418426666666658</v>
      </c>
      <c r="E74" s="2" t="s">
        <v>1</v>
      </c>
      <c r="F74" s="1">
        <v>0.59674846895079636</v>
      </c>
      <c r="G74" s="1">
        <v>0.17194666666667802</v>
      </c>
    </row>
    <row r="75" spans="1:7" x14ac:dyDescent="0.3">
      <c r="A75" s="1">
        <v>0.61417383884662735</v>
      </c>
      <c r="B75" s="1">
        <v>10.590373333333336</v>
      </c>
      <c r="E75" s="2" t="s">
        <v>1</v>
      </c>
      <c r="F75" s="1">
        <v>0.63210803872997456</v>
      </c>
      <c r="G75" s="1">
        <v>0.14414999999998734</v>
      </c>
    </row>
    <row r="76" spans="1:7" x14ac:dyDescent="0.3">
      <c r="A76" s="1">
        <v>0.65056592670472579</v>
      </c>
      <c r="B76" s="1">
        <v>10.734523333333323</v>
      </c>
      <c r="E76" s="2" t="s">
        <v>1</v>
      </c>
      <c r="F76" s="1">
        <v>0.66956279473923563</v>
      </c>
      <c r="G76" s="1">
        <v>0.12236333333335292</v>
      </c>
    </row>
    <row r="77" spans="1:7" x14ac:dyDescent="0.3">
      <c r="A77" s="1">
        <v>0.68911438133539604</v>
      </c>
      <c r="B77" s="1">
        <v>10.856886666666677</v>
      </c>
      <c r="E77" s="2" t="s">
        <v>1</v>
      </c>
      <c r="F77" s="1">
        <v>0.70923688456765177</v>
      </c>
      <c r="G77" s="1">
        <v>0.14532999999998797</v>
      </c>
    </row>
    <row r="78" spans="1:7" x14ac:dyDescent="0.3">
      <c r="A78" s="1">
        <v>0.729946975502761</v>
      </c>
      <c r="B78" s="1">
        <v>11.002216666666664</v>
      </c>
      <c r="E78" s="2" t="s">
        <v>1</v>
      </c>
      <c r="F78" s="1">
        <v>0.75126181201142006</v>
      </c>
      <c r="G78" s="1">
        <v>0.1638366666666613</v>
      </c>
    </row>
    <row r="79" spans="1:7" x14ac:dyDescent="0.3">
      <c r="A79" s="1">
        <v>0.77319905298319502</v>
      </c>
      <c r="B79" s="1">
        <v>11.166053333333325</v>
      </c>
      <c r="E79" s="2" t="s">
        <v>1</v>
      </c>
      <c r="F79" s="1">
        <v>0.79577687295653676</v>
      </c>
      <c r="G79" s="1">
        <v>0.17454333333333238</v>
      </c>
    </row>
    <row r="80" spans="1:7" x14ac:dyDescent="0.3">
      <c r="A80" s="1">
        <v>0.81901397717600111</v>
      </c>
      <c r="B80" s="1">
        <v>11.340596666666658</v>
      </c>
      <c r="E80" s="2" t="s">
        <v>1</v>
      </c>
      <c r="F80" s="1">
        <v>0.8429296170891456</v>
      </c>
      <c r="G80" s="1">
        <v>0.17551333333334362</v>
      </c>
    </row>
    <row r="81" spans="1:7" x14ac:dyDescent="0.3">
      <c r="A81" s="1">
        <v>0.86754360629594607</v>
      </c>
      <c r="B81" s="1">
        <v>11.516110000000001</v>
      </c>
      <c r="E81" s="2" t="s">
        <v>1</v>
      </c>
      <c r="F81" s="1">
        <v>0.89287633696394331</v>
      </c>
      <c r="G81" s="1">
        <v>0.26806999999999803</v>
      </c>
    </row>
    <row r="82" spans="1:7" x14ac:dyDescent="0.3">
      <c r="A82" s="1">
        <v>0.91894879672272045</v>
      </c>
      <c r="B82" s="1">
        <v>11.784179999999999</v>
      </c>
      <c r="E82" s="2" t="s">
        <v>1</v>
      </c>
      <c r="F82" s="1">
        <v>0.94578258605170917</v>
      </c>
      <c r="G82" s="1">
        <v>0.33771666666666533</v>
      </c>
    </row>
    <row r="83" spans="1:7" x14ac:dyDescent="0.3">
      <c r="A83" s="1">
        <v>0.97339993617572862</v>
      </c>
      <c r="B83" s="1">
        <v>12.121896666666665</v>
      </c>
      <c r="E83" s="2" t="s">
        <v>1</v>
      </c>
      <c r="F83" s="1">
        <v>1.0018237274830828</v>
      </c>
      <c r="G83" s="1">
        <v>0.33540333333332839</v>
      </c>
    </row>
    <row r="84" spans="1:7" x14ac:dyDescent="0.3">
      <c r="A84" s="1">
        <v>1.0310775084814761</v>
      </c>
      <c r="B84" s="1">
        <v>12.457299999999993</v>
      </c>
      <c r="E84" s="2" t="s">
        <v>1</v>
      </c>
      <c r="F84" s="1">
        <v>1.0611855153074525</v>
      </c>
      <c r="G84" s="1">
        <v>0.26909666666665721</v>
      </c>
    </row>
    <row r="85" spans="1:7" x14ac:dyDescent="0.3">
      <c r="A85" s="1">
        <v>1.0921726918055208</v>
      </c>
      <c r="B85" s="1">
        <v>12.72639666666665</v>
      </c>
      <c r="E85" s="2" t="s">
        <v>1</v>
      </c>
      <c r="F85" s="1">
        <v>1.1240647101935997</v>
      </c>
      <c r="G85" s="1">
        <v>0.18208333333333826</v>
      </c>
    </row>
    <row r="86" spans="1:7" x14ac:dyDescent="0.3">
      <c r="A86" s="1">
        <v>1.1568879923319049</v>
      </c>
      <c r="B86" s="1">
        <v>12.908479999999988</v>
      </c>
      <c r="E86" s="2" t="s">
        <v>1</v>
      </c>
      <c r="F86" s="1">
        <v>1.1906697316129002</v>
      </c>
      <c r="G86" s="1">
        <v>0.1256933333333432</v>
      </c>
    </row>
    <row r="87" spans="1:7" x14ac:dyDescent="0.3">
      <c r="A87" s="1">
        <v>1.2254379154904456</v>
      </c>
      <c r="B87" s="1">
        <v>13.034173333333332</v>
      </c>
      <c r="E87" s="2" t="s">
        <v>1</v>
      </c>
      <c r="F87" s="1">
        <v>1.2612213486668076</v>
      </c>
      <c r="G87" s="1">
        <v>0.13523999999999203</v>
      </c>
    </row>
    <row r="88" spans="1:7" x14ac:dyDescent="0.3">
      <c r="A88" s="1">
        <v>1.2980496769567458</v>
      </c>
      <c r="B88" s="1">
        <v>13.169413333333324</v>
      </c>
      <c r="E88" s="2" t="s">
        <v>1</v>
      </c>
      <c r="F88" s="1">
        <v>1.3359534118484402</v>
      </c>
      <c r="G88" s="1">
        <v>0.19315333333334017</v>
      </c>
    </row>
    <row r="89" spans="1:7" x14ac:dyDescent="0.3">
      <c r="A89" s="1">
        <v>1.3749639557816098</v>
      </c>
      <c r="B89" s="1">
        <v>13.362566666666664</v>
      </c>
      <c r="E89" s="2" t="s">
        <v>1</v>
      </c>
      <c r="F89" s="1">
        <v>1.4151136281637691</v>
      </c>
      <c r="G89" s="1">
        <v>0.24607666666667249</v>
      </c>
    </row>
    <row r="90" spans="1:7" x14ac:dyDescent="0.3">
      <c r="A90" s="1">
        <v>1.4564356921461712</v>
      </c>
      <c r="B90" s="1">
        <v>13.608643333333337</v>
      </c>
      <c r="E90" s="2" t="s">
        <v>1</v>
      </c>
      <c r="F90" s="1">
        <v>1.4989643821816212</v>
      </c>
      <c r="G90" s="1">
        <v>0.25874000000000175</v>
      </c>
    </row>
    <row r="91" spans="1:7" x14ac:dyDescent="0.3">
      <c r="A91" s="1">
        <v>1.5427349323869946</v>
      </c>
      <c r="B91" s="1">
        <v>13.867383333333338</v>
      </c>
      <c r="E91" s="2" t="s">
        <v>1</v>
      </c>
      <c r="F91" s="1">
        <v>1.5877836057339556</v>
      </c>
      <c r="G91" s="1">
        <v>0.23315999999999892</v>
      </c>
    </row>
    <row r="92" spans="1:7" x14ac:dyDescent="0.3">
      <c r="A92" s="1">
        <v>1.6341477240920574</v>
      </c>
      <c r="B92" s="1">
        <v>14.100543333333338</v>
      </c>
      <c r="E92" s="2" t="s">
        <v>1</v>
      </c>
      <c r="F92" s="1">
        <v>1.6818656991491201</v>
      </c>
      <c r="G92" s="1">
        <v>0.20244666666666689</v>
      </c>
    </row>
    <row r="93" spans="1:7" x14ac:dyDescent="0.3">
      <c r="A93" s="1">
        <v>1.7309770642344995</v>
      </c>
      <c r="B93" s="1">
        <v>14.302990000000005</v>
      </c>
      <c r="E93" s="2" t="s">
        <v>1</v>
      </c>
      <c r="F93" s="1">
        <v>1.7815225070716108</v>
      </c>
      <c r="G93" s="1">
        <v>0.19993333333332419</v>
      </c>
    </row>
    <row r="94" spans="1:7" x14ac:dyDescent="0.3">
      <c r="A94" s="1">
        <v>1.8335439034868417</v>
      </c>
      <c r="B94" s="1">
        <v>14.502923333333328</v>
      </c>
      <c r="E94" s="2" t="s">
        <v>1</v>
      </c>
      <c r="F94" s="1">
        <v>1.8870843521027869</v>
      </c>
      <c r="G94" s="1">
        <v>0.22792999999999841</v>
      </c>
    </row>
    <row r="95" spans="1:7" x14ac:dyDescent="0.3">
      <c r="A95" s="1">
        <v>1.942188210044544</v>
      </c>
      <c r="B95" s="1">
        <v>14.730853333333327</v>
      </c>
      <c r="E95" s="2" t="s">
        <v>1</v>
      </c>
      <c r="F95" s="1">
        <v>1.9989011296886474</v>
      </c>
      <c r="G95" s="1">
        <v>0.25640666666667533</v>
      </c>
    </row>
    <row r="96" spans="1:7" x14ac:dyDescent="0.3">
      <c r="A96" s="1">
        <v>2.0572700964850941</v>
      </c>
      <c r="B96" s="1">
        <v>14.987260000000003</v>
      </c>
      <c r="E96" s="2" t="s">
        <v>1</v>
      </c>
      <c r="F96" s="1">
        <v>2.1173434678837912</v>
      </c>
      <c r="G96" s="1">
        <v>0.25639666666665839</v>
      </c>
    </row>
    <row r="97" spans="1:7" x14ac:dyDescent="0.3">
      <c r="A97" s="1">
        <v>2.1791710133976769</v>
      </c>
      <c r="B97" s="1">
        <v>15.243656666666661</v>
      </c>
      <c r="E97" s="2" t="s">
        <v>1</v>
      </c>
      <c r="F97" s="1">
        <v>2.2428039558357047</v>
      </c>
      <c r="G97" s="1">
        <v>0.23425000000001361</v>
      </c>
    </row>
    <row r="98" spans="1:7" x14ac:dyDescent="0.3">
      <c r="A98" s="1">
        <v>2.3082950137398561</v>
      </c>
      <c r="B98" s="1">
        <v>15.477906666666675</v>
      </c>
      <c r="E98" s="2" t="s">
        <v>1</v>
      </c>
      <c r="F98" s="1">
        <v>2.3756984450613303</v>
      </c>
      <c r="G98" s="1">
        <v>0.22593999999999115</v>
      </c>
    </row>
    <row r="99" spans="1:7" x14ac:dyDescent="0.3">
      <c r="A99" s="1">
        <v>2.4450700921121045</v>
      </c>
      <c r="B99" s="1">
        <v>15.703846666666665</v>
      </c>
      <c r="E99" s="2" t="s">
        <v>1</v>
      </c>
      <c r="F99" s="1">
        <v>2.5164674278291068</v>
      </c>
      <c r="G99" s="1">
        <v>0.25315000000000198</v>
      </c>
    </row>
    <row r="100" spans="1:7" x14ac:dyDescent="0.3">
      <c r="A100" s="1">
        <v>2.5899496033893232</v>
      </c>
      <c r="B100" s="1">
        <v>15.956996666666667</v>
      </c>
      <c r="E100" s="2" t="s">
        <v>1</v>
      </c>
      <c r="F100" s="1">
        <v>2.6655774972152915</v>
      </c>
      <c r="G100" s="1">
        <v>0.2944100000000005</v>
      </c>
    </row>
    <row r="101" spans="1:7" x14ac:dyDescent="0.3">
      <c r="A101" s="1">
        <v>2.743413765411582</v>
      </c>
      <c r="B101" s="1">
        <v>16.251406666666668</v>
      </c>
      <c r="E101" s="2" t="s">
        <v>1</v>
      </c>
      <c r="F101" s="1">
        <v>2.8235228936740517</v>
      </c>
      <c r="G101" s="1">
        <v>0.31237333333332673</v>
      </c>
    </row>
    <row r="102" spans="1:7" x14ac:dyDescent="0.3">
      <c r="A102" s="1">
        <v>2.9059712507148716</v>
      </c>
      <c r="B102" s="1">
        <v>16.563779999999994</v>
      </c>
      <c r="E102" s="2" t="s">
        <v>1</v>
      </c>
      <c r="F102" s="1">
        <v>2.9908271432475977</v>
      </c>
      <c r="G102" s="1">
        <v>0.30241333333334008</v>
      </c>
    </row>
    <row r="103" spans="1:7" x14ac:dyDescent="0.3">
      <c r="A103" s="1">
        <v>3.0781608725778327</v>
      </c>
      <c r="B103" s="1">
        <v>16.866193333333335</v>
      </c>
      <c r="E103" s="2" t="s">
        <v>1</v>
      </c>
      <c r="F103" s="1">
        <v>3.1680447928463669</v>
      </c>
      <c r="G103" s="1">
        <v>0.29324666666666888</v>
      </c>
    </row>
    <row r="104" spans="1:7" x14ac:dyDescent="0.3">
      <c r="A104" s="1">
        <v>3.2605533709730445</v>
      </c>
      <c r="B104" s="1">
        <v>17.159440000000004</v>
      </c>
      <c r="E104" s="2" t="s">
        <v>1</v>
      </c>
      <c r="F104" s="1">
        <v>3.3557632483510269</v>
      </c>
      <c r="G104" s="1">
        <v>0.3028266666666668</v>
      </c>
    </row>
    <row r="105" spans="1:7" x14ac:dyDescent="0.3">
      <c r="A105" s="1">
        <v>3.453753304342563</v>
      </c>
      <c r="B105" s="1">
        <v>17.462266666666672</v>
      </c>
      <c r="E105" s="2" t="s">
        <v>1</v>
      </c>
      <c r="F105" s="1">
        <v>3.5546047216288641</v>
      </c>
      <c r="G105" s="1">
        <v>0.32228333333332859</v>
      </c>
    </row>
    <row r="106" spans="1:7" x14ac:dyDescent="0.3">
      <c r="A106" s="1">
        <v>3.6584010534682303</v>
      </c>
      <c r="B106" s="1">
        <v>17.784549999999999</v>
      </c>
      <c r="E106" s="2" t="s">
        <v>1</v>
      </c>
      <c r="F106" s="1">
        <v>3.7652282929181546</v>
      </c>
      <c r="G106" s="1">
        <v>0.34163000000000388</v>
      </c>
    </row>
    <row r="107" spans="1:7" x14ac:dyDescent="0.3">
      <c r="A107" s="1">
        <v>3.8751749440787422</v>
      </c>
      <c r="B107" s="1">
        <v>18.126180000000002</v>
      </c>
      <c r="E107" s="2" t="s">
        <v>1</v>
      </c>
      <c r="F107" s="1">
        <v>3.9883320954164807</v>
      </c>
      <c r="G107" s="1">
        <v>0.36043333333333205</v>
      </c>
    </row>
    <row r="108" spans="1:7" x14ac:dyDescent="0.3">
      <c r="A108" s="1">
        <v>4.1047934952291012</v>
      </c>
      <c r="B108" s="1">
        <v>18.486613333333334</v>
      </c>
      <c r="E108" s="2" t="s">
        <v>1</v>
      </c>
      <c r="F108" s="1">
        <v>4.22465562931405</v>
      </c>
      <c r="G108" s="1">
        <v>0.37958333333332206</v>
      </c>
    </row>
    <row r="109" spans="1:7" x14ac:dyDescent="0.3">
      <c r="A109" s="1">
        <v>4.3480178009049286</v>
      </c>
      <c r="B109" s="1">
        <v>18.866196666666657</v>
      </c>
      <c r="E109" s="2" t="s">
        <v>1</v>
      </c>
      <c r="F109" s="1">
        <v>4.47498221294211</v>
      </c>
      <c r="G109" s="1">
        <v>0.40141000000000204</v>
      </c>
    </row>
    <row r="110" spans="1:7" x14ac:dyDescent="0.3">
      <c r="A110" s="1">
        <v>4.6056540527457077</v>
      </c>
      <c r="B110" s="1">
        <v>19.267606666666659</v>
      </c>
      <c r="E110" s="2" t="s">
        <v>1</v>
      </c>
      <c r="F110" s="1">
        <v>4.7401415791610368</v>
      </c>
      <c r="G110" s="1">
        <v>0.4253533333333559</v>
      </c>
    </row>
    <row r="111" spans="1:7" x14ac:dyDescent="0.3">
      <c r="A111" s="1">
        <v>4.8785562122487676</v>
      </c>
      <c r="B111" s="1">
        <v>19.692960000000014</v>
      </c>
      <c r="E111" s="2" t="s">
        <v>1</v>
      </c>
      <c r="F111" s="1">
        <v>5.0210126255940839</v>
      </c>
      <c r="G111" s="1">
        <v>0.44833666666664884</v>
      </c>
    </row>
    <row r="112" spans="1:7" x14ac:dyDescent="0.3">
      <c r="A112" s="1">
        <v>5.1676288413113109</v>
      </c>
      <c r="B112" s="1">
        <v>20.141296666666662</v>
      </c>
      <c r="E112" s="2" t="s">
        <v>1</v>
      </c>
      <c r="F112" s="1">
        <v>5.3185263278227355</v>
      </c>
      <c r="G112" s="1">
        <v>0.46609666666665994</v>
      </c>
    </row>
    <row r="113" spans="1:7" x14ac:dyDescent="0.3">
      <c r="A113" s="1">
        <v>5.4738301004926075</v>
      </c>
      <c r="B113" s="1">
        <v>20.607393333333324</v>
      </c>
      <c r="E113" s="2" t="s">
        <v>1</v>
      </c>
      <c r="F113" s="1">
        <v>5.6336688251997202</v>
      </c>
      <c r="G113" s="1">
        <v>0.46999333333334059</v>
      </c>
    </row>
    <row r="114" spans="1:7" x14ac:dyDescent="0.3">
      <c r="A114" s="1">
        <v>5.7981749249343659</v>
      </c>
      <c r="B114" s="1">
        <v>21.077386666666666</v>
      </c>
      <c r="E114" s="2" t="s">
        <v>1</v>
      </c>
      <c r="F114" s="1">
        <v>5.9674846895079625</v>
      </c>
      <c r="G114" s="1">
        <v>0.45478666666667333</v>
      </c>
    </row>
    <row r="115" spans="1:7" x14ac:dyDescent="0.3">
      <c r="A115" s="1">
        <v>6.1417383884662735</v>
      </c>
      <c r="B115" s="1">
        <v>21.532173333333336</v>
      </c>
      <c r="E115" s="2" t="s">
        <v>1</v>
      </c>
      <c r="F115" s="1">
        <v>6.3210803872997454</v>
      </c>
      <c r="G115" s="1">
        <v>0.43004333333334088</v>
      </c>
    </row>
    <row r="116" spans="1:7" x14ac:dyDescent="0.3">
      <c r="A116" s="1">
        <v>6.5056592670472577</v>
      </c>
      <c r="B116" s="1">
        <v>21.962216666666677</v>
      </c>
      <c r="E116" s="2" t="s">
        <v>1</v>
      </c>
      <c r="F116" s="1">
        <v>6.6956279473923539</v>
      </c>
      <c r="G116" s="1">
        <v>0.42398333333332205</v>
      </c>
    </row>
    <row r="117" spans="1:7" x14ac:dyDescent="0.3">
      <c r="A117" s="1">
        <v>6.8911438133539571</v>
      </c>
      <c r="B117" s="1">
        <v>22.386200000000002</v>
      </c>
      <c r="E117" s="2" t="s">
        <v>1</v>
      </c>
      <c r="F117" s="1">
        <v>7.0923688456765177</v>
      </c>
      <c r="G117" s="1">
        <v>0.46619333333333124</v>
      </c>
    </row>
    <row r="118" spans="1:7" x14ac:dyDescent="0.3">
      <c r="A118" s="1">
        <v>7.299469755027614</v>
      </c>
      <c r="B118" s="1">
        <v>22.852393333333332</v>
      </c>
      <c r="E118" s="2" t="s">
        <v>1</v>
      </c>
      <c r="F118" s="1">
        <v>7.5126181201142028</v>
      </c>
      <c r="G118" s="1">
        <v>0.55586999999999165</v>
      </c>
    </row>
    <row r="119" spans="1:7" x14ac:dyDescent="0.3">
      <c r="A119" s="1">
        <v>7.7319905298319505</v>
      </c>
      <c r="B119" s="1">
        <v>23.408263333333323</v>
      </c>
      <c r="E119" s="2" t="s">
        <v>1</v>
      </c>
      <c r="F119" s="1">
        <v>7.9577687295653687</v>
      </c>
      <c r="G119" s="1">
        <v>0.65295000000000769</v>
      </c>
    </row>
    <row r="120" spans="1:7" x14ac:dyDescent="0.3">
      <c r="A120" s="1">
        <v>8.1901397717600108</v>
      </c>
      <c r="B120" s="1">
        <v>24.061213333333331</v>
      </c>
      <c r="E120" s="2" t="s">
        <v>1</v>
      </c>
      <c r="F120" s="1">
        <v>8.4292961708914564</v>
      </c>
      <c r="G120" s="1">
        <v>0.72412666666666903</v>
      </c>
    </row>
    <row r="121" spans="1:7" x14ac:dyDescent="0.3">
      <c r="A121" s="1">
        <v>8.6754360629594611</v>
      </c>
      <c r="B121" s="1">
        <v>24.785340000000001</v>
      </c>
      <c r="E121" s="2" t="s">
        <v>1</v>
      </c>
      <c r="F121" s="1">
        <v>8.9287633696394302</v>
      </c>
      <c r="G121" s="1">
        <v>0.7790733333333355</v>
      </c>
    </row>
    <row r="122" spans="1:7" x14ac:dyDescent="0.3">
      <c r="A122" s="1">
        <v>9.1894879672271994</v>
      </c>
      <c r="B122" s="1">
        <v>25.564413333333334</v>
      </c>
      <c r="E122" s="2" t="s">
        <v>1</v>
      </c>
      <c r="F122" s="1">
        <v>9.457825860517092</v>
      </c>
      <c r="G122" s="1">
        <v>0.83725333333332097</v>
      </c>
    </row>
    <row r="123" spans="1:7" x14ac:dyDescent="0.3">
      <c r="A123" s="1">
        <v>9.7339993617572915</v>
      </c>
      <c r="B123" s="1">
        <v>26.401666666666657</v>
      </c>
      <c r="E123" s="2" t="s">
        <v>1</v>
      </c>
      <c r="F123" s="1">
        <v>10.018237274830829</v>
      </c>
      <c r="G123" s="1">
        <v>0.89892000000001415</v>
      </c>
    </row>
    <row r="124" spans="1:7" x14ac:dyDescent="0.3">
      <c r="A124" s="1">
        <v>10.310775084814759</v>
      </c>
      <c r="B124" s="1">
        <v>27.300586666666671</v>
      </c>
      <c r="E124" s="2" t="s">
        <v>1</v>
      </c>
      <c r="F124" s="1">
        <v>10.611855153074524</v>
      </c>
      <c r="G124" s="1">
        <v>0.94520999999999633</v>
      </c>
    </row>
    <row r="125" spans="1:7" x14ac:dyDescent="0.3">
      <c r="A125" s="1">
        <v>10.92172691805521</v>
      </c>
      <c r="B125" s="1">
        <v>28.245796666666667</v>
      </c>
      <c r="E125" s="2" t="s">
        <v>1</v>
      </c>
      <c r="F125" s="1">
        <v>11.240647101935998</v>
      </c>
      <c r="G125" s="1">
        <v>0.95428333333332782</v>
      </c>
    </row>
    <row r="126" spans="1:7" x14ac:dyDescent="0.3">
      <c r="A126" s="1">
        <v>11.568879923319049</v>
      </c>
      <c r="B126" s="1">
        <v>29.200079999999996</v>
      </c>
      <c r="E126" s="2" t="s">
        <v>1</v>
      </c>
      <c r="F126" s="1">
        <v>11.906697316129</v>
      </c>
      <c r="G126" s="1">
        <v>0.91684666666667081</v>
      </c>
    </row>
    <row r="127" spans="1:7" x14ac:dyDescent="0.3">
      <c r="A127" s="1">
        <v>12.254379154904449</v>
      </c>
      <c r="B127" s="1">
        <v>30.116926666666664</v>
      </c>
      <c r="E127" s="2" t="s">
        <v>1</v>
      </c>
      <c r="F127" s="1">
        <v>12.612213486668074</v>
      </c>
      <c r="G127" s="1">
        <v>0.84673000000000664</v>
      </c>
    </row>
    <row r="128" spans="1:7" x14ac:dyDescent="0.3">
      <c r="A128" s="1">
        <v>12.980496769567463</v>
      </c>
      <c r="B128" s="1">
        <v>30.963656666666672</v>
      </c>
      <c r="E128" s="2" t="s">
        <v>1</v>
      </c>
      <c r="F128" s="1">
        <v>13.359534118484405</v>
      </c>
      <c r="G128" s="1">
        <v>0.78221666666665746</v>
      </c>
    </row>
    <row r="129" spans="1:7" x14ac:dyDescent="0.3">
      <c r="A129" s="1">
        <v>13.749639557816097</v>
      </c>
      <c r="B129" s="1">
        <v>31.745873333333329</v>
      </c>
      <c r="E129" s="2" t="s">
        <v>1</v>
      </c>
      <c r="F129" s="1">
        <v>14.151136281637692</v>
      </c>
      <c r="G129" s="1">
        <v>0.76889333333333143</v>
      </c>
    </row>
    <row r="130" spans="1:7" x14ac:dyDescent="0.3">
      <c r="A130" s="1">
        <v>14.564356921461712</v>
      </c>
      <c r="B130" s="1">
        <v>32.514766666666659</v>
      </c>
      <c r="E130" s="2" t="s">
        <v>1</v>
      </c>
      <c r="F130" s="1">
        <v>14.989643821816211</v>
      </c>
      <c r="G130" s="1">
        <v>0.83111333333333315</v>
      </c>
    </row>
    <row r="131" spans="1:7" x14ac:dyDescent="0.3">
      <c r="A131" s="1">
        <v>15.427349323869946</v>
      </c>
      <c r="B131" s="1">
        <v>33.345879999999994</v>
      </c>
      <c r="E131" s="2" t="s">
        <v>1</v>
      </c>
      <c r="F131" s="1">
        <v>15.87783605733955</v>
      </c>
      <c r="G131" s="1">
        <v>0.95318666666667218</v>
      </c>
    </row>
    <row r="132" spans="1:7" x14ac:dyDescent="0.3">
      <c r="A132" s="1">
        <v>16.341477240920565</v>
      </c>
      <c r="B132" s="1">
        <v>34.299066666666668</v>
      </c>
      <c r="E132" s="2" t="s">
        <v>1</v>
      </c>
      <c r="F132" s="1">
        <v>16.818656991491199</v>
      </c>
      <c r="G132" s="1">
        <v>1.0893233333333252</v>
      </c>
    </row>
    <row r="133" spans="1:7" x14ac:dyDescent="0.3">
      <c r="A133" s="1">
        <v>17.309770642345004</v>
      </c>
      <c r="B133" s="1">
        <v>35.388389999999994</v>
      </c>
      <c r="E133" s="2" t="s">
        <v>1</v>
      </c>
      <c r="F133" s="1">
        <v>17.815225070716114</v>
      </c>
      <c r="G133" s="1">
        <v>1.1895833333333439</v>
      </c>
    </row>
    <row r="134" spans="1:7" x14ac:dyDescent="0.3">
      <c r="A134" s="1">
        <v>18.335439034868415</v>
      </c>
      <c r="B134" s="1">
        <v>36.577973333333333</v>
      </c>
      <c r="E134" s="2" t="s">
        <v>1</v>
      </c>
      <c r="F134" s="1">
        <v>18.870843521027869</v>
      </c>
      <c r="G134" s="1">
        <v>1.2222566666666657</v>
      </c>
    </row>
    <row r="135" spans="1:7" x14ac:dyDescent="0.3">
      <c r="A135" s="1">
        <v>19.42188210044544</v>
      </c>
      <c r="B135" s="1">
        <v>37.800229999999999</v>
      </c>
      <c r="E135" s="2" t="s">
        <v>1</v>
      </c>
      <c r="F135" s="1">
        <v>19.989011296886474</v>
      </c>
      <c r="G135" s="1">
        <v>1.1914433333333418</v>
      </c>
    </row>
    <row r="136" spans="1:7" x14ac:dyDescent="0.3">
      <c r="A136" s="1">
        <v>20.572700964850938</v>
      </c>
      <c r="B136" s="1">
        <v>38.991673333333345</v>
      </c>
      <c r="E136" s="2" t="s">
        <v>1</v>
      </c>
      <c r="F136" s="1">
        <v>21.173434678837904</v>
      </c>
      <c r="G136" s="1">
        <v>1.1350699999999936</v>
      </c>
    </row>
    <row r="137" spans="1:7" x14ac:dyDescent="0.3">
      <c r="A137" s="1">
        <v>21.791710133976753</v>
      </c>
      <c r="B137" s="1">
        <v>40.126743333333337</v>
      </c>
      <c r="E137" s="2" t="s">
        <v>1</v>
      </c>
      <c r="F137" s="1">
        <v>22.428039558357046</v>
      </c>
      <c r="G137" s="1">
        <v>1.0998833333333291</v>
      </c>
    </row>
    <row r="138" spans="1:7" x14ac:dyDescent="0.3">
      <c r="A138" s="1">
        <v>23.082950137398573</v>
      </c>
      <c r="B138" s="1">
        <v>41.226626666666668</v>
      </c>
      <c r="E138" s="2" t="s">
        <v>1</v>
      </c>
      <c r="F138" s="1">
        <v>23.756984450613306</v>
      </c>
      <c r="G138" s="1">
        <v>1.1091833333333301</v>
      </c>
    </row>
    <row r="139" spans="1:7" x14ac:dyDescent="0.3">
      <c r="A139" s="1">
        <v>24.450700921121047</v>
      </c>
      <c r="B139" s="1">
        <v>42.335809999999995</v>
      </c>
      <c r="E139" s="2" t="s">
        <v>1</v>
      </c>
      <c r="F139" s="1">
        <v>25.16467427829107</v>
      </c>
      <c r="G139" s="1">
        <v>1.1509266666666629</v>
      </c>
    </row>
    <row r="140" spans="1:7" x14ac:dyDescent="0.3">
      <c r="A140" s="1">
        <v>25.899496033893232</v>
      </c>
      <c r="B140" s="1">
        <v>43.486736666666658</v>
      </c>
      <c r="E140" s="2" t="s">
        <v>1</v>
      </c>
      <c r="F140" s="1">
        <v>26.655774972152912</v>
      </c>
      <c r="G140" s="1">
        <v>1.1946766666666608</v>
      </c>
    </row>
    <row r="141" spans="1:7" x14ac:dyDescent="0.3">
      <c r="A141" s="1">
        <v>27.434137654115816</v>
      </c>
      <c r="B141" s="1">
        <v>44.681413333333317</v>
      </c>
      <c r="E141" s="2" t="s">
        <v>1</v>
      </c>
      <c r="F141" s="1">
        <v>28.235228936740508</v>
      </c>
      <c r="G141" s="1">
        <v>1.2191000000000063</v>
      </c>
    </row>
    <row r="142" spans="1:7" x14ac:dyDescent="0.3">
      <c r="A142" s="1">
        <v>29.059712507148706</v>
      </c>
      <c r="B142" s="1">
        <v>45.900513333333329</v>
      </c>
      <c r="E142" s="2" t="s">
        <v>1</v>
      </c>
      <c r="F142" s="1">
        <v>29.908271432475978</v>
      </c>
      <c r="G142" s="1">
        <v>1.2261566666666779</v>
      </c>
    </row>
    <row r="143" spans="1:7" x14ac:dyDescent="0.3">
      <c r="A143" s="1">
        <v>30.781608725778344</v>
      </c>
      <c r="B143" s="1">
        <v>47.126670000000004</v>
      </c>
      <c r="E143" s="2" t="s">
        <v>1</v>
      </c>
      <c r="F143" s="1">
        <v>31.680447928463678</v>
      </c>
      <c r="G143" s="1">
        <v>1.2304899999999952</v>
      </c>
    </row>
    <row r="144" spans="1:7" x14ac:dyDescent="0.3">
      <c r="A144" s="1">
        <v>32.605533709730445</v>
      </c>
      <c r="B144" s="1">
        <v>48.35716</v>
      </c>
      <c r="E144" s="2" t="s">
        <v>1</v>
      </c>
      <c r="F144" s="1">
        <v>33.557632483510275</v>
      </c>
      <c r="G144" s="1">
        <v>1.2402533333333299</v>
      </c>
    </row>
    <row r="145" spans="1:7" x14ac:dyDescent="0.3">
      <c r="A145" s="1">
        <v>34.53753304342564</v>
      </c>
      <c r="B145" s="1">
        <v>49.597413333333328</v>
      </c>
      <c r="E145" s="2" t="s">
        <v>1</v>
      </c>
      <c r="F145" s="1">
        <v>35.546047216288649</v>
      </c>
      <c r="G145" s="1">
        <v>1.2546866666666712</v>
      </c>
    </row>
    <row r="146" spans="1:7" x14ac:dyDescent="0.3">
      <c r="A146" s="1">
        <v>36.584010534682307</v>
      </c>
      <c r="B146" s="1">
        <v>50.8521</v>
      </c>
      <c r="E146" s="2" t="s">
        <v>1</v>
      </c>
      <c r="F146" s="1">
        <v>37.652282929181538</v>
      </c>
      <c r="G146" s="1">
        <v>1.2711899999999998</v>
      </c>
    </row>
    <row r="147" spans="1:7" x14ac:dyDescent="0.3">
      <c r="A147" s="1">
        <v>38.7517494407874</v>
      </c>
      <c r="B147" s="1">
        <v>52.123289999999997</v>
      </c>
      <c r="E147" s="2" t="s">
        <v>1</v>
      </c>
      <c r="F147" s="1">
        <v>39.883320954164795</v>
      </c>
      <c r="G147" s="1">
        <v>1.2835033333333301</v>
      </c>
    </row>
    <row r="148" spans="1:7" x14ac:dyDescent="0.3">
      <c r="A148" s="1">
        <v>41.047934952291008</v>
      </c>
      <c r="B148" s="1">
        <v>53.406793333333333</v>
      </c>
      <c r="E148" s="2" t="s">
        <v>1</v>
      </c>
      <c r="F148" s="1">
        <v>42.246556293140493</v>
      </c>
      <c r="G148" s="1">
        <v>1.2790533333333354</v>
      </c>
    </row>
    <row r="149" spans="1:7" x14ac:dyDescent="0.3">
      <c r="A149" s="1">
        <v>43.480178009049283</v>
      </c>
      <c r="B149" s="1">
        <v>54.68584666666667</v>
      </c>
      <c r="E149" s="2" t="s">
        <v>1</v>
      </c>
      <c r="F149" s="1">
        <v>44.749822129421098</v>
      </c>
      <c r="G149" s="1">
        <v>1.2491333333333299</v>
      </c>
    </row>
    <row r="150" spans="1:7" x14ac:dyDescent="0.3">
      <c r="A150" s="1">
        <v>46.056540527457081</v>
      </c>
      <c r="B150" s="1">
        <v>55.934979999999989</v>
      </c>
      <c r="E150" s="2" t="s">
        <v>1</v>
      </c>
      <c r="F150" s="1">
        <v>47.401415791610361</v>
      </c>
      <c r="G150" s="1">
        <v>1.1964833333333424</v>
      </c>
    </row>
    <row r="151" spans="1:7" x14ac:dyDescent="0.3">
      <c r="A151" s="1">
        <v>48.785562122487669</v>
      </c>
      <c r="B151" s="1">
        <v>57.131463333333343</v>
      </c>
      <c r="E151" s="2" t="s">
        <v>1</v>
      </c>
      <c r="F151" s="1">
        <v>50.210126255940835</v>
      </c>
      <c r="G151" s="1">
        <v>1.132080000000002</v>
      </c>
    </row>
    <row r="152" spans="1:7" x14ac:dyDescent="0.3">
      <c r="A152" s="1">
        <v>51.676288413113106</v>
      </c>
      <c r="B152" s="1">
        <v>58.263543333333345</v>
      </c>
      <c r="E152" s="2" t="s">
        <v>1</v>
      </c>
      <c r="F152" s="1">
        <v>53.185263278227346</v>
      </c>
      <c r="G152" s="1">
        <v>1.0718933333333291</v>
      </c>
    </row>
    <row r="153" spans="1:7" x14ac:dyDescent="0.3">
      <c r="A153" s="1">
        <v>54.738301004926065</v>
      </c>
      <c r="B153" s="1">
        <v>59.335436666666673</v>
      </c>
      <c r="E153" s="2" t="s">
        <v>1</v>
      </c>
      <c r="F153" s="1">
        <v>56.336688251997202</v>
      </c>
      <c r="G153" s="1">
        <v>1.0318266666666631</v>
      </c>
    </row>
    <row r="154" spans="1:7" x14ac:dyDescent="0.3">
      <c r="A154" s="1">
        <v>57.981749249343665</v>
      </c>
      <c r="B154" s="1">
        <v>60.367263333333334</v>
      </c>
      <c r="E154" s="2" t="s">
        <v>1</v>
      </c>
      <c r="F154" s="1">
        <v>59.674846895079632</v>
      </c>
      <c r="G154" s="1">
        <v>1.0192900000000005</v>
      </c>
    </row>
    <row r="155" spans="1:7" x14ac:dyDescent="0.3">
      <c r="A155" s="1">
        <v>61.41738388466274</v>
      </c>
      <c r="B155" s="1">
        <v>61.386553333333339</v>
      </c>
      <c r="E155" s="2" t="s">
        <v>1</v>
      </c>
      <c r="F155" s="1">
        <v>63.21080387299746</v>
      </c>
      <c r="G155" s="1">
        <v>1.0317866666666675</v>
      </c>
    </row>
    <row r="156" spans="1:7" x14ac:dyDescent="0.3">
      <c r="A156" s="1">
        <v>65.056592670472583</v>
      </c>
      <c r="B156" s="1">
        <v>62.418339999999993</v>
      </c>
      <c r="E156" s="2" t="s">
        <v>1</v>
      </c>
      <c r="F156" s="1">
        <v>66.956279473923544</v>
      </c>
      <c r="G156" s="1">
        <v>1.0596866666666649</v>
      </c>
    </row>
    <row r="157" spans="1:7" x14ac:dyDescent="0.3">
      <c r="A157" s="1">
        <v>68.911438133539576</v>
      </c>
      <c r="B157" s="1">
        <v>63.478026666666665</v>
      </c>
      <c r="E157" s="2" t="s">
        <v>1</v>
      </c>
      <c r="F157" s="1">
        <v>70.923688456765177</v>
      </c>
      <c r="G157" s="1">
        <v>1.0940700000000081</v>
      </c>
    </row>
    <row r="158" spans="1:7" x14ac:dyDescent="0.3">
      <c r="A158" s="1">
        <v>72.994697550276129</v>
      </c>
      <c r="B158" s="1">
        <v>64.572096666666681</v>
      </c>
      <c r="E158" s="2" t="s">
        <v>1</v>
      </c>
      <c r="F158" s="1">
        <v>75.126181201142018</v>
      </c>
      <c r="G158" s="1">
        <v>1.1335966666666586</v>
      </c>
    </row>
    <row r="159" spans="1:7" x14ac:dyDescent="0.3">
      <c r="A159" s="1">
        <v>77.319905298319497</v>
      </c>
      <c r="B159" s="1">
        <v>65.705693333333343</v>
      </c>
      <c r="E159" s="2" t="s">
        <v>1</v>
      </c>
      <c r="F159" s="1">
        <v>79.577687295653675</v>
      </c>
      <c r="G159" s="1">
        <v>1.1846933333333365</v>
      </c>
    </row>
    <row r="160" spans="1:7" x14ac:dyDescent="0.3">
      <c r="A160" s="1">
        <v>81.901397717600105</v>
      </c>
      <c r="B160" s="1">
        <v>66.890386666666672</v>
      </c>
      <c r="E160" s="2" t="s">
        <v>1</v>
      </c>
      <c r="F160" s="1">
        <v>84.292961708914547</v>
      </c>
      <c r="G160" s="1">
        <v>1.2553566666666682</v>
      </c>
    </row>
    <row r="161" spans="1:7" x14ac:dyDescent="0.3">
      <c r="A161" s="1">
        <v>86.754360629594586</v>
      </c>
      <c r="B161" s="1">
        <v>68.145743333333343</v>
      </c>
      <c r="E161" s="2" t="s">
        <v>1</v>
      </c>
      <c r="F161" s="1">
        <v>89.287633696394295</v>
      </c>
      <c r="G161" s="1">
        <v>1.3478233333333256</v>
      </c>
    </row>
    <row r="162" spans="1:7" x14ac:dyDescent="0.3">
      <c r="A162" s="1">
        <v>91.894879672271998</v>
      </c>
      <c r="B162" s="1">
        <v>69.493566666666666</v>
      </c>
      <c r="E162" s="2" t="s">
        <v>1</v>
      </c>
      <c r="F162" s="1">
        <v>94.57825860517093</v>
      </c>
      <c r="G162" s="1">
        <v>1.453606666666668</v>
      </c>
    </row>
    <row r="163" spans="1:7" x14ac:dyDescent="0.3">
      <c r="A163" s="1">
        <v>97.339993617572915</v>
      </c>
      <c r="B163" s="1">
        <v>70.947173333333339</v>
      </c>
      <c r="E163" s="2" t="s">
        <v>1</v>
      </c>
      <c r="F163" s="1">
        <v>100.18237274830831</v>
      </c>
      <c r="G163" s="1">
        <v>1.551303333333337</v>
      </c>
    </row>
    <row r="164" spans="1:7" x14ac:dyDescent="0.3">
      <c r="A164" s="1">
        <v>103.10775084814762</v>
      </c>
      <c r="B164" s="1">
        <v>72.498476666666662</v>
      </c>
      <c r="E164" s="2" t="s">
        <v>1</v>
      </c>
      <c r="F164" s="1">
        <v>106.11855153074526</v>
      </c>
      <c r="G164" s="1">
        <v>1.6084900000000013</v>
      </c>
    </row>
    <row r="165" spans="1:7" x14ac:dyDescent="0.3">
      <c r="A165" s="1">
        <v>109.21726918055209</v>
      </c>
      <c r="B165" s="1">
        <v>74.106966666666679</v>
      </c>
      <c r="E165" s="2" t="s">
        <v>1</v>
      </c>
      <c r="F165" s="1">
        <v>112.40647101935998</v>
      </c>
      <c r="G165" s="1">
        <v>1.5931999999999973</v>
      </c>
    </row>
    <row r="166" spans="1:7" x14ac:dyDescent="0.3">
      <c r="A166" s="1">
        <v>115.68879923319051</v>
      </c>
      <c r="B166" s="1">
        <v>75.700166666666675</v>
      </c>
      <c r="E166" s="2" t="s">
        <v>1</v>
      </c>
      <c r="F166" s="1">
        <v>119.06697316129001</v>
      </c>
      <c r="G166" s="1">
        <v>1.4930233333333347</v>
      </c>
    </row>
    <row r="167" spans="1:7" x14ac:dyDescent="0.3">
      <c r="A167" s="1">
        <v>122.54379154904449</v>
      </c>
      <c r="B167" s="1">
        <v>77.193190000000001</v>
      </c>
      <c r="E167" s="2" t="s">
        <v>1</v>
      </c>
      <c r="F167" s="1">
        <v>126.12213486668074</v>
      </c>
      <c r="G167" s="1">
        <v>1.3311266666666683</v>
      </c>
    </row>
    <row r="168" spans="1:7" x14ac:dyDescent="0.3">
      <c r="A168" s="1">
        <v>129.80496769567463</v>
      </c>
      <c r="B168" s="1">
        <v>78.524316666666678</v>
      </c>
      <c r="E168" s="2" t="s">
        <v>1</v>
      </c>
      <c r="F168" s="1">
        <v>133.59534118484405</v>
      </c>
      <c r="G168" s="1">
        <v>1.171129999999998</v>
      </c>
    </row>
    <row r="169" spans="1:7" x14ac:dyDescent="0.3">
      <c r="A169" s="1">
        <v>137.49639557816099</v>
      </c>
      <c r="B169" s="1">
        <v>79.695446666666669</v>
      </c>
      <c r="E169" s="2" t="s">
        <v>1</v>
      </c>
      <c r="F169" s="1">
        <v>141.51136281637693</v>
      </c>
      <c r="G169" s="1">
        <v>1.1065366666666632</v>
      </c>
    </row>
    <row r="170" spans="1:7" x14ac:dyDescent="0.3">
      <c r="A170" s="1">
        <v>145.64356921461712</v>
      </c>
      <c r="B170" s="1">
        <v>80.801983333333325</v>
      </c>
      <c r="E170" s="2" t="s">
        <v>1</v>
      </c>
      <c r="F170" s="1">
        <v>149.8964382181621</v>
      </c>
      <c r="G170" s="1">
        <v>1.2312233333333367</v>
      </c>
    </row>
    <row r="171" spans="1:7" x14ac:dyDescent="0.3">
      <c r="A171" s="1">
        <v>154.27349323869944</v>
      </c>
      <c r="B171" s="1">
        <v>82.033206666666672</v>
      </c>
      <c r="E171" s="2" t="s">
        <v>1</v>
      </c>
      <c r="F171" s="1">
        <v>158.7783605733955</v>
      </c>
      <c r="G171" s="1">
        <v>1.5978933333333334</v>
      </c>
    </row>
    <row r="172" spans="1:7" x14ac:dyDescent="0.3">
      <c r="A172" s="1">
        <v>163.41477240920565</v>
      </c>
      <c r="B172" s="1">
        <v>83.631100000000004</v>
      </c>
      <c r="E172" s="2" t="s">
        <v>1</v>
      </c>
      <c r="F172" s="1">
        <v>168.18656991491201</v>
      </c>
      <c r="G172" s="1">
        <v>2.1770966666666669</v>
      </c>
    </row>
    <row r="173" spans="1:7" x14ac:dyDescent="0.3">
      <c r="A173" s="1">
        <v>173.09770642345006</v>
      </c>
      <c r="B173" s="1">
        <v>85.808196666666674</v>
      </c>
      <c r="E173" s="2" t="s">
        <v>1</v>
      </c>
      <c r="F173" s="1">
        <v>178.15225070716116</v>
      </c>
      <c r="G173" s="1">
        <v>2.833909999999999</v>
      </c>
    </row>
    <row r="174" spans="1:7" x14ac:dyDescent="0.3">
      <c r="A174" s="1">
        <v>183.35439034868418</v>
      </c>
      <c r="B174" s="1">
        <v>88.642106666666663</v>
      </c>
      <c r="E174" s="2" t="s">
        <v>1</v>
      </c>
      <c r="F174" s="1">
        <v>188.70843521027871</v>
      </c>
      <c r="G174" s="1">
        <v>3.3405436666666679</v>
      </c>
    </row>
    <row r="175" spans="1:7" x14ac:dyDescent="0.3">
      <c r="A175" s="1">
        <v>194.21882100445441</v>
      </c>
      <c r="B175" s="1">
        <v>91.982650333333339</v>
      </c>
      <c r="E175" s="2" t="s">
        <v>1</v>
      </c>
      <c r="F175" s="1">
        <v>199.89011296886474</v>
      </c>
      <c r="G175" s="1">
        <v>3.431808999999999</v>
      </c>
    </row>
    <row r="176" spans="1:7" x14ac:dyDescent="0.3">
      <c r="A176" s="1">
        <v>205.72700964850938</v>
      </c>
      <c r="B176" s="1">
        <v>95.41445933333334</v>
      </c>
      <c r="E176" s="2" t="s">
        <v>1</v>
      </c>
      <c r="F176" s="1">
        <v>211.73434678837904</v>
      </c>
      <c r="G176" s="1">
        <v>2.8974430000000004</v>
      </c>
    </row>
    <row r="177" spans="1:7" x14ac:dyDescent="0.3">
      <c r="A177" s="1">
        <v>217.91710133976756</v>
      </c>
      <c r="B177" s="1">
        <v>98.311902333333336</v>
      </c>
      <c r="E177" s="2" t="s">
        <v>1</v>
      </c>
      <c r="F177" s="1">
        <v>224.28039558357048</v>
      </c>
      <c r="G177" s="1">
        <v>1.6880976666666669</v>
      </c>
    </row>
    <row r="178" spans="1:7" x14ac:dyDescent="0.3">
      <c r="A178" s="1">
        <v>230.82950137398572</v>
      </c>
      <c r="B178" s="1">
        <v>100</v>
      </c>
      <c r="E178" s="2" t="s">
        <v>1</v>
      </c>
      <c r="F178" s="1">
        <v>237.56984450613305</v>
      </c>
      <c r="G178" s="1">
        <v>0</v>
      </c>
    </row>
    <row r="179" spans="1:7" x14ac:dyDescent="0.3">
      <c r="E179" s="2" t="s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81"/>
  <sheetViews>
    <sheetView topLeftCell="A16" workbookViewId="0">
      <selection activeCell="N6" sqref="N6"/>
    </sheetView>
  </sheetViews>
  <sheetFormatPr baseColWidth="10" defaultRowHeight="14.4" x14ac:dyDescent="0.3"/>
  <cols>
    <col min="2" max="2" width="15.5546875" bestFit="1" customWidth="1"/>
  </cols>
  <sheetData>
    <row r="1" spans="1:16" x14ac:dyDescent="0.3">
      <c r="A1" s="1" t="s">
        <v>0</v>
      </c>
      <c r="L1" s="2" t="s">
        <v>1</v>
      </c>
      <c r="M1" s="1" t="s">
        <v>0</v>
      </c>
    </row>
    <row r="2" spans="1:16" x14ac:dyDescent="0.3">
      <c r="A2" s="1" t="s">
        <v>2</v>
      </c>
      <c r="B2" s="1" t="s">
        <v>3</v>
      </c>
      <c r="C2" s="1" t="s">
        <v>4</v>
      </c>
      <c r="D2" s="1" t="s">
        <v>5</v>
      </c>
      <c r="L2" s="2" t="s">
        <v>1</v>
      </c>
      <c r="M2" s="1" t="s">
        <v>2</v>
      </c>
      <c r="N2" s="1" t="s">
        <v>3</v>
      </c>
      <c r="O2" s="1" t="s">
        <v>4</v>
      </c>
      <c r="P2" s="1" t="s">
        <v>5</v>
      </c>
    </row>
    <row r="3" spans="1:16" x14ac:dyDescent="0.3">
      <c r="L3" s="2" t="s">
        <v>1</v>
      </c>
    </row>
    <row r="4" spans="1:16" x14ac:dyDescent="0.3">
      <c r="L4" s="2" t="s">
        <v>1</v>
      </c>
    </row>
    <row r="5" spans="1:16" x14ac:dyDescent="0.3">
      <c r="A5" s="1" t="s">
        <v>7</v>
      </c>
      <c r="B5" s="1" t="s">
        <v>90</v>
      </c>
      <c r="L5" s="2" t="s">
        <v>1</v>
      </c>
      <c r="M5" s="1" t="s">
        <v>7</v>
      </c>
      <c r="N5" s="1" t="s">
        <v>90</v>
      </c>
    </row>
    <row r="6" spans="1:16" x14ac:dyDescent="0.3">
      <c r="A6" s="1" t="s">
        <v>8</v>
      </c>
      <c r="B6" s="1" t="s">
        <v>9</v>
      </c>
      <c r="L6" s="2" t="s">
        <v>1</v>
      </c>
      <c r="M6" s="1" t="s">
        <v>8</v>
      </c>
      <c r="N6" s="1" t="s">
        <v>9</v>
      </c>
    </row>
    <row r="7" spans="1:16" x14ac:dyDescent="0.3">
      <c r="A7" s="1" t="s">
        <v>10</v>
      </c>
      <c r="B7" s="1" t="s">
        <v>11</v>
      </c>
      <c r="L7" s="2" t="s">
        <v>1</v>
      </c>
      <c r="M7" s="1" t="s">
        <v>10</v>
      </c>
      <c r="N7" s="1" t="s">
        <v>11</v>
      </c>
    </row>
    <row r="8" spans="1:16" x14ac:dyDescent="0.3">
      <c r="A8" s="1" t="s">
        <v>12</v>
      </c>
      <c r="B8" s="1" t="s">
        <v>33</v>
      </c>
      <c r="L8" s="2" t="s">
        <v>1</v>
      </c>
      <c r="M8" s="1" t="s">
        <v>12</v>
      </c>
      <c r="N8" s="1" t="s">
        <v>33</v>
      </c>
    </row>
    <row r="9" spans="1:16" x14ac:dyDescent="0.3">
      <c r="L9" s="2" t="s">
        <v>1</v>
      </c>
    </row>
    <row r="10" spans="1:16" x14ac:dyDescent="0.3">
      <c r="L10" s="2" t="s">
        <v>1</v>
      </c>
    </row>
    <row r="11" spans="1:16" x14ac:dyDescent="0.3">
      <c r="A11" s="1" t="s">
        <v>13</v>
      </c>
      <c r="B11" s="1" t="s">
        <v>14</v>
      </c>
      <c r="C11" s="1" t="s">
        <v>15</v>
      </c>
      <c r="D11" s="1" t="s">
        <v>16</v>
      </c>
      <c r="L11" s="2" t="s">
        <v>1</v>
      </c>
      <c r="M11" s="1" t="s">
        <v>13</v>
      </c>
      <c r="N11" s="1" t="s">
        <v>14</v>
      </c>
      <c r="O11" s="1" t="s">
        <v>15</v>
      </c>
      <c r="P11" s="1" t="s">
        <v>16</v>
      </c>
    </row>
    <row r="12" spans="1:16" x14ac:dyDescent="0.3">
      <c r="L12" s="2" t="s">
        <v>1</v>
      </c>
    </row>
    <row r="13" spans="1:16" x14ac:dyDescent="0.3">
      <c r="L13" s="2" t="s">
        <v>1</v>
      </c>
    </row>
    <row r="14" spans="1:16" x14ac:dyDescent="0.3">
      <c r="A14" s="1" t="s">
        <v>25</v>
      </c>
      <c r="L14" s="2" t="s">
        <v>1</v>
      </c>
      <c r="M14" s="1" t="s">
        <v>25</v>
      </c>
    </row>
    <row r="15" spans="1:16" x14ac:dyDescent="0.3">
      <c r="L15" s="2" t="s">
        <v>1</v>
      </c>
    </row>
    <row r="16" spans="1:16" x14ac:dyDescent="0.3">
      <c r="L16" s="2" t="s">
        <v>1</v>
      </c>
    </row>
    <row r="17" spans="1:14" x14ac:dyDescent="0.3">
      <c r="L17" s="2" t="s">
        <v>1</v>
      </c>
    </row>
    <row r="18" spans="1:14" x14ac:dyDescent="0.3">
      <c r="L18" s="2" t="s">
        <v>1</v>
      </c>
    </row>
    <row r="19" spans="1:14" x14ac:dyDescent="0.3">
      <c r="A19" s="1" t="s">
        <v>26</v>
      </c>
      <c r="L19" s="2" t="s">
        <v>1</v>
      </c>
      <c r="M19" s="1" t="s">
        <v>27</v>
      </c>
    </row>
    <row r="20" spans="1:14" x14ac:dyDescent="0.3">
      <c r="A20" s="1" t="s">
        <v>25</v>
      </c>
      <c r="L20" s="2" t="s">
        <v>1</v>
      </c>
      <c r="M20" s="1" t="s">
        <v>25</v>
      </c>
    </row>
    <row r="21" spans="1:14" x14ac:dyDescent="0.3">
      <c r="L21" s="2" t="s">
        <v>1</v>
      </c>
    </row>
    <row r="22" spans="1:14" x14ac:dyDescent="0.3">
      <c r="A22" s="1" t="s">
        <v>28</v>
      </c>
      <c r="L22" s="2" t="s">
        <v>1</v>
      </c>
      <c r="M22" s="1" t="s">
        <v>29</v>
      </c>
    </row>
    <row r="23" spans="1:14" x14ac:dyDescent="0.3">
      <c r="A23" s="1" t="s">
        <v>30</v>
      </c>
      <c r="B23" s="1" t="s">
        <v>31</v>
      </c>
      <c r="L23" s="2" t="s">
        <v>1</v>
      </c>
      <c r="M23" s="1" t="s">
        <v>30</v>
      </c>
      <c r="N23" s="1" t="s">
        <v>32</v>
      </c>
    </row>
    <row r="24" spans="1:14" x14ac:dyDescent="0.3">
      <c r="A24" s="1">
        <v>7.2994697550276114E-2</v>
      </c>
      <c r="B24" s="1">
        <v>0</v>
      </c>
      <c r="C24">
        <f>100-B24</f>
        <v>100</v>
      </c>
      <c r="D24">
        <f t="shared" ref="D24:D87" si="0">+B24*100/$B$141</f>
        <v>0</v>
      </c>
      <c r="L24" s="2" t="s">
        <v>1</v>
      </c>
      <c r="M24" s="1">
        <v>7.092368845676518E-2</v>
      </c>
      <c r="N24" s="1">
        <v>0</v>
      </c>
    </row>
    <row r="25" spans="1:14" x14ac:dyDescent="0.3">
      <c r="A25" s="1">
        <v>7.7319905298319488E-2</v>
      </c>
      <c r="B25" s="1">
        <v>7.0000000007564012E-5</v>
      </c>
      <c r="C25">
        <f t="shared" ref="C25:C88" si="1">100-B25</f>
        <v>99.999929999999992</v>
      </c>
      <c r="D25">
        <f t="shared" si="0"/>
        <v>2.6504646709175748E-4</v>
      </c>
      <c r="L25" s="2" t="s">
        <v>1</v>
      </c>
      <c r="M25" s="1">
        <v>7.5126181201142006E-2</v>
      </c>
      <c r="N25" s="1">
        <v>7.0000000007564012E-5</v>
      </c>
    </row>
    <row r="26" spans="1:14" x14ac:dyDescent="0.3">
      <c r="A26" s="1">
        <v>8.1901397717600105E-2</v>
      </c>
      <c r="B26" s="1">
        <v>2.9666666665484343E-4</v>
      </c>
      <c r="C26">
        <f t="shared" si="1"/>
        <v>99.999703333333343</v>
      </c>
      <c r="D26">
        <f t="shared" si="0"/>
        <v>1.1232921698893965E-3</v>
      </c>
      <c r="L26" s="2" t="s">
        <v>1</v>
      </c>
      <c r="M26" s="1">
        <v>7.9577687295653676E-2</v>
      </c>
      <c r="N26" s="1">
        <v>2.2666666664727941E-4</v>
      </c>
    </row>
    <row r="27" spans="1:14" x14ac:dyDescent="0.3">
      <c r="A27" s="1">
        <v>8.6754360629594629E-2</v>
      </c>
      <c r="B27" s="1">
        <v>7.5999999999964984E-4</v>
      </c>
      <c r="C27">
        <f t="shared" si="1"/>
        <v>99.99924</v>
      </c>
      <c r="D27">
        <f t="shared" si="0"/>
        <v>2.8776473566839477E-3</v>
      </c>
      <c r="L27" s="2" t="s">
        <v>1</v>
      </c>
      <c r="M27" s="1">
        <v>8.4292961708914566E-2</v>
      </c>
      <c r="N27" s="1">
        <v>4.6333333334480642E-4</v>
      </c>
    </row>
    <row r="28" spans="1:14" x14ac:dyDescent="0.3">
      <c r="A28" s="1">
        <v>9.1894879672272028E-2</v>
      </c>
      <c r="B28" s="1">
        <v>1.5499999999946112E-3</v>
      </c>
      <c r="C28">
        <f t="shared" si="1"/>
        <v>99.998450000000005</v>
      </c>
      <c r="D28">
        <f t="shared" si="0"/>
        <v>5.8688860563771931E-3</v>
      </c>
      <c r="L28" s="2" t="s">
        <v>1</v>
      </c>
      <c r="M28" s="1">
        <v>8.9287633696394336E-2</v>
      </c>
      <c r="N28" s="1">
        <v>7.899999999949614E-4</v>
      </c>
    </row>
    <row r="29" spans="1:14" x14ac:dyDescent="0.3">
      <c r="A29" s="1">
        <v>9.7339993617572868E-2</v>
      </c>
      <c r="B29" s="1">
        <v>2.7799999999911229E-3</v>
      </c>
      <c r="C29">
        <f t="shared" si="1"/>
        <v>99.997220000000013</v>
      </c>
      <c r="D29">
        <f t="shared" si="0"/>
        <v>1.0526131120473046E-2</v>
      </c>
      <c r="L29" s="2" t="s">
        <v>1</v>
      </c>
      <c r="M29" s="1">
        <v>9.4578258605170912E-2</v>
      </c>
      <c r="N29" s="1">
        <v>1.2299999999965117E-3</v>
      </c>
    </row>
    <row r="30" spans="1:14" x14ac:dyDescent="0.3">
      <c r="A30" s="1">
        <v>0.10310775084814758</v>
      </c>
      <c r="B30" s="1">
        <v>4.5599999999978991E-3</v>
      </c>
      <c r="C30">
        <f t="shared" si="1"/>
        <v>99.995440000000002</v>
      </c>
      <c r="D30">
        <f t="shared" si="0"/>
        <v>1.7265884140103684E-2</v>
      </c>
      <c r="L30" s="2" t="s">
        <v>1</v>
      </c>
      <c r="M30" s="1">
        <v>0.10018237274830827</v>
      </c>
      <c r="N30" s="1">
        <v>1.7800000000067762E-3</v>
      </c>
    </row>
    <row r="31" spans="1:14" x14ac:dyDescent="0.3">
      <c r="A31" s="1">
        <v>0.10921726918055209</v>
      </c>
      <c r="B31" s="1">
        <v>7.013333333338867E-3</v>
      </c>
      <c r="C31">
        <f t="shared" si="1"/>
        <v>99.992986666666667</v>
      </c>
      <c r="D31">
        <f t="shared" si="0"/>
        <v>2.6555131747678037E-2</v>
      </c>
      <c r="L31" s="2" t="s">
        <v>1</v>
      </c>
      <c r="M31" s="1">
        <v>0.10611855153074523</v>
      </c>
      <c r="N31" s="1">
        <v>2.4533333333409679E-3</v>
      </c>
    </row>
    <row r="32" spans="1:14" x14ac:dyDescent="0.3">
      <c r="A32" s="1">
        <v>0.11568879923319052</v>
      </c>
      <c r="B32" s="1">
        <v>1.0316666666676522E-2</v>
      </c>
      <c r="C32">
        <f t="shared" si="1"/>
        <v>99.989683333333318</v>
      </c>
      <c r="D32">
        <f t="shared" si="0"/>
        <v>3.9062800741006265E-2</v>
      </c>
      <c r="L32" s="2" t="s">
        <v>1</v>
      </c>
      <c r="M32" s="1">
        <v>0.11240647101935999</v>
      </c>
      <c r="N32" s="1">
        <v>3.3033333333376547E-3</v>
      </c>
    </row>
    <row r="33" spans="1:14" x14ac:dyDescent="0.3">
      <c r="A33" s="1">
        <v>0.12254379154904453</v>
      </c>
      <c r="B33" s="1">
        <v>1.4693333333337666E-2</v>
      </c>
      <c r="C33">
        <f t="shared" si="1"/>
        <v>99.985306666666659</v>
      </c>
      <c r="D33">
        <f t="shared" si="0"/>
        <v>5.5634515562598359E-2</v>
      </c>
      <c r="L33" s="2" t="s">
        <v>1</v>
      </c>
      <c r="M33" s="1">
        <v>0.11906697316129004</v>
      </c>
      <c r="N33" s="1">
        <v>4.3766666666611442E-3</v>
      </c>
    </row>
    <row r="34" spans="1:14" x14ac:dyDescent="0.3">
      <c r="A34" s="1">
        <v>0.12980496769567459</v>
      </c>
      <c r="B34" s="1">
        <v>2.0389999999992359E-2</v>
      </c>
      <c r="C34">
        <f t="shared" si="1"/>
        <v>99.979610000000008</v>
      </c>
      <c r="D34">
        <f t="shared" si="0"/>
        <v>7.7204249477356227E-2</v>
      </c>
      <c r="L34" s="2" t="s">
        <v>1</v>
      </c>
      <c r="M34" s="1">
        <v>0.12612213486668075</v>
      </c>
      <c r="N34" s="1">
        <v>5.6966666666546928E-3</v>
      </c>
    </row>
    <row r="35" spans="1:14" x14ac:dyDescent="0.3">
      <c r="A35" s="1">
        <v>0.13749639557816096</v>
      </c>
      <c r="B35" s="1">
        <v>2.7716666666666168E-2</v>
      </c>
      <c r="C35">
        <f t="shared" si="1"/>
        <v>99.972283333333337</v>
      </c>
      <c r="D35">
        <f t="shared" si="0"/>
        <v>0.10494577969665622</v>
      </c>
      <c r="L35" s="2" t="s">
        <v>1</v>
      </c>
      <c r="M35" s="1">
        <v>0.13359534118484401</v>
      </c>
      <c r="N35" s="1">
        <v>7.3266666666738089E-3</v>
      </c>
    </row>
    <row r="36" spans="1:14" x14ac:dyDescent="0.3">
      <c r="A36" s="1">
        <v>0.14564356921461707</v>
      </c>
      <c r="B36" s="1">
        <v>3.7023333333330299E-2</v>
      </c>
      <c r="C36">
        <f t="shared" si="1"/>
        <v>99.962976666666663</v>
      </c>
      <c r="D36">
        <f t="shared" si="0"/>
        <v>0.14018433855570489</v>
      </c>
      <c r="L36" s="2" t="s">
        <v>1</v>
      </c>
      <c r="M36" s="1">
        <v>0.14151136281637688</v>
      </c>
      <c r="N36" s="1">
        <v>9.3066666666641318E-3</v>
      </c>
    </row>
    <row r="37" spans="1:14" x14ac:dyDescent="0.3">
      <c r="A37" s="1">
        <v>0.15427349323869949</v>
      </c>
      <c r="B37" s="1">
        <v>4.8716666666648312E-2</v>
      </c>
      <c r="C37">
        <f t="shared" si="1"/>
        <v>99.95128333333335</v>
      </c>
      <c r="D37">
        <f t="shared" si="0"/>
        <v>0.18445971981552381</v>
      </c>
      <c r="L37" s="2" t="s">
        <v>1</v>
      </c>
      <c r="M37" s="1">
        <v>0.14989643821816209</v>
      </c>
      <c r="N37" s="1">
        <v>1.1693333333318012E-2</v>
      </c>
    </row>
    <row r="38" spans="1:14" x14ac:dyDescent="0.3">
      <c r="A38" s="1">
        <v>0.16341477240920571</v>
      </c>
      <c r="B38" s="1">
        <v>6.3256666666655637E-2</v>
      </c>
      <c r="C38">
        <f t="shared" si="1"/>
        <v>99.936743333333339</v>
      </c>
      <c r="D38">
        <f t="shared" si="0"/>
        <v>0.23951365740266189</v>
      </c>
      <c r="L38" s="2" t="s">
        <v>1</v>
      </c>
      <c r="M38" s="1">
        <v>0.15877836057339556</v>
      </c>
      <c r="N38" s="1">
        <v>1.4540000000007325E-2</v>
      </c>
    </row>
    <row r="39" spans="1:14" x14ac:dyDescent="0.3">
      <c r="A39" s="1">
        <v>0.17309770642344996</v>
      </c>
      <c r="B39" s="1">
        <v>8.1173333333328657E-2</v>
      </c>
      <c r="C39">
        <f t="shared" si="1"/>
        <v>99.918826666666675</v>
      </c>
      <c r="D39">
        <f t="shared" si="0"/>
        <v>0.30735293171050765</v>
      </c>
      <c r="L39" s="2" t="s">
        <v>1</v>
      </c>
      <c r="M39" s="1">
        <v>0.16818656991491199</v>
      </c>
      <c r="N39" s="1">
        <v>1.791666666667302E-2</v>
      </c>
    </row>
    <row r="40" spans="1:14" x14ac:dyDescent="0.3">
      <c r="A40" s="1">
        <v>0.18335439034868414</v>
      </c>
      <c r="B40" s="1">
        <v>0.10305333333334721</v>
      </c>
      <c r="C40">
        <f t="shared" si="1"/>
        <v>99.896946666666651</v>
      </c>
      <c r="D40">
        <f t="shared" si="0"/>
        <v>0.39019888455830654</v>
      </c>
      <c r="L40" s="2" t="s">
        <v>1</v>
      </c>
      <c r="M40" s="1">
        <v>0.17815225070716106</v>
      </c>
      <c r="N40" s="1">
        <v>2.1880000000018551E-2</v>
      </c>
    </row>
    <row r="41" spans="1:14" x14ac:dyDescent="0.3">
      <c r="A41" s="1">
        <v>0.19421882100445442</v>
      </c>
      <c r="B41" s="1">
        <v>0.12953666666666308</v>
      </c>
      <c r="C41">
        <f t="shared" si="1"/>
        <v>99.870463333333333</v>
      </c>
      <c r="D41">
        <f t="shared" si="0"/>
        <v>0.49047479793045312</v>
      </c>
      <c r="L41" s="2" t="s">
        <v>1</v>
      </c>
      <c r="M41" s="1">
        <v>0.18870843521027869</v>
      </c>
      <c r="N41" s="1">
        <v>2.6483333333315873E-2</v>
      </c>
    </row>
    <row r="42" spans="1:14" x14ac:dyDescent="0.3">
      <c r="A42" s="1">
        <v>0.20572700964850946</v>
      </c>
      <c r="B42" s="1">
        <v>0.16132999999999287</v>
      </c>
      <c r="C42">
        <f t="shared" si="1"/>
        <v>99.838670000000008</v>
      </c>
      <c r="D42">
        <f t="shared" si="0"/>
        <v>0.61085637901844025</v>
      </c>
      <c r="L42" s="2" t="s">
        <v>1</v>
      </c>
      <c r="M42" s="1">
        <v>0.19989011296886477</v>
      </c>
      <c r="N42" s="1">
        <v>3.1793333333329787E-2</v>
      </c>
    </row>
    <row r="43" spans="1:14" x14ac:dyDescent="0.3">
      <c r="A43" s="1">
        <v>0.21791710133976769</v>
      </c>
      <c r="B43" s="1">
        <v>0.19917333333333564</v>
      </c>
      <c r="C43">
        <f t="shared" si="1"/>
        <v>99.800826666666666</v>
      </c>
      <c r="D43">
        <f t="shared" si="0"/>
        <v>0.75414554761693187</v>
      </c>
      <c r="L43" s="2" t="s">
        <v>1</v>
      </c>
      <c r="M43" s="1">
        <v>0.21173434678837913</v>
      </c>
      <c r="N43" s="1">
        <v>3.7843333333342777E-2</v>
      </c>
    </row>
    <row r="44" spans="1:14" x14ac:dyDescent="0.3">
      <c r="A44" s="1">
        <v>0.23082950137398561</v>
      </c>
      <c r="B44" s="1">
        <v>0.24381666666665192</v>
      </c>
      <c r="C44">
        <f t="shared" si="1"/>
        <v>99.756183333333354</v>
      </c>
      <c r="D44">
        <f t="shared" si="0"/>
        <v>0.92318208730145424</v>
      </c>
      <c r="L44" s="2" t="s">
        <v>1</v>
      </c>
      <c r="M44" s="1">
        <v>0.22428039558357049</v>
      </c>
      <c r="N44" s="1">
        <v>4.4643333333316271E-2</v>
      </c>
    </row>
    <row r="45" spans="1:14" x14ac:dyDescent="0.3">
      <c r="A45" s="1">
        <v>0.24450700921121041</v>
      </c>
      <c r="B45" s="1">
        <v>0.29599666666667579</v>
      </c>
      <c r="C45">
        <f t="shared" si="1"/>
        <v>99.704003333333318</v>
      </c>
      <c r="D45">
        <f t="shared" si="0"/>
        <v>1.1207552966065943</v>
      </c>
      <c r="L45" s="2" t="s">
        <v>1</v>
      </c>
      <c r="M45" s="1">
        <v>0.23756984450613297</v>
      </c>
      <c r="N45" s="1">
        <v>5.2180000000023874E-2</v>
      </c>
    </row>
    <row r="46" spans="1:14" x14ac:dyDescent="0.3">
      <c r="A46" s="1">
        <v>0.25899496033893232</v>
      </c>
      <c r="B46" s="1">
        <v>0.35635666666666843</v>
      </c>
      <c r="C46">
        <f t="shared" si="1"/>
        <v>99.64364333333333</v>
      </c>
      <c r="D46">
        <f t="shared" si="0"/>
        <v>1.3493010787769915</v>
      </c>
      <c r="L46" s="2" t="s">
        <v>1</v>
      </c>
      <c r="M46" s="1">
        <v>0.25164674278291066</v>
      </c>
      <c r="N46" s="1">
        <v>6.0359999999992642E-2</v>
      </c>
    </row>
    <row r="47" spans="1:14" x14ac:dyDescent="0.3">
      <c r="A47" s="1">
        <v>0.27434137654115825</v>
      </c>
      <c r="B47" s="1">
        <v>0.42536333333332843</v>
      </c>
      <c r="C47">
        <f t="shared" si="1"/>
        <v>99.574636666666677</v>
      </c>
      <c r="D47">
        <f t="shared" si="0"/>
        <v>1.6105864102598544</v>
      </c>
      <c r="L47" s="2" t="s">
        <v>1</v>
      </c>
      <c r="M47" s="1">
        <v>0.26655774972152918</v>
      </c>
      <c r="N47" s="1">
        <v>6.9006666666659999E-2</v>
      </c>
    </row>
    <row r="48" spans="1:14" x14ac:dyDescent="0.3">
      <c r="A48" s="1">
        <v>0.29059712507148722</v>
      </c>
      <c r="B48" s="1">
        <v>0.50316333333334518</v>
      </c>
      <c r="C48">
        <f t="shared" si="1"/>
        <v>99.496836666666653</v>
      </c>
      <c r="D48">
        <f t="shared" si="0"/>
        <v>1.9051666265100684</v>
      </c>
      <c r="L48" s="2" t="s">
        <v>1</v>
      </c>
      <c r="M48" s="1">
        <v>0.28235228936740525</v>
      </c>
      <c r="N48" s="1">
        <v>7.7800000000016745E-2</v>
      </c>
    </row>
    <row r="49" spans="1:14" x14ac:dyDescent="0.3">
      <c r="A49" s="1">
        <v>0.30781608725778326</v>
      </c>
      <c r="B49" s="1">
        <v>0.58939999999999548</v>
      </c>
      <c r="C49">
        <f t="shared" si="1"/>
        <v>99.410600000000002</v>
      </c>
      <c r="D49">
        <f t="shared" si="0"/>
        <v>2.2316912526714305</v>
      </c>
      <c r="L49" s="2" t="s">
        <v>1</v>
      </c>
      <c r="M49" s="1">
        <v>0.29908271432475975</v>
      </c>
      <c r="N49" s="1">
        <v>8.6236666666650308E-2</v>
      </c>
    </row>
    <row r="50" spans="1:14" x14ac:dyDescent="0.3">
      <c r="A50" s="1">
        <v>0.32605533709730439</v>
      </c>
      <c r="B50" s="1">
        <v>0.68290333333331787</v>
      </c>
      <c r="C50">
        <f t="shared" si="1"/>
        <v>99.317096666666686</v>
      </c>
      <c r="D50">
        <f t="shared" si="0"/>
        <v>2.585730226366032</v>
      </c>
      <c r="L50" s="2" t="s">
        <v>1</v>
      </c>
      <c r="M50" s="1">
        <v>0.31680447928463668</v>
      </c>
      <c r="N50" s="1">
        <v>9.3503333333322391E-2</v>
      </c>
    </row>
    <row r="51" spans="1:14" x14ac:dyDescent="0.3">
      <c r="A51" s="1">
        <v>0.34537533043425633</v>
      </c>
      <c r="B51" s="1">
        <v>0.78132333333332804</v>
      </c>
      <c r="C51">
        <f t="shared" si="1"/>
        <v>99.218676666666667</v>
      </c>
      <c r="D51">
        <f t="shared" si="0"/>
        <v>2.9583855590568136</v>
      </c>
      <c r="L51" s="2" t="s">
        <v>1</v>
      </c>
      <c r="M51" s="1">
        <v>0.33557632483510269</v>
      </c>
      <c r="N51" s="1">
        <v>9.8420000000010166E-2</v>
      </c>
    </row>
    <row r="52" spans="1:14" x14ac:dyDescent="0.3">
      <c r="A52" s="1">
        <v>0.3658401053468231</v>
      </c>
      <c r="B52" s="1">
        <v>0.88060333333332963</v>
      </c>
      <c r="C52">
        <f t="shared" si="1"/>
        <v>99.119396666666674</v>
      </c>
      <c r="D52">
        <f t="shared" si="0"/>
        <v>3.3342971769143377</v>
      </c>
      <c r="L52" s="2" t="s">
        <v>1</v>
      </c>
      <c r="M52" s="1">
        <v>0.35546047216288645</v>
      </c>
      <c r="N52" s="1">
        <v>9.9280000000001589E-2</v>
      </c>
    </row>
    <row r="53" spans="1:14" x14ac:dyDescent="0.3">
      <c r="A53" s="1">
        <v>0.3875174944078742</v>
      </c>
      <c r="B53" s="1">
        <v>0.97441999999999807</v>
      </c>
      <c r="C53">
        <f t="shared" si="1"/>
        <v>99.025580000000005</v>
      </c>
      <c r="D53">
        <f t="shared" si="0"/>
        <v>3.6895225490806034</v>
      </c>
      <c r="L53" s="2" t="s">
        <v>1</v>
      </c>
      <c r="M53" s="1">
        <v>0.37652282929181552</v>
      </c>
      <c r="N53" s="1">
        <v>9.3816666666668436E-2</v>
      </c>
    </row>
    <row r="54" spans="1:14" x14ac:dyDescent="0.3">
      <c r="A54" s="1">
        <v>0.41047934952290988</v>
      </c>
      <c r="B54" s="1">
        <v>1.0539033333333392</v>
      </c>
      <c r="C54">
        <f t="shared" si="1"/>
        <v>98.946096666666662</v>
      </c>
      <c r="D54">
        <f t="shared" si="0"/>
        <v>3.9904765018006341</v>
      </c>
      <c r="L54" s="2" t="s">
        <v>1</v>
      </c>
      <c r="M54" s="1">
        <v>0.39883320954164797</v>
      </c>
      <c r="N54" s="1">
        <v>7.9483333333341122E-2</v>
      </c>
    </row>
    <row r="55" spans="1:14" x14ac:dyDescent="0.3">
      <c r="A55" s="1">
        <v>0.43480178009049281</v>
      </c>
      <c r="B55" s="1">
        <v>1.1084733333333374</v>
      </c>
      <c r="C55">
        <f t="shared" si="1"/>
        <v>98.891526666666664</v>
      </c>
      <c r="D55">
        <f t="shared" si="0"/>
        <v>4.1970991547668319</v>
      </c>
      <c r="L55" s="2" t="s">
        <v>1</v>
      </c>
      <c r="M55" s="1">
        <v>0.42246556293140486</v>
      </c>
      <c r="N55" s="1">
        <v>5.4569999999998231E-2</v>
      </c>
    </row>
    <row r="56" spans="1:14" x14ac:dyDescent="0.3">
      <c r="A56" s="1">
        <v>0.46056540527457079</v>
      </c>
      <c r="B56" s="1">
        <v>1.1303533333333338</v>
      </c>
      <c r="C56">
        <f t="shared" si="1"/>
        <v>98.869646666666668</v>
      </c>
      <c r="D56">
        <f t="shared" si="0"/>
        <v>4.2799451076145463</v>
      </c>
      <c r="L56" s="2" t="s">
        <v>1</v>
      </c>
      <c r="M56" s="1">
        <v>0.44749822129421096</v>
      </c>
      <c r="N56" s="1">
        <v>2.1879999999996347E-2</v>
      </c>
    </row>
    <row r="57" spans="1:14" x14ac:dyDescent="0.3">
      <c r="A57" s="1">
        <v>0.4878556212248768</v>
      </c>
      <c r="B57" s="1">
        <v>1.1303533333333338</v>
      </c>
      <c r="C57">
        <f t="shared" si="1"/>
        <v>98.869646666666668</v>
      </c>
      <c r="D57">
        <f t="shared" si="0"/>
        <v>4.2799451076145463</v>
      </c>
      <c r="L57" s="2" t="s">
        <v>1</v>
      </c>
      <c r="M57" s="1">
        <v>0.47401415791610368</v>
      </c>
      <c r="N57" s="1">
        <v>0</v>
      </c>
    </row>
    <row r="58" spans="1:14" x14ac:dyDescent="0.3">
      <c r="A58" s="1">
        <v>0.51676288413113136</v>
      </c>
      <c r="B58" s="1">
        <v>1.1303533333333338</v>
      </c>
      <c r="C58">
        <f t="shared" si="1"/>
        <v>98.869646666666668</v>
      </c>
      <c r="D58">
        <f t="shared" si="0"/>
        <v>4.2799451076145463</v>
      </c>
      <c r="L58" s="2" t="s">
        <v>1</v>
      </c>
      <c r="M58" s="1">
        <v>0.50210126255940857</v>
      </c>
      <c r="N58" s="1">
        <v>0</v>
      </c>
    </row>
    <row r="59" spans="1:14" x14ac:dyDescent="0.3">
      <c r="A59" s="1">
        <v>0.54738301004926049</v>
      </c>
      <c r="B59" s="1">
        <v>1.1446833333333295</v>
      </c>
      <c r="C59">
        <f t="shared" si="1"/>
        <v>98.855316666666667</v>
      </c>
      <c r="D59">
        <f t="shared" si="0"/>
        <v>4.334203905800452</v>
      </c>
      <c r="L59" s="2" t="s">
        <v>1</v>
      </c>
      <c r="M59" s="1">
        <v>0.53185263278227357</v>
      </c>
      <c r="N59" s="1">
        <v>1.4329999999995735E-2</v>
      </c>
    </row>
    <row r="60" spans="1:14" x14ac:dyDescent="0.3">
      <c r="A60" s="1">
        <v>0.57981749249343673</v>
      </c>
      <c r="B60" s="1">
        <v>1.1446833333333295</v>
      </c>
      <c r="C60">
        <f t="shared" si="1"/>
        <v>98.855316666666667</v>
      </c>
      <c r="D60">
        <f t="shared" si="0"/>
        <v>4.334203905800452</v>
      </c>
      <c r="L60" s="2" t="s">
        <v>1</v>
      </c>
      <c r="M60" s="1">
        <v>0.56336688251997202</v>
      </c>
      <c r="N60" s="1">
        <v>0</v>
      </c>
    </row>
    <row r="61" spans="1:14" x14ac:dyDescent="0.3">
      <c r="A61" s="1">
        <v>0.61417383884662735</v>
      </c>
      <c r="B61" s="1">
        <v>1.1446833333333295</v>
      </c>
      <c r="C61">
        <f t="shared" si="1"/>
        <v>98.855316666666667</v>
      </c>
      <c r="D61">
        <f t="shared" si="0"/>
        <v>4.334203905800452</v>
      </c>
      <c r="L61" s="2" t="s">
        <v>1</v>
      </c>
      <c r="M61" s="1">
        <v>0.59674846895079636</v>
      </c>
      <c r="N61" s="1">
        <v>0</v>
      </c>
    </row>
    <row r="62" spans="1:14" x14ac:dyDescent="0.3">
      <c r="A62" s="1">
        <v>0.65056592670472579</v>
      </c>
      <c r="B62" s="1">
        <v>1.1446833333333295</v>
      </c>
      <c r="C62">
        <f t="shared" si="1"/>
        <v>98.855316666666667</v>
      </c>
      <c r="D62">
        <f t="shared" si="0"/>
        <v>4.334203905800452</v>
      </c>
      <c r="L62" s="2" t="s">
        <v>1</v>
      </c>
      <c r="M62" s="1">
        <v>0.63210803872997456</v>
      </c>
      <c r="N62" s="1">
        <v>0</v>
      </c>
    </row>
    <row r="63" spans="1:14" x14ac:dyDescent="0.3">
      <c r="A63" s="1">
        <v>0.68911438133539604</v>
      </c>
      <c r="B63" s="1">
        <v>1.1446833333333295</v>
      </c>
      <c r="C63">
        <f t="shared" si="1"/>
        <v>98.855316666666667</v>
      </c>
      <c r="D63">
        <f t="shared" si="0"/>
        <v>4.334203905800452</v>
      </c>
      <c r="L63" s="2" t="s">
        <v>1</v>
      </c>
      <c r="M63" s="1">
        <v>0.66956279473923563</v>
      </c>
      <c r="N63" s="1">
        <v>0</v>
      </c>
    </row>
    <row r="64" spans="1:14" x14ac:dyDescent="0.3">
      <c r="A64" s="1">
        <v>0.729946975502761</v>
      </c>
      <c r="B64" s="1">
        <v>1.1446833333333295</v>
      </c>
      <c r="C64">
        <f t="shared" si="1"/>
        <v>98.855316666666667</v>
      </c>
      <c r="D64">
        <f t="shared" si="0"/>
        <v>4.334203905800452</v>
      </c>
      <c r="L64" s="2" t="s">
        <v>1</v>
      </c>
      <c r="M64" s="1">
        <v>0.70923688456765177</v>
      </c>
      <c r="N64" s="1">
        <v>0</v>
      </c>
    </row>
    <row r="65" spans="1:14" x14ac:dyDescent="0.3">
      <c r="A65" s="1">
        <v>0.77319905298319502</v>
      </c>
      <c r="B65" s="1">
        <v>1.1446833333333295</v>
      </c>
      <c r="C65">
        <f t="shared" si="1"/>
        <v>98.855316666666667</v>
      </c>
      <c r="D65">
        <f t="shared" si="0"/>
        <v>4.334203905800452</v>
      </c>
      <c r="L65" s="2" t="s">
        <v>1</v>
      </c>
      <c r="M65" s="1">
        <v>0.75126181201142006</v>
      </c>
      <c r="N65" s="1">
        <v>0</v>
      </c>
    </row>
    <row r="66" spans="1:14" x14ac:dyDescent="0.3">
      <c r="A66" s="1">
        <v>0.81901397717600111</v>
      </c>
      <c r="B66" s="1">
        <v>1.1446833333333295</v>
      </c>
      <c r="C66">
        <f t="shared" si="1"/>
        <v>98.855316666666667</v>
      </c>
      <c r="D66">
        <f t="shared" si="0"/>
        <v>4.334203905800452</v>
      </c>
      <c r="L66" s="2" t="s">
        <v>1</v>
      </c>
      <c r="M66" s="1">
        <v>0.79577687295653676</v>
      </c>
      <c r="N66" s="1">
        <v>0</v>
      </c>
    </row>
    <row r="67" spans="1:14" x14ac:dyDescent="0.3">
      <c r="A67" s="1">
        <v>0.86754360629594607</v>
      </c>
      <c r="B67" s="1">
        <v>1.1446833333333295</v>
      </c>
      <c r="C67">
        <f t="shared" si="1"/>
        <v>98.855316666666667</v>
      </c>
      <c r="D67">
        <f t="shared" si="0"/>
        <v>4.334203905800452</v>
      </c>
      <c r="L67" s="2" t="s">
        <v>1</v>
      </c>
      <c r="M67" s="1">
        <v>0.8429296170891456</v>
      </c>
      <c r="N67" s="1">
        <v>0</v>
      </c>
    </row>
    <row r="68" spans="1:14" x14ac:dyDescent="0.3">
      <c r="A68" s="1">
        <v>0.91894879672272045</v>
      </c>
      <c r="B68" s="1">
        <v>1.2972233333333416</v>
      </c>
      <c r="C68">
        <f t="shared" si="1"/>
        <v>98.702776666666665</v>
      </c>
      <c r="D68">
        <f t="shared" si="0"/>
        <v>4.9117780213120392</v>
      </c>
      <c r="L68" s="2" t="s">
        <v>1</v>
      </c>
      <c r="M68" s="1">
        <v>0.89287633696394331</v>
      </c>
      <c r="N68" s="1">
        <v>0.15254000000001211</v>
      </c>
    </row>
    <row r="69" spans="1:14" x14ac:dyDescent="0.3">
      <c r="A69" s="1">
        <v>0.97339993617572862</v>
      </c>
      <c r="B69" s="1">
        <v>1.3246099999999927</v>
      </c>
      <c r="C69">
        <f t="shared" si="1"/>
        <v>98.675390000000007</v>
      </c>
      <c r="D69">
        <f t="shared" si="0"/>
        <v>5.0154742962353414</v>
      </c>
      <c r="L69" s="2" t="s">
        <v>1</v>
      </c>
      <c r="M69" s="1">
        <v>0.94578258605170917</v>
      </c>
      <c r="N69" s="1">
        <v>2.7386666666651127E-2</v>
      </c>
    </row>
    <row r="70" spans="1:14" x14ac:dyDescent="0.3">
      <c r="A70" s="1">
        <v>1.0310775084814761</v>
      </c>
      <c r="B70" s="1">
        <v>1.3409833333333343</v>
      </c>
      <c r="C70">
        <f t="shared" si="1"/>
        <v>98.659016666666659</v>
      </c>
      <c r="D70">
        <f t="shared" si="0"/>
        <v>5.0774699270074697</v>
      </c>
      <c r="L70" s="2" t="s">
        <v>1</v>
      </c>
      <c r="M70" s="1">
        <v>1.0018237274830828</v>
      </c>
      <c r="N70" s="1">
        <v>1.6373333333341566E-2</v>
      </c>
    </row>
    <row r="71" spans="1:14" x14ac:dyDescent="0.3">
      <c r="A71" s="1">
        <v>1.0921726918055208</v>
      </c>
      <c r="B71" s="1">
        <v>1.3409833333333343</v>
      </c>
      <c r="C71">
        <f t="shared" si="1"/>
        <v>98.659016666666659</v>
      </c>
      <c r="D71">
        <f t="shared" si="0"/>
        <v>5.0774699270074697</v>
      </c>
      <c r="L71" s="2" t="s">
        <v>1</v>
      </c>
      <c r="M71" s="1">
        <v>1.0611855153074525</v>
      </c>
      <c r="N71" s="1">
        <v>0</v>
      </c>
    </row>
    <row r="72" spans="1:14" x14ac:dyDescent="0.3">
      <c r="A72" s="1">
        <v>1.1568879923319049</v>
      </c>
      <c r="B72" s="1">
        <v>1.3409833333333343</v>
      </c>
      <c r="C72">
        <f t="shared" si="1"/>
        <v>98.659016666666659</v>
      </c>
      <c r="D72">
        <f t="shared" si="0"/>
        <v>5.0774699270074697</v>
      </c>
      <c r="L72" s="2" t="s">
        <v>1</v>
      </c>
      <c r="M72" s="1">
        <v>1.1240647101935997</v>
      </c>
      <c r="N72" s="1">
        <v>0</v>
      </c>
    </row>
    <row r="73" spans="1:14" x14ac:dyDescent="0.3">
      <c r="A73" s="1">
        <v>1.2254379154904456</v>
      </c>
      <c r="B73" s="1">
        <v>1.3603766666666739</v>
      </c>
      <c r="C73">
        <f t="shared" si="1"/>
        <v>98.639623333333333</v>
      </c>
      <c r="D73">
        <f t="shared" si="0"/>
        <v>5.1509004196443122</v>
      </c>
      <c r="L73" s="2" t="s">
        <v>1</v>
      </c>
      <c r="M73" s="1">
        <v>1.1906697316129002</v>
      </c>
      <c r="N73" s="1">
        <v>1.9393333333339591E-2</v>
      </c>
    </row>
    <row r="74" spans="1:14" x14ac:dyDescent="0.3">
      <c r="A74" s="1">
        <v>1.2980496769567458</v>
      </c>
      <c r="B74" s="1">
        <v>1.3827833333333373</v>
      </c>
      <c r="C74">
        <f t="shared" si="1"/>
        <v>98.617216666666664</v>
      </c>
      <c r="D74">
        <f t="shared" si="0"/>
        <v>5.2357405316251704</v>
      </c>
      <c r="L74" s="2" t="s">
        <v>1</v>
      </c>
      <c r="M74" s="1">
        <v>1.2612213486668076</v>
      </c>
      <c r="N74" s="1">
        <v>2.2406666666663355E-2</v>
      </c>
    </row>
    <row r="75" spans="1:14" x14ac:dyDescent="0.3">
      <c r="A75" s="1">
        <v>1.3749639557816098</v>
      </c>
      <c r="B75" s="1">
        <v>1.3827833333333373</v>
      </c>
      <c r="C75">
        <f t="shared" si="1"/>
        <v>98.617216666666664</v>
      </c>
      <c r="D75">
        <f t="shared" si="0"/>
        <v>5.2357405316251704</v>
      </c>
      <c r="L75" s="2" t="s">
        <v>1</v>
      </c>
      <c r="M75" s="1">
        <v>1.3359534118484402</v>
      </c>
      <c r="N75" s="1">
        <v>0</v>
      </c>
    </row>
    <row r="76" spans="1:14" x14ac:dyDescent="0.3">
      <c r="A76" s="1">
        <v>1.4564356921461712</v>
      </c>
      <c r="B76" s="1">
        <v>1.4299966666666664</v>
      </c>
      <c r="C76">
        <f t="shared" si="1"/>
        <v>98.570003333333332</v>
      </c>
      <c r="D76">
        <f t="shared" si="0"/>
        <v>5.4145080630290581</v>
      </c>
      <c r="L76" s="2" t="s">
        <v>1</v>
      </c>
      <c r="M76" s="1">
        <v>1.4151136281637691</v>
      </c>
      <c r="N76" s="1">
        <v>4.7213333333329111E-2</v>
      </c>
    </row>
    <row r="77" spans="1:14" x14ac:dyDescent="0.3">
      <c r="A77" s="1">
        <v>1.5427349323869946</v>
      </c>
      <c r="B77" s="1">
        <v>1.4751899999999929</v>
      </c>
      <c r="C77">
        <f t="shared" si="1"/>
        <v>98.524810000000002</v>
      </c>
      <c r="D77">
        <f t="shared" si="0"/>
        <v>5.5856271106691162</v>
      </c>
      <c r="L77" s="2" t="s">
        <v>1</v>
      </c>
      <c r="M77" s="1">
        <v>1.4989643821816212</v>
      </c>
      <c r="N77" s="1">
        <v>4.5193333333326535E-2</v>
      </c>
    </row>
    <row r="78" spans="1:14" x14ac:dyDescent="0.3">
      <c r="A78" s="1">
        <v>1.6341477240920574</v>
      </c>
      <c r="B78" s="1">
        <v>1.4801066666666696</v>
      </c>
      <c r="C78">
        <f t="shared" si="1"/>
        <v>98.519893333333329</v>
      </c>
      <c r="D78">
        <f t="shared" si="0"/>
        <v>5.6042434696652537</v>
      </c>
      <c r="L78" s="2" t="s">
        <v>1</v>
      </c>
      <c r="M78" s="1">
        <v>1.5877836057339556</v>
      </c>
      <c r="N78" s="1">
        <v>4.9166666666766723E-3</v>
      </c>
    </row>
    <row r="79" spans="1:14" x14ac:dyDescent="0.3">
      <c r="A79" s="1">
        <v>1.7309770642344995</v>
      </c>
      <c r="B79" s="1">
        <v>1.4801066666666696</v>
      </c>
      <c r="C79">
        <f t="shared" si="1"/>
        <v>98.519893333333329</v>
      </c>
      <c r="D79">
        <f t="shared" si="0"/>
        <v>5.6042434696652537</v>
      </c>
      <c r="L79" s="2" t="s">
        <v>1</v>
      </c>
      <c r="M79" s="1">
        <v>1.6818656991491201</v>
      </c>
      <c r="N79" s="1">
        <v>0</v>
      </c>
    </row>
    <row r="80" spans="1:14" x14ac:dyDescent="0.3">
      <c r="A80" s="1">
        <v>1.8335439034868417</v>
      </c>
      <c r="B80" s="1">
        <v>1.514783333333336</v>
      </c>
      <c r="C80">
        <f t="shared" si="1"/>
        <v>98.485216666666659</v>
      </c>
      <c r="D80">
        <f t="shared" si="0"/>
        <v>5.7355424409441866</v>
      </c>
      <c r="L80" s="2" t="s">
        <v>1</v>
      </c>
      <c r="M80" s="1">
        <v>1.7815225070716108</v>
      </c>
      <c r="N80" s="1">
        <v>3.4676666666666467E-2</v>
      </c>
    </row>
    <row r="81" spans="1:14" x14ac:dyDescent="0.3">
      <c r="A81" s="1">
        <v>1.942188210044544</v>
      </c>
      <c r="B81" s="1">
        <v>1.514783333333336</v>
      </c>
      <c r="C81">
        <f t="shared" si="1"/>
        <v>98.485216666666659</v>
      </c>
      <c r="D81">
        <f t="shared" si="0"/>
        <v>5.7355424409441866</v>
      </c>
      <c r="L81" s="2" t="s">
        <v>1</v>
      </c>
      <c r="M81" s="1">
        <v>1.8870843521027869</v>
      </c>
      <c r="N81" s="1">
        <v>0</v>
      </c>
    </row>
    <row r="82" spans="1:14" x14ac:dyDescent="0.3">
      <c r="A82" s="1">
        <v>2.0572700964850941</v>
      </c>
      <c r="B82" s="1">
        <v>1.5761666666666674</v>
      </c>
      <c r="C82">
        <f t="shared" si="1"/>
        <v>98.423833333333334</v>
      </c>
      <c r="D82">
        <f t="shared" si="0"/>
        <v>5.9679629500378599</v>
      </c>
      <c r="L82" s="2" t="s">
        <v>1</v>
      </c>
      <c r="M82" s="1">
        <v>1.9989011296886474</v>
      </c>
      <c r="N82" s="1">
        <v>6.1383333333331347E-2</v>
      </c>
    </row>
    <row r="83" spans="1:14" x14ac:dyDescent="0.3">
      <c r="A83" s="1">
        <v>2.1791710133976769</v>
      </c>
      <c r="B83" s="1">
        <v>1.5885833333333377</v>
      </c>
      <c r="C83">
        <f t="shared" si="1"/>
        <v>98.411416666666668</v>
      </c>
      <c r="D83">
        <f t="shared" si="0"/>
        <v>6.0149771447907368</v>
      </c>
      <c r="L83" s="2" t="s">
        <v>1</v>
      </c>
      <c r="M83" s="1">
        <v>2.1173434678837912</v>
      </c>
      <c r="N83" s="1">
        <v>1.2416666666670295E-2</v>
      </c>
    </row>
    <row r="84" spans="1:14" x14ac:dyDescent="0.3">
      <c r="A84" s="1">
        <v>2.3082950137398561</v>
      </c>
      <c r="B84" s="1">
        <v>1.5885833333333377</v>
      </c>
      <c r="C84">
        <f t="shared" si="1"/>
        <v>98.411416666666668</v>
      </c>
      <c r="D84">
        <f t="shared" si="0"/>
        <v>6.0149771447907368</v>
      </c>
      <c r="L84" s="2" t="s">
        <v>1</v>
      </c>
      <c r="M84" s="1">
        <v>2.2428039558357047</v>
      </c>
      <c r="N84" s="1">
        <v>0</v>
      </c>
    </row>
    <row r="85" spans="1:14" x14ac:dyDescent="0.3">
      <c r="A85" s="1">
        <v>2.4450700921121045</v>
      </c>
      <c r="B85" s="1">
        <v>1.6227400000000003</v>
      </c>
      <c r="C85">
        <f t="shared" si="1"/>
        <v>98.377260000000007</v>
      </c>
      <c r="D85">
        <f t="shared" si="0"/>
        <v>6.1443071994571863</v>
      </c>
      <c r="L85" s="2" t="s">
        <v>1</v>
      </c>
      <c r="M85" s="1">
        <v>2.3756984450613303</v>
      </c>
      <c r="N85" s="1">
        <v>3.4156666666662616E-2</v>
      </c>
    </row>
    <row r="86" spans="1:14" x14ac:dyDescent="0.3">
      <c r="A86" s="1">
        <v>2.5899496033893232</v>
      </c>
      <c r="B86" s="1">
        <v>1.657390000000003</v>
      </c>
      <c r="C86">
        <f t="shared" si="1"/>
        <v>98.342609999999993</v>
      </c>
      <c r="D86">
        <f t="shared" si="0"/>
        <v>6.2755052006534404</v>
      </c>
      <c r="L86" s="2" t="s">
        <v>1</v>
      </c>
      <c r="M86" s="1">
        <v>2.5164674278291068</v>
      </c>
      <c r="N86" s="1">
        <v>3.4650000000002734E-2</v>
      </c>
    </row>
    <row r="87" spans="1:14" x14ac:dyDescent="0.3">
      <c r="A87" s="1">
        <v>2.743413765411582</v>
      </c>
      <c r="B87" s="1">
        <v>1.6869866666666677</v>
      </c>
      <c r="C87">
        <f t="shared" si="1"/>
        <v>98.31301333333333</v>
      </c>
      <c r="D87">
        <f t="shared" si="0"/>
        <v>6.3875693711797856</v>
      </c>
      <c r="L87" s="2" t="s">
        <v>1</v>
      </c>
      <c r="M87" s="1">
        <v>2.6655774972152915</v>
      </c>
      <c r="N87" s="1">
        <v>2.9596666666664717E-2</v>
      </c>
    </row>
    <row r="88" spans="1:14" x14ac:dyDescent="0.3">
      <c r="A88" s="1">
        <v>2.9059712507148716</v>
      </c>
      <c r="B88" s="1">
        <v>1.7080800000000007</v>
      </c>
      <c r="C88">
        <f t="shared" si="1"/>
        <v>98.291920000000005</v>
      </c>
      <c r="D88">
        <f t="shared" ref="D88:D139" si="2">+B88*100/$B$141</f>
        <v>6.4674367065881366</v>
      </c>
      <c r="L88" s="2" t="s">
        <v>1</v>
      </c>
      <c r="M88" s="1">
        <v>2.8235228936740517</v>
      </c>
      <c r="N88" s="1">
        <v>2.1093333333332964E-2</v>
      </c>
    </row>
    <row r="89" spans="1:14" x14ac:dyDescent="0.3">
      <c r="A89" s="1">
        <v>3.0781608725778327</v>
      </c>
      <c r="B89" s="1">
        <v>1.7313366666666608</v>
      </c>
      <c r="C89">
        <f t="shared" ref="C89:C152" si="3">100-B89</f>
        <v>98.268663333333336</v>
      </c>
      <c r="D89">
        <f t="shared" si="2"/>
        <v>6.5554952399547481</v>
      </c>
      <c r="L89" s="2" t="s">
        <v>1</v>
      </c>
      <c r="M89" s="1">
        <v>2.9908271432475977</v>
      </c>
      <c r="N89" s="1">
        <v>2.3256666666660042E-2</v>
      </c>
    </row>
    <row r="90" spans="1:14" x14ac:dyDescent="0.3">
      <c r="A90" s="1">
        <v>3.2605533709730445</v>
      </c>
      <c r="B90" s="1">
        <v>1.7710333333333383</v>
      </c>
      <c r="C90">
        <f t="shared" si="3"/>
        <v>98.228966666666665</v>
      </c>
      <c r="D90">
        <f t="shared" si="2"/>
        <v>6.7058018293002499</v>
      </c>
      <c r="L90" s="2" t="s">
        <v>1</v>
      </c>
      <c r="M90" s="1">
        <v>3.1680447928463669</v>
      </c>
      <c r="N90" s="1">
        <v>3.9696666666677594E-2</v>
      </c>
    </row>
    <row r="91" spans="1:14" x14ac:dyDescent="0.3">
      <c r="A91" s="1">
        <v>3.453753304342563</v>
      </c>
      <c r="B91" s="1">
        <v>1.8142299999999945</v>
      </c>
      <c r="C91">
        <f t="shared" si="3"/>
        <v>98.185770000000005</v>
      </c>
      <c r="D91">
        <f t="shared" si="2"/>
        <v>6.8693607419988254</v>
      </c>
      <c r="L91" s="2" t="s">
        <v>1</v>
      </c>
      <c r="M91" s="1">
        <v>3.3557632483510269</v>
      </c>
      <c r="N91" s="1">
        <v>4.3196666666656114E-2</v>
      </c>
    </row>
    <row r="92" spans="1:14" x14ac:dyDescent="0.3">
      <c r="A92" s="1">
        <v>3.6584010534682303</v>
      </c>
      <c r="B92" s="1">
        <v>1.8390433333333345</v>
      </c>
      <c r="C92">
        <f t="shared" si="3"/>
        <v>98.160956666666664</v>
      </c>
      <c r="D92">
        <f t="shared" si="2"/>
        <v>6.9633134039425588</v>
      </c>
      <c r="L92" s="2" t="s">
        <v>1</v>
      </c>
      <c r="M92" s="1">
        <v>3.5546047216288641</v>
      </c>
      <c r="N92" s="1">
        <v>2.4813333333340015E-2</v>
      </c>
    </row>
    <row r="93" spans="1:14" x14ac:dyDescent="0.3">
      <c r="A93" s="1">
        <v>3.8751749440787422</v>
      </c>
      <c r="B93" s="1">
        <v>1.8610433333333454</v>
      </c>
      <c r="C93">
        <f t="shared" si="3"/>
        <v>98.138956666666658</v>
      </c>
      <c r="D93">
        <f t="shared" si="2"/>
        <v>7.0466137221624354</v>
      </c>
      <c r="L93" s="2" t="s">
        <v>1</v>
      </c>
      <c r="M93" s="1">
        <v>3.7652282929181546</v>
      </c>
      <c r="N93" s="1">
        <v>2.20000000000109E-2</v>
      </c>
    </row>
    <row r="94" spans="1:14" x14ac:dyDescent="0.3">
      <c r="A94" s="1">
        <v>4.1047934952291012</v>
      </c>
      <c r="B94" s="1">
        <v>1.905049999999997</v>
      </c>
      <c r="C94">
        <f t="shared" si="3"/>
        <v>98.094949999999997</v>
      </c>
      <c r="D94">
        <f t="shared" si="2"/>
        <v>7.2132396011227264</v>
      </c>
      <c r="L94" s="2" t="s">
        <v>1</v>
      </c>
      <c r="M94" s="1">
        <v>3.9883320954164807</v>
      </c>
      <c r="N94" s="1">
        <v>4.400666666665165E-2</v>
      </c>
    </row>
    <row r="95" spans="1:14" x14ac:dyDescent="0.3">
      <c r="A95" s="1">
        <v>4.3480178009049286</v>
      </c>
      <c r="B95" s="1">
        <v>1.9578300000000048</v>
      </c>
      <c r="C95">
        <f t="shared" si="3"/>
        <v>98.042169999999999</v>
      </c>
      <c r="D95">
        <f t="shared" si="2"/>
        <v>7.4130846372883452</v>
      </c>
      <c r="L95" s="2" t="s">
        <v>1</v>
      </c>
      <c r="M95" s="1">
        <v>4.22465562931405</v>
      </c>
      <c r="N95" s="1">
        <v>5.2780000000007821E-2</v>
      </c>
    </row>
    <row r="96" spans="1:14" x14ac:dyDescent="0.3">
      <c r="A96" s="1">
        <v>4.6056540527457077</v>
      </c>
      <c r="B96" s="1">
        <v>1.9951333333333321</v>
      </c>
      <c r="C96">
        <f t="shared" si="3"/>
        <v>98.004866666666672</v>
      </c>
      <c r="D96">
        <f t="shared" si="2"/>
        <v>7.5543291617122916</v>
      </c>
      <c r="L96" s="2" t="s">
        <v>1</v>
      </c>
      <c r="M96" s="1">
        <v>4.47498221294211</v>
      </c>
      <c r="N96" s="1">
        <v>3.7303333333327249E-2</v>
      </c>
    </row>
    <row r="97" spans="1:14" x14ac:dyDescent="0.3">
      <c r="A97" s="1">
        <v>4.8785562122487676</v>
      </c>
      <c r="B97" s="1">
        <v>2.0236233333333353</v>
      </c>
      <c r="C97">
        <f t="shared" si="3"/>
        <v>97.976376666666667</v>
      </c>
      <c r="D97">
        <f t="shared" si="2"/>
        <v>7.6622030738069924</v>
      </c>
      <c r="L97" s="2" t="s">
        <v>1</v>
      </c>
      <c r="M97" s="1">
        <v>4.7401415791610368</v>
      </c>
      <c r="N97" s="1">
        <v>2.8490000000003235E-2</v>
      </c>
    </row>
    <row r="98" spans="1:14" x14ac:dyDescent="0.3">
      <c r="A98" s="1">
        <v>5.1676288413113109</v>
      </c>
      <c r="B98" s="1">
        <v>2.0569766666666656</v>
      </c>
      <c r="C98">
        <f t="shared" si="3"/>
        <v>97.943023333333329</v>
      </c>
      <c r="D98">
        <f t="shared" si="2"/>
        <v>7.7884914047323877</v>
      </c>
      <c r="L98" s="2" t="s">
        <v>1</v>
      </c>
      <c r="M98" s="1">
        <v>5.0210126255940839</v>
      </c>
      <c r="N98" s="1">
        <v>3.3353333333330237E-2</v>
      </c>
    </row>
    <row r="99" spans="1:14" x14ac:dyDescent="0.3">
      <c r="A99" s="1">
        <v>5.4738301004926075</v>
      </c>
      <c r="B99" s="1">
        <v>2.0970033333333249</v>
      </c>
      <c r="C99">
        <f t="shared" si="3"/>
        <v>97.902996666666681</v>
      </c>
      <c r="D99">
        <f t="shared" si="2"/>
        <v>7.9400474988511176</v>
      </c>
      <c r="L99" s="2" t="s">
        <v>1</v>
      </c>
      <c r="M99" s="1">
        <v>5.3185263278227355</v>
      </c>
      <c r="N99" s="1">
        <v>4.0026666666659327E-2</v>
      </c>
    </row>
    <row r="100" spans="1:14" x14ac:dyDescent="0.3">
      <c r="A100" s="1">
        <v>5.7981749249343659</v>
      </c>
      <c r="B100" s="1">
        <v>2.1476900000000021</v>
      </c>
      <c r="C100">
        <f t="shared" si="3"/>
        <v>97.852310000000003</v>
      </c>
      <c r="D100">
        <f t="shared" si="2"/>
        <v>8.131966383525528</v>
      </c>
      <c r="L100" s="2" t="s">
        <v>1</v>
      </c>
      <c r="M100" s="1">
        <v>5.6336688251997202</v>
      </c>
      <c r="N100" s="1">
        <v>5.0686666666677205E-2</v>
      </c>
    </row>
    <row r="101" spans="1:14" x14ac:dyDescent="0.3">
      <c r="A101" s="1">
        <v>6.1417383884662735</v>
      </c>
      <c r="B101" s="1">
        <v>2.2086933333333225</v>
      </c>
      <c r="C101">
        <f t="shared" si="3"/>
        <v>97.791306666666671</v>
      </c>
      <c r="D101">
        <f t="shared" si="2"/>
        <v>8.3629480689408169</v>
      </c>
      <c r="L101" s="2" t="s">
        <v>1</v>
      </c>
      <c r="M101" s="1">
        <v>5.9674846895079625</v>
      </c>
      <c r="N101" s="1">
        <v>6.100333333332042E-2</v>
      </c>
    </row>
    <row r="102" spans="1:14" x14ac:dyDescent="0.3">
      <c r="A102" s="1">
        <v>6.5056592670472577</v>
      </c>
      <c r="B102" s="1">
        <v>2.2534800000000188</v>
      </c>
      <c r="C102">
        <f t="shared" si="3"/>
        <v>97.746519999999975</v>
      </c>
      <c r="D102">
        <f t="shared" si="2"/>
        <v>8.5325273228199787</v>
      </c>
      <c r="L102" s="2" t="s">
        <v>1</v>
      </c>
      <c r="M102" s="1">
        <v>6.3210803872997454</v>
      </c>
      <c r="N102" s="1">
        <v>4.4786666666696284E-2</v>
      </c>
    </row>
    <row r="103" spans="1:14" x14ac:dyDescent="0.3">
      <c r="A103" s="1">
        <v>6.8911438133539571</v>
      </c>
      <c r="B103" s="1">
        <v>2.2624433333333305</v>
      </c>
      <c r="C103">
        <f t="shared" si="3"/>
        <v>97.737556666666663</v>
      </c>
      <c r="D103">
        <f t="shared" si="2"/>
        <v>8.5664658918643131</v>
      </c>
      <c r="L103" s="2" t="s">
        <v>1</v>
      </c>
      <c r="M103" s="1">
        <v>6.6956279473923539</v>
      </c>
      <c r="N103" s="1">
        <v>8.9633333333116738E-3</v>
      </c>
    </row>
    <row r="104" spans="1:14" x14ac:dyDescent="0.3">
      <c r="A104" s="1">
        <v>7.299469755027614</v>
      </c>
      <c r="B104" s="1">
        <v>2.2624433333333305</v>
      </c>
      <c r="C104">
        <f t="shared" si="3"/>
        <v>97.737556666666663</v>
      </c>
      <c r="D104">
        <f t="shared" si="2"/>
        <v>8.5664658918643131</v>
      </c>
      <c r="L104" s="2" t="s">
        <v>1</v>
      </c>
      <c r="M104" s="1">
        <v>7.0923688456765177</v>
      </c>
      <c r="N104" s="1">
        <v>0</v>
      </c>
    </row>
    <row r="105" spans="1:14" x14ac:dyDescent="0.3">
      <c r="A105" s="1">
        <v>7.7319905298319505</v>
      </c>
      <c r="B105" s="1">
        <v>2.2892233333333234</v>
      </c>
      <c r="C105">
        <f t="shared" si="3"/>
        <v>97.710776666666675</v>
      </c>
      <c r="D105">
        <f t="shared" si="2"/>
        <v>8.6678650974064322</v>
      </c>
      <c r="L105" s="2" t="s">
        <v>1</v>
      </c>
      <c r="M105" s="1">
        <v>7.5126181201142028</v>
      </c>
      <c r="N105" s="1">
        <v>2.6779999999992921E-2</v>
      </c>
    </row>
    <row r="106" spans="1:14" x14ac:dyDescent="0.3">
      <c r="A106" s="1">
        <v>8.1901397717600108</v>
      </c>
      <c r="B106" s="1">
        <v>2.3687433333333341</v>
      </c>
      <c r="C106">
        <f t="shared" si="3"/>
        <v>97.631256666666673</v>
      </c>
      <c r="D106">
        <f t="shared" si="2"/>
        <v>8.9689578839901731</v>
      </c>
      <c r="L106" s="2" t="s">
        <v>1</v>
      </c>
      <c r="M106" s="1">
        <v>7.9577687295653687</v>
      </c>
      <c r="N106" s="1">
        <v>7.9520000000010693E-2</v>
      </c>
    </row>
    <row r="107" spans="1:14" x14ac:dyDescent="0.3">
      <c r="A107" s="1">
        <v>8.6754360629594611</v>
      </c>
      <c r="B107" s="1">
        <v>2.456226666666661</v>
      </c>
      <c r="C107">
        <f t="shared" si="3"/>
        <v>97.543773333333334</v>
      </c>
      <c r="D107">
        <f t="shared" si="2"/>
        <v>9.3002028615173646</v>
      </c>
      <c r="L107" s="2" t="s">
        <v>1</v>
      </c>
      <c r="M107" s="1">
        <v>8.4292961708914564</v>
      </c>
      <c r="N107" s="1">
        <v>8.7483333333326918E-2</v>
      </c>
    </row>
    <row r="108" spans="1:14" x14ac:dyDescent="0.3">
      <c r="A108" s="1">
        <v>9.1894879672271994</v>
      </c>
      <c r="B108" s="1">
        <v>2.5246233333333312</v>
      </c>
      <c r="C108">
        <f t="shared" si="3"/>
        <v>97.475376666666662</v>
      </c>
      <c r="D108">
        <f t="shared" si="2"/>
        <v>9.5591785023587175</v>
      </c>
      <c r="L108" s="2" t="s">
        <v>1</v>
      </c>
      <c r="M108" s="1">
        <v>8.9287633696394302</v>
      </c>
      <c r="N108" s="1">
        <v>6.8396666666670214E-2</v>
      </c>
    </row>
    <row r="109" spans="1:14" x14ac:dyDescent="0.3">
      <c r="A109" s="1">
        <v>9.7339993617572915</v>
      </c>
      <c r="B109" s="1">
        <v>2.5850666666666577</v>
      </c>
      <c r="C109">
        <f t="shared" si="3"/>
        <v>97.414933333333337</v>
      </c>
      <c r="D109">
        <f t="shared" si="2"/>
        <v>9.7880398160375233</v>
      </c>
      <c r="L109" s="2" t="s">
        <v>1</v>
      </c>
      <c r="M109" s="1">
        <v>9.457825860517092</v>
      </c>
      <c r="N109" s="1">
        <v>6.0443333333326521E-2</v>
      </c>
    </row>
    <row r="110" spans="1:14" x14ac:dyDescent="0.3">
      <c r="A110" s="1">
        <v>10.310775084814759</v>
      </c>
      <c r="B110" s="1">
        <v>2.6584233333333374</v>
      </c>
      <c r="C110">
        <f t="shared" si="3"/>
        <v>97.341576666666668</v>
      </c>
      <c r="D110">
        <f t="shared" si="2"/>
        <v>10.065795892259384</v>
      </c>
      <c r="L110" s="2" t="s">
        <v>1</v>
      </c>
      <c r="M110" s="1">
        <v>10.018237274830829</v>
      </c>
      <c r="N110" s="1">
        <v>7.3356666666679615E-2</v>
      </c>
    </row>
    <row r="111" spans="1:14" x14ac:dyDescent="0.3">
      <c r="A111" s="1">
        <v>10.92172691805521</v>
      </c>
      <c r="B111" s="1">
        <v>2.753759999999994</v>
      </c>
      <c r="C111">
        <f t="shared" si="3"/>
        <v>97.24624</v>
      </c>
      <c r="D111">
        <f t="shared" si="2"/>
        <v>10.426776559138975</v>
      </c>
      <c r="L111" s="2" t="s">
        <v>1</v>
      </c>
      <c r="M111" s="1">
        <v>10.611855153074524</v>
      </c>
      <c r="N111" s="1">
        <v>9.5336666666656633E-2</v>
      </c>
    </row>
    <row r="112" spans="1:14" x14ac:dyDescent="0.3">
      <c r="A112" s="1">
        <v>11.568879923319049</v>
      </c>
      <c r="B112" s="1">
        <v>2.864829999999996</v>
      </c>
      <c r="C112">
        <f t="shared" si="3"/>
        <v>97.135170000000002</v>
      </c>
      <c r="D112">
        <f t="shared" si="2"/>
        <v>10.847329574806132</v>
      </c>
      <c r="L112" s="2" t="s">
        <v>1</v>
      </c>
      <c r="M112" s="1">
        <v>11.240647101935998</v>
      </c>
      <c r="N112" s="1">
        <v>0.111070000000002</v>
      </c>
    </row>
    <row r="113" spans="1:14" x14ac:dyDescent="0.3">
      <c r="A113" s="1">
        <v>12.254379154904449</v>
      </c>
      <c r="B113" s="1">
        <v>2.9780566666666619</v>
      </c>
      <c r="C113">
        <f t="shared" si="3"/>
        <v>97.02194333333334</v>
      </c>
      <c r="D113">
        <f t="shared" si="2"/>
        <v>11.276048545910889</v>
      </c>
      <c r="L113" s="2" t="s">
        <v>1</v>
      </c>
      <c r="M113" s="1">
        <v>11.906697316129</v>
      </c>
      <c r="N113" s="1">
        <v>0.11322666666666592</v>
      </c>
    </row>
    <row r="114" spans="1:14" x14ac:dyDescent="0.3">
      <c r="A114" s="1">
        <v>12.980496769567463</v>
      </c>
      <c r="B114" s="1">
        <v>3.0755099999999924</v>
      </c>
      <c r="C114">
        <f t="shared" si="3"/>
        <v>96.924490000000006</v>
      </c>
      <c r="D114">
        <f t="shared" si="2"/>
        <v>11.645043713104084</v>
      </c>
      <c r="L114" s="2" t="s">
        <v>1</v>
      </c>
      <c r="M114" s="1">
        <v>12.612213486668074</v>
      </c>
      <c r="N114" s="1">
        <v>9.7453333333330505E-2</v>
      </c>
    </row>
    <row r="115" spans="1:14" x14ac:dyDescent="0.3">
      <c r="A115" s="1">
        <v>13.749639557816097</v>
      </c>
      <c r="B115" s="1">
        <v>3.1444566666666618</v>
      </c>
      <c r="C115">
        <f t="shared" si="3"/>
        <v>96.855543333333344</v>
      </c>
      <c r="D115">
        <f t="shared" si="2"/>
        <v>11.906101861900927</v>
      </c>
      <c r="L115" s="2" t="s">
        <v>1</v>
      </c>
      <c r="M115" s="1">
        <v>13.359534118484405</v>
      </c>
      <c r="N115" s="1">
        <v>6.8946666666669376E-2</v>
      </c>
    </row>
    <row r="116" spans="1:14" x14ac:dyDescent="0.3">
      <c r="A116" s="1">
        <v>14.564356921461712</v>
      </c>
      <c r="B116" s="1">
        <v>3.1887333333333268</v>
      </c>
      <c r="C116">
        <f t="shared" si="3"/>
        <v>96.811266666666668</v>
      </c>
      <c r="D116">
        <f t="shared" si="2"/>
        <v>12.073750062948511</v>
      </c>
      <c r="L116" s="2" t="s">
        <v>1</v>
      </c>
      <c r="M116" s="1">
        <v>14.151136281637692</v>
      </c>
      <c r="N116" s="1">
        <v>4.4276666666664966E-2</v>
      </c>
    </row>
    <row r="117" spans="1:14" x14ac:dyDescent="0.3">
      <c r="A117" s="1">
        <v>15.427349323869946</v>
      </c>
      <c r="B117" s="1">
        <v>3.2318266666666595</v>
      </c>
      <c r="C117">
        <f t="shared" si="3"/>
        <v>96.768173333333337</v>
      </c>
      <c r="D117">
        <f t="shared" si="2"/>
        <v>12.236917716576698</v>
      </c>
      <c r="L117" s="2" t="s">
        <v>1</v>
      </c>
      <c r="M117" s="1">
        <v>14.989643821816211</v>
      </c>
      <c r="N117" s="1">
        <v>4.3093333333332762E-2</v>
      </c>
    </row>
    <row r="118" spans="1:14" x14ac:dyDescent="0.3">
      <c r="A118" s="1">
        <v>16.341477240920565</v>
      </c>
      <c r="B118" s="1">
        <v>3.3042633333333349</v>
      </c>
      <c r="C118">
        <f t="shared" si="3"/>
        <v>96.695736666666662</v>
      </c>
      <c r="D118">
        <f t="shared" si="2"/>
        <v>12.511190324945714</v>
      </c>
      <c r="L118" s="2" t="s">
        <v>1</v>
      </c>
      <c r="M118" s="1">
        <v>15.87783605733955</v>
      </c>
      <c r="N118" s="1">
        <v>7.2436666666675364E-2</v>
      </c>
    </row>
    <row r="119" spans="1:14" x14ac:dyDescent="0.3">
      <c r="A119" s="1">
        <v>17.309770642345004</v>
      </c>
      <c r="B119" s="1">
        <v>3.4279599999999966</v>
      </c>
      <c r="C119">
        <f t="shared" si="3"/>
        <v>96.572040000000001</v>
      </c>
      <c r="D119">
        <f t="shared" si="2"/>
        <v>12.979552674766895</v>
      </c>
      <c r="L119" s="2" t="s">
        <v>1</v>
      </c>
      <c r="M119" s="1">
        <v>16.818656991491199</v>
      </c>
      <c r="N119" s="1">
        <v>0.12369666666666168</v>
      </c>
    </row>
    <row r="120" spans="1:14" x14ac:dyDescent="0.3">
      <c r="A120" s="1">
        <v>18.335439034868415</v>
      </c>
      <c r="B120" s="1">
        <v>3.6021233333333291</v>
      </c>
      <c r="C120">
        <f t="shared" si="3"/>
        <v>96.397876666666676</v>
      </c>
      <c r="D120">
        <f t="shared" si="2"/>
        <v>13.639000906080264</v>
      </c>
      <c r="L120" s="2" t="s">
        <v>1</v>
      </c>
      <c r="M120" s="1">
        <v>17.815225070716114</v>
      </c>
      <c r="N120" s="1">
        <v>0.17416333333333256</v>
      </c>
    </row>
    <row r="121" spans="1:14" x14ac:dyDescent="0.3">
      <c r="A121" s="1">
        <v>19.42188210044544</v>
      </c>
      <c r="B121" s="1">
        <v>3.798076666666661</v>
      </c>
      <c r="C121">
        <f t="shared" si="3"/>
        <v>96.20192333333334</v>
      </c>
      <c r="D121">
        <f t="shared" si="2"/>
        <v>14.380954316212277</v>
      </c>
      <c r="L121" s="2" t="s">
        <v>1</v>
      </c>
      <c r="M121" s="1">
        <v>18.870843521027869</v>
      </c>
      <c r="N121" s="1">
        <v>0.19595333333333187</v>
      </c>
    </row>
    <row r="122" spans="1:14" x14ac:dyDescent="0.3">
      <c r="A122" s="1">
        <v>20.572700964850938</v>
      </c>
      <c r="B122" s="1">
        <v>3.9788466666666689</v>
      </c>
      <c r="C122">
        <f t="shared" si="3"/>
        <v>96.021153333333331</v>
      </c>
      <c r="D122">
        <f t="shared" si="2"/>
        <v>15.065417885512304</v>
      </c>
      <c r="L122" s="2" t="s">
        <v>1</v>
      </c>
      <c r="M122" s="1">
        <v>19.989011296886474</v>
      </c>
      <c r="N122" s="1">
        <v>0.18077000000000787</v>
      </c>
    </row>
    <row r="123" spans="1:14" x14ac:dyDescent="0.3">
      <c r="A123" s="1">
        <v>21.791710133976753</v>
      </c>
      <c r="B123" s="1">
        <v>4.1348733333333332</v>
      </c>
      <c r="C123">
        <f t="shared" si="3"/>
        <v>95.865126666666669</v>
      </c>
      <c r="D123">
        <f t="shared" si="2"/>
        <v>15.656193839335646</v>
      </c>
      <c r="L123" s="2" t="s">
        <v>1</v>
      </c>
      <c r="M123" s="1">
        <v>21.173434678837904</v>
      </c>
      <c r="N123" s="1">
        <v>0.15602666666666432</v>
      </c>
    </row>
    <row r="124" spans="1:14" x14ac:dyDescent="0.3">
      <c r="A124" s="1">
        <v>23.082950137398573</v>
      </c>
      <c r="B124" s="1">
        <v>4.3003733333333294</v>
      </c>
      <c r="C124">
        <f t="shared" si="3"/>
        <v>95.699626666666674</v>
      </c>
      <c r="D124">
        <f t="shared" si="2"/>
        <v>16.282839415034861</v>
      </c>
      <c r="L124" s="2" t="s">
        <v>1</v>
      </c>
      <c r="M124" s="1">
        <v>22.428039558357046</v>
      </c>
      <c r="N124" s="1">
        <v>0.16549999999999621</v>
      </c>
    </row>
    <row r="125" spans="1:14" x14ac:dyDescent="0.3">
      <c r="A125" s="1">
        <v>24.450700921121047</v>
      </c>
      <c r="B125" s="1">
        <v>4.5324800000000049</v>
      </c>
      <c r="C125">
        <f t="shared" si="3"/>
        <v>95.467519999999993</v>
      </c>
      <c r="D125">
        <f t="shared" si="2"/>
        <v>17.161683014774844</v>
      </c>
      <c r="L125" s="2" t="s">
        <v>1</v>
      </c>
      <c r="M125" s="1">
        <v>23.756984450613306</v>
      </c>
      <c r="N125" s="1">
        <v>0.23210666666667601</v>
      </c>
    </row>
    <row r="126" spans="1:14" x14ac:dyDescent="0.3">
      <c r="A126" s="1">
        <v>25.899496033893232</v>
      </c>
      <c r="B126" s="1">
        <v>4.8684699999999914</v>
      </c>
      <c r="C126">
        <f t="shared" si="3"/>
        <v>95.131530000000012</v>
      </c>
      <c r="D126">
        <f t="shared" si="2"/>
        <v>18.433868192896746</v>
      </c>
      <c r="L126" s="2" t="s">
        <v>1</v>
      </c>
      <c r="M126" s="1">
        <v>25.16467427829107</v>
      </c>
      <c r="N126" s="1">
        <v>0.33598999999998602</v>
      </c>
    </row>
    <row r="127" spans="1:14" x14ac:dyDescent="0.3">
      <c r="A127" s="1">
        <v>27.434137654115816</v>
      </c>
      <c r="B127" s="1">
        <v>5.307153333333325</v>
      </c>
      <c r="C127">
        <f t="shared" si="3"/>
        <v>94.692846666666668</v>
      </c>
      <c r="D127">
        <f t="shared" si="2"/>
        <v>20.094889159460632</v>
      </c>
      <c r="L127" s="2" t="s">
        <v>1</v>
      </c>
      <c r="M127" s="1">
        <v>26.655774972152912</v>
      </c>
      <c r="N127" s="1">
        <v>0.43868333333333398</v>
      </c>
    </row>
    <row r="128" spans="1:14" x14ac:dyDescent="0.3">
      <c r="A128" s="1">
        <v>29.059712507148706</v>
      </c>
      <c r="B128" s="1">
        <v>5.8330400000000004</v>
      </c>
      <c r="C128">
        <f t="shared" si="3"/>
        <v>94.166960000000003</v>
      </c>
      <c r="D128">
        <f t="shared" si="2"/>
        <v>22.086094917683514</v>
      </c>
      <c r="L128" s="2" t="s">
        <v>1</v>
      </c>
      <c r="M128" s="1">
        <v>28.235228936740508</v>
      </c>
      <c r="N128" s="1">
        <v>0.52588666666667505</v>
      </c>
    </row>
    <row r="129" spans="1:14" x14ac:dyDescent="0.3">
      <c r="A129" s="1">
        <v>30.781608725778344</v>
      </c>
      <c r="B129" s="1">
        <v>6.4506966666666781</v>
      </c>
      <c r="C129">
        <f t="shared" si="3"/>
        <v>93.549303333333327</v>
      </c>
      <c r="D129">
        <f t="shared" si="2"/>
        <v>24.424776594226145</v>
      </c>
      <c r="L129" s="2" t="s">
        <v>1</v>
      </c>
      <c r="M129" s="1">
        <v>29.908271432475978</v>
      </c>
      <c r="N129" s="1">
        <v>0.61765666666667718</v>
      </c>
    </row>
    <row r="130" spans="1:14" x14ac:dyDescent="0.3">
      <c r="A130" s="1">
        <v>32.605533709730445</v>
      </c>
      <c r="B130" s="1">
        <v>7.1890166666666584</v>
      </c>
      <c r="C130">
        <f t="shared" si="3"/>
        <v>92.81098333333334</v>
      </c>
      <c r="D130">
        <f t="shared" si="2"/>
        <v>27.220335273683798</v>
      </c>
      <c r="L130" s="2" t="s">
        <v>1</v>
      </c>
      <c r="M130" s="1">
        <v>31.680447928463678</v>
      </c>
      <c r="N130" s="1">
        <v>0.73831999999998121</v>
      </c>
    </row>
    <row r="131" spans="1:14" x14ac:dyDescent="0.3">
      <c r="A131" s="1">
        <v>34.53753304342564</v>
      </c>
      <c r="B131" s="1">
        <v>8.0749999999999993</v>
      </c>
      <c r="C131">
        <f t="shared" si="3"/>
        <v>91.924999999999997</v>
      </c>
      <c r="D131">
        <f t="shared" si="2"/>
        <v>30.575003164781027</v>
      </c>
      <c r="L131" s="2" t="s">
        <v>1</v>
      </c>
      <c r="M131" s="1">
        <v>33.557632483510275</v>
      </c>
      <c r="N131" s="1">
        <v>0.88598333333334001</v>
      </c>
    </row>
    <row r="132" spans="1:14" x14ac:dyDescent="0.3">
      <c r="A132" s="1">
        <v>36.584010534682307</v>
      </c>
      <c r="B132" s="1">
        <v>9.1190666666666527</v>
      </c>
      <c r="C132">
        <f t="shared" si="3"/>
        <v>90.880933333333346</v>
      </c>
      <c r="D132">
        <f t="shared" si="2"/>
        <v>34.528234327329052</v>
      </c>
      <c r="L132" s="2" t="s">
        <v>1</v>
      </c>
      <c r="M132" s="1">
        <v>35.546047216288649</v>
      </c>
      <c r="N132" s="1">
        <v>1.0440666666666543</v>
      </c>
    </row>
    <row r="133" spans="1:14" x14ac:dyDescent="0.3">
      <c r="A133" s="1">
        <v>38.7517494407874</v>
      </c>
      <c r="B133" s="1">
        <v>10.326236666666667</v>
      </c>
      <c r="C133">
        <f t="shared" si="3"/>
        <v>89.673763333333341</v>
      </c>
      <c r="D133">
        <f t="shared" si="2"/>
        <v>39.099036379394583</v>
      </c>
      <c r="L133" s="2" t="s">
        <v>1</v>
      </c>
      <c r="M133" s="1">
        <v>37.652282929181538</v>
      </c>
      <c r="N133" s="1">
        <v>1.207170000000013</v>
      </c>
    </row>
    <row r="134" spans="1:14" x14ac:dyDescent="0.3">
      <c r="A134" s="1">
        <v>41.047934952291008</v>
      </c>
      <c r="B134" s="1">
        <v>11.705770000000005</v>
      </c>
      <c r="C134">
        <f t="shared" si="3"/>
        <v>88.294229999999999</v>
      </c>
      <c r="D134">
        <f t="shared" si="2"/>
        <v>44.322471182191826</v>
      </c>
      <c r="L134" s="2" t="s">
        <v>1</v>
      </c>
      <c r="M134" s="1">
        <v>39.883320954164795</v>
      </c>
      <c r="N134" s="1">
        <v>1.3795333333333382</v>
      </c>
    </row>
    <row r="135" spans="1:14" x14ac:dyDescent="0.3">
      <c r="A135" s="1">
        <v>43.480178009049283</v>
      </c>
      <c r="B135" s="1">
        <v>13.264996666666661</v>
      </c>
      <c r="C135">
        <f t="shared" si="3"/>
        <v>86.735003333333339</v>
      </c>
      <c r="D135">
        <f t="shared" si="2"/>
        <v>50.226292887200373</v>
      </c>
      <c r="L135" s="2" t="s">
        <v>1</v>
      </c>
      <c r="M135" s="1">
        <v>42.246556293140493</v>
      </c>
      <c r="N135" s="1">
        <v>1.5592266666666577</v>
      </c>
    </row>
    <row r="136" spans="1:14" x14ac:dyDescent="0.3">
      <c r="A136" s="1">
        <v>46.056540527457081</v>
      </c>
      <c r="B136" s="1">
        <v>15.006913333333339</v>
      </c>
      <c r="C136">
        <f t="shared" si="3"/>
        <v>84.993086666666656</v>
      </c>
      <c r="D136">
        <f t="shared" si="2"/>
        <v>56.821848007462719</v>
      </c>
      <c r="L136" s="2" t="s">
        <v>1</v>
      </c>
      <c r="M136" s="1">
        <v>44.749822129421098</v>
      </c>
      <c r="N136" s="1">
        <v>1.7419166666666763</v>
      </c>
    </row>
    <row r="137" spans="1:14" x14ac:dyDescent="0.3">
      <c r="A137" s="1">
        <v>48.785562122487669</v>
      </c>
      <c r="B137" s="1">
        <v>16.933799999999987</v>
      </c>
      <c r="C137">
        <f t="shared" si="3"/>
        <v>83.066200000000009</v>
      </c>
      <c r="D137">
        <f t="shared" si="2"/>
        <v>64.11776948504874</v>
      </c>
      <c r="L137" s="2" t="s">
        <v>1</v>
      </c>
      <c r="M137" s="1">
        <v>47.401415791610361</v>
      </c>
      <c r="N137" s="1">
        <v>1.9268866666666495</v>
      </c>
    </row>
    <row r="138" spans="1:14" x14ac:dyDescent="0.3">
      <c r="A138" s="1">
        <v>51.676288413113106</v>
      </c>
      <c r="B138" s="1">
        <v>19.043953333333342</v>
      </c>
      <c r="C138">
        <f t="shared" si="3"/>
        <v>80.956046666666651</v>
      </c>
      <c r="D138">
        <f t="shared" si="2"/>
        <v>72.10760785592683</v>
      </c>
      <c r="L138" s="2" t="s">
        <v>1</v>
      </c>
      <c r="M138" s="1">
        <v>50.210126255940835</v>
      </c>
      <c r="N138" s="1">
        <v>2.1101533333333533</v>
      </c>
    </row>
    <row r="139" spans="1:14" x14ac:dyDescent="0.3">
      <c r="A139" s="1">
        <v>54.738301004926065</v>
      </c>
      <c r="B139" s="1">
        <v>21.331136666666652</v>
      </c>
      <c r="C139">
        <f t="shared" si="3"/>
        <v>78.668863333333348</v>
      </c>
      <c r="D139">
        <f t="shared" si="2"/>
        <v>80.767748742007385</v>
      </c>
      <c r="L139" s="2" t="s">
        <v>1</v>
      </c>
      <c r="M139" s="1">
        <v>53.185263278227346</v>
      </c>
      <c r="N139" s="1">
        <v>2.2871833333333091</v>
      </c>
    </row>
    <row r="140" spans="1:14" x14ac:dyDescent="0.3">
      <c r="A140" s="1">
        <v>57.981749249343665</v>
      </c>
      <c r="B140" s="1">
        <v>23.788873333333338</v>
      </c>
      <c r="C140">
        <f t="shared" si="3"/>
        <v>76.211126666666658</v>
      </c>
      <c r="D140">
        <f>+B140*100/$B$141</f>
        <v>90.073669034457211</v>
      </c>
      <c r="L140" s="2" t="s">
        <v>1</v>
      </c>
      <c r="M140" s="1">
        <v>56.336688251997202</v>
      </c>
      <c r="N140" s="1">
        <v>2.4577366666666878</v>
      </c>
    </row>
    <row r="141" spans="1:14" x14ac:dyDescent="0.3">
      <c r="A141" s="3">
        <v>61.41738388466274</v>
      </c>
      <c r="B141" s="3">
        <v>26.410463333333333</v>
      </c>
      <c r="C141">
        <f t="shared" si="3"/>
        <v>73.589536666666675</v>
      </c>
      <c r="D141">
        <v>100</v>
      </c>
      <c r="L141" s="2" t="s">
        <v>1</v>
      </c>
      <c r="M141" s="1">
        <v>59.674846895079632</v>
      </c>
      <c r="N141" s="1">
        <v>2.6215899999999959</v>
      </c>
    </row>
    <row r="142" spans="1:14" x14ac:dyDescent="0.3">
      <c r="A142" s="3">
        <v>65.056592670472583</v>
      </c>
      <c r="B142" s="3">
        <v>29.189643333333347</v>
      </c>
      <c r="C142">
        <f t="shared" si="3"/>
        <v>70.81035666666665</v>
      </c>
      <c r="L142" s="2" t="s">
        <v>1</v>
      </c>
      <c r="M142" s="1">
        <v>63.21080387299746</v>
      </c>
      <c r="N142" s="1">
        <v>2.7791800000000144</v>
      </c>
    </row>
    <row r="143" spans="1:14" x14ac:dyDescent="0.3">
      <c r="A143" s="1">
        <v>68.911438133539576</v>
      </c>
      <c r="B143" s="1">
        <v>32.121359999999996</v>
      </c>
      <c r="C143">
        <f t="shared" si="3"/>
        <v>67.878640000000004</v>
      </c>
      <c r="L143" s="2" t="s">
        <v>1</v>
      </c>
      <c r="M143" s="1">
        <v>66.956279473923544</v>
      </c>
      <c r="N143" s="1">
        <v>2.9317166666666505</v>
      </c>
    </row>
    <row r="144" spans="1:14" x14ac:dyDescent="0.3">
      <c r="A144" s="1">
        <v>72.994697550276129</v>
      </c>
      <c r="B144" s="1">
        <v>35.202809999999992</v>
      </c>
      <c r="C144">
        <f t="shared" si="3"/>
        <v>64.797190000000001</v>
      </c>
      <c r="L144" s="2" t="s">
        <v>1</v>
      </c>
      <c r="M144" s="1">
        <v>70.923688456765177</v>
      </c>
      <c r="N144" s="1">
        <v>3.0814499999999967</v>
      </c>
    </row>
    <row r="145" spans="1:14" x14ac:dyDescent="0.3">
      <c r="A145" s="1">
        <v>77.319905298319497</v>
      </c>
      <c r="B145" s="1">
        <v>38.433143333333334</v>
      </c>
      <c r="C145">
        <f t="shared" si="3"/>
        <v>61.566856666666666</v>
      </c>
      <c r="L145" s="2" t="s">
        <v>1</v>
      </c>
      <c r="M145" s="1">
        <v>75.126181201142018</v>
      </c>
      <c r="N145" s="1">
        <v>3.2303333333333351</v>
      </c>
    </row>
    <row r="146" spans="1:14" x14ac:dyDescent="0.3">
      <c r="A146" s="1">
        <v>81.901397717600105</v>
      </c>
      <c r="B146" s="1">
        <v>41.809489999999997</v>
      </c>
      <c r="C146">
        <f t="shared" si="3"/>
        <v>58.190510000000003</v>
      </c>
      <c r="L146" s="2" t="s">
        <v>1</v>
      </c>
      <c r="M146" s="1">
        <v>79.577687295653675</v>
      </c>
      <c r="N146" s="1">
        <v>3.3763466666666631</v>
      </c>
    </row>
    <row r="147" spans="1:14" x14ac:dyDescent="0.3">
      <c r="A147" s="1">
        <v>86.754360629594586</v>
      </c>
      <c r="B147" s="1">
        <v>45.319446666666664</v>
      </c>
      <c r="C147">
        <f t="shared" si="3"/>
        <v>54.680553333333336</v>
      </c>
      <c r="L147" s="2" t="s">
        <v>1</v>
      </c>
      <c r="M147" s="1">
        <v>84.292961708914547</v>
      </c>
      <c r="N147" s="1">
        <v>3.5099566666666693</v>
      </c>
    </row>
    <row r="148" spans="1:14" x14ac:dyDescent="0.3">
      <c r="A148" s="1">
        <v>91.894879672271998</v>
      </c>
      <c r="B148" s="1">
        <v>48.93432</v>
      </c>
      <c r="C148">
        <f t="shared" si="3"/>
        <v>51.06568</v>
      </c>
      <c r="L148" s="2" t="s">
        <v>1</v>
      </c>
      <c r="M148" s="1">
        <v>89.287633696394295</v>
      </c>
      <c r="N148" s="1">
        <v>3.6148733333333349</v>
      </c>
    </row>
    <row r="149" spans="1:14" x14ac:dyDescent="0.3">
      <c r="A149" s="1">
        <v>97.339993617572915</v>
      </c>
      <c r="B149" s="1">
        <v>52.608233333333331</v>
      </c>
      <c r="C149">
        <f t="shared" si="3"/>
        <v>47.391766666666669</v>
      </c>
      <c r="L149" s="2" t="s">
        <v>1</v>
      </c>
      <c r="M149" s="1">
        <v>94.57825860517093</v>
      </c>
      <c r="N149" s="1">
        <v>3.673913333333334</v>
      </c>
    </row>
    <row r="150" spans="1:14" x14ac:dyDescent="0.3">
      <c r="A150" s="1">
        <v>103.10775084814762</v>
      </c>
      <c r="B150" s="1">
        <v>56.285086666666672</v>
      </c>
      <c r="C150">
        <f t="shared" si="3"/>
        <v>43.714913333333328</v>
      </c>
      <c r="L150" s="2" t="s">
        <v>1</v>
      </c>
      <c r="M150" s="1">
        <v>100.18237274830831</v>
      </c>
      <c r="N150" s="1">
        <v>3.6768533333333355</v>
      </c>
    </row>
    <row r="151" spans="1:14" x14ac:dyDescent="0.3">
      <c r="A151" s="1">
        <v>109.21726918055209</v>
      </c>
      <c r="B151" s="1">
        <v>59.911559999999994</v>
      </c>
      <c r="C151">
        <f t="shared" si="3"/>
        <v>40.088440000000006</v>
      </c>
      <c r="L151" s="2" t="s">
        <v>1</v>
      </c>
      <c r="M151" s="1">
        <v>106.11855153074526</v>
      </c>
      <c r="N151" s="1">
        <v>3.6264733333333354</v>
      </c>
    </row>
    <row r="152" spans="1:14" x14ac:dyDescent="0.3">
      <c r="A152" s="1">
        <v>115.68879923319051</v>
      </c>
      <c r="B152" s="1">
        <v>63.450369999999999</v>
      </c>
      <c r="C152">
        <f t="shared" si="3"/>
        <v>36.549630000000001</v>
      </c>
      <c r="L152" s="2" t="s">
        <v>1</v>
      </c>
      <c r="M152" s="1">
        <v>112.40647101935998</v>
      </c>
      <c r="N152" s="1">
        <v>3.538809999999998</v>
      </c>
    </row>
    <row r="153" spans="1:14" x14ac:dyDescent="0.3">
      <c r="A153" s="3">
        <v>122.54379154904449</v>
      </c>
      <c r="B153" s="3">
        <v>66.886506666666662</v>
      </c>
      <c r="C153">
        <f t="shared" ref="C153:C179" si="4">100-B153</f>
        <v>33.113493333333338</v>
      </c>
      <c r="L153" s="2" t="s">
        <v>1</v>
      </c>
      <c r="M153" s="1">
        <v>119.06697316129001</v>
      </c>
      <c r="N153" s="1">
        <v>3.4361366666666671</v>
      </c>
    </row>
    <row r="154" spans="1:14" x14ac:dyDescent="0.3">
      <c r="A154" s="3">
        <v>129.80496769567463</v>
      </c>
      <c r="B154" s="3">
        <v>70.223046666666676</v>
      </c>
      <c r="C154">
        <f t="shared" si="4"/>
        <v>29.776953333333324</v>
      </c>
      <c r="L154" s="2" t="s">
        <v>1</v>
      </c>
      <c r="M154" s="1">
        <v>126.12213486668074</v>
      </c>
      <c r="N154" s="1">
        <v>3.3365400000000047</v>
      </c>
    </row>
    <row r="155" spans="1:14" x14ac:dyDescent="0.3">
      <c r="A155" s="1">
        <v>137.49639557816099</v>
      </c>
      <c r="B155" s="1">
        <v>73.469939999999994</v>
      </c>
      <c r="C155">
        <f t="shared" si="4"/>
        <v>26.530060000000006</v>
      </c>
      <c r="L155" s="2" t="s">
        <v>1</v>
      </c>
      <c r="M155" s="1">
        <v>133.59534118484405</v>
      </c>
      <c r="N155" s="1">
        <v>3.2468933333333281</v>
      </c>
    </row>
    <row r="156" spans="1:14" x14ac:dyDescent="0.3">
      <c r="A156" s="1">
        <v>145.64356921461712</v>
      </c>
      <c r="B156" s="1">
        <v>76.631546666666665</v>
      </c>
      <c r="C156">
        <f t="shared" si="4"/>
        <v>23.368453333333335</v>
      </c>
      <c r="L156" s="2" t="s">
        <v>1</v>
      </c>
      <c r="M156" s="1">
        <v>141.51136281637693</v>
      </c>
      <c r="N156" s="1">
        <v>3.1616066666666636</v>
      </c>
    </row>
    <row r="157" spans="1:14" x14ac:dyDescent="0.3">
      <c r="A157" s="1">
        <v>154.27349323869944</v>
      </c>
      <c r="B157" s="1">
        <v>79.698790000000002</v>
      </c>
      <c r="C157">
        <f t="shared" si="4"/>
        <v>20.301209999999998</v>
      </c>
      <c r="L157" s="2" t="s">
        <v>1</v>
      </c>
      <c r="M157" s="1">
        <v>149.8964382181621</v>
      </c>
      <c r="N157" s="1">
        <v>3.0672433333333333</v>
      </c>
    </row>
    <row r="158" spans="1:14" x14ac:dyDescent="0.3">
      <c r="A158" s="1">
        <v>163.41477240920565</v>
      </c>
      <c r="B158" s="1">
        <v>82.648286666666664</v>
      </c>
      <c r="C158">
        <f t="shared" si="4"/>
        <v>17.351713333333336</v>
      </c>
      <c r="L158" s="2" t="s">
        <v>1</v>
      </c>
      <c r="M158" s="1">
        <v>158.7783605733955</v>
      </c>
      <c r="N158" s="1">
        <v>2.9494966666666707</v>
      </c>
    </row>
    <row r="159" spans="1:14" x14ac:dyDescent="0.3">
      <c r="A159" s="1">
        <v>173.09770642345006</v>
      </c>
      <c r="B159" s="1">
        <v>85.445993333333334</v>
      </c>
      <c r="C159">
        <f t="shared" si="4"/>
        <v>14.554006666666666</v>
      </c>
      <c r="L159" s="2" t="s">
        <v>1</v>
      </c>
      <c r="M159" s="1">
        <v>168.18656991491201</v>
      </c>
      <c r="N159" s="1">
        <v>2.7977066666666661</v>
      </c>
    </row>
    <row r="160" spans="1:14" x14ac:dyDescent="0.3">
      <c r="A160" s="1">
        <v>183.35439034868418</v>
      </c>
      <c r="B160" s="1">
        <v>88.053449999999998</v>
      </c>
      <c r="C160">
        <f t="shared" si="4"/>
        <v>11.946550000000002</v>
      </c>
      <c r="L160" s="2" t="s">
        <v>1</v>
      </c>
      <c r="M160" s="1">
        <v>178.15225070716116</v>
      </c>
      <c r="N160" s="1">
        <v>2.6074566666666659</v>
      </c>
    </row>
    <row r="161" spans="1:14" x14ac:dyDescent="0.3">
      <c r="A161" s="1">
        <v>194.21882100445441</v>
      </c>
      <c r="B161" s="1">
        <v>90.434346333333337</v>
      </c>
      <c r="C161">
        <f t="shared" si="4"/>
        <v>9.5656536666666625</v>
      </c>
      <c r="L161" s="2" t="s">
        <v>1</v>
      </c>
      <c r="M161" s="1">
        <v>188.70843521027871</v>
      </c>
      <c r="N161" s="1">
        <v>2.3808963333333324</v>
      </c>
    </row>
    <row r="162" spans="1:14" x14ac:dyDescent="0.3">
      <c r="A162" s="1">
        <v>205.72700964850938</v>
      </c>
      <c r="B162" s="1">
        <v>92.556898333333336</v>
      </c>
      <c r="C162">
        <f t="shared" si="4"/>
        <v>7.4431016666666636</v>
      </c>
      <c r="L162" s="2" t="s">
        <v>1</v>
      </c>
      <c r="M162" s="1">
        <v>199.89011296886474</v>
      </c>
      <c r="N162" s="1">
        <v>2.1225520000000011</v>
      </c>
    </row>
    <row r="163" spans="1:14" x14ac:dyDescent="0.3">
      <c r="A163" s="1">
        <v>217.91710133976756</v>
      </c>
      <c r="B163" s="1">
        <v>94.390876999999989</v>
      </c>
      <c r="C163">
        <f t="shared" si="4"/>
        <v>5.609123000000011</v>
      </c>
      <c r="L163" s="2" t="s">
        <v>1</v>
      </c>
      <c r="M163" s="1">
        <v>211.73434678837904</v>
      </c>
      <c r="N163" s="1">
        <v>1.8339786666666655</v>
      </c>
    </row>
    <row r="164" spans="1:14" x14ac:dyDescent="0.3">
      <c r="A164" s="1">
        <v>230.82950137398572</v>
      </c>
      <c r="B164" s="1">
        <v>95.907391000000004</v>
      </c>
      <c r="C164">
        <f t="shared" si="4"/>
        <v>4.0926089999999959</v>
      </c>
      <c r="L164" s="2" t="s">
        <v>1</v>
      </c>
      <c r="M164" s="1">
        <v>224.28039558357048</v>
      </c>
      <c r="N164" s="1">
        <v>1.5165140000000015</v>
      </c>
    </row>
    <row r="165" spans="1:14" x14ac:dyDescent="0.3">
      <c r="A165" s="1">
        <v>244.50700921121046</v>
      </c>
      <c r="B165" s="1">
        <v>97.088789666666671</v>
      </c>
      <c r="C165">
        <f t="shared" si="4"/>
        <v>2.9112103333333295</v>
      </c>
      <c r="L165" s="2" t="s">
        <v>1</v>
      </c>
      <c r="M165" s="1">
        <v>237.56984450613305</v>
      </c>
      <c r="N165" s="1">
        <v>1.1813986666666665</v>
      </c>
    </row>
    <row r="166" spans="1:14" x14ac:dyDescent="0.3">
      <c r="A166" s="1">
        <v>258.99496033893234</v>
      </c>
      <c r="B166" s="1">
        <v>97.943745100000001</v>
      </c>
      <c r="C166">
        <f t="shared" si="4"/>
        <v>2.056254899999999</v>
      </c>
      <c r="L166" s="2" t="s">
        <v>1</v>
      </c>
      <c r="M166" s="1">
        <v>251.64674278291071</v>
      </c>
      <c r="N166" s="1">
        <v>0.85495543333333335</v>
      </c>
    </row>
    <row r="167" spans="1:14" x14ac:dyDescent="0.3">
      <c r="A167" s="1">
        <v>274.34137654115818</v>
      </c>
      <c r="B167" s="1">
        <v>98.516094300000006</v>
      </c>
      <c r="C167">
        <f t="shared" si="4"/>
        <v>1.483905699999994</v>
      </c>
      <c r="L167" s="2" t="s">
        <v>1</v>
      </c>
      <c r="M167" s="1">
        <v>266.55774972152915</v>
      </c>
      <c r="N167" s="1">
        <v>0.57234919999999989</v>
      </c>
    </row>
    <row r="168" spans="1:14" x14ac:dyDescent="0.3">
      <c r="A168" s="1">
        <v>290.59712507148703</v>
      </c>
      <c r="B168" s="1">
        <v>98.880535100000003</v>
      </c>
      <c r="C168">
        <f t="shared" si="4"/>
        <v>1.119464899999997</v>
      </c>
      <c r="L168" s="2" t="s">
        <v>1</v>
      </c>
      <c r="M168" s="1">
        <v>282.35228936740509</v>
      </c>
      <c r="N168" s="1">
        <v>0.36444080000000001</v>
      </c>
    </row>
    <row r="169" spans="1:14" x14ac:dyDescent="0.3">
      <c r="A169" s="1">
        <v>307.81608725778341</v>
      </c>
      <c r="B169" s="1">
        <v>99.121120813333334</v>
      </c>
      <c r="C169">
        <f t="shared" si="4"/>
        <v>0.87887918666666565</v>
      </c>
      <c r="L169" s="2" t="s">
        <v>1</v>
      </c>
      <c r="M169" s="1">
        <v>299.08271432475976</v>
      </c>
      <c r="N169" s="1">
        <v>0.24058571333333348</v>
      </c>
    </row>
    <row r="170" spans="1:14" x14ac:dyDescent="0.3">
      <c r="A170" s="1">
        <v>326.05533709730446</v>
      </c>
      <c r="B170" s="1">
        <v>99.29125711333333</v>
      </c>
      <c r="C170">
        <f t="shared" si="4"/>
        <v>0.70874288666666985</v>
      </c>
      <c r="L170" s="2" t="s">
        <v>1</v>
      </c>
      <c r="M170" s="1">
        <v>316.80447928463678</v>
      </c>
      <c r="N170" s="1">
        <v>0.17013629999999999</v>
      </c>
    </row>
    <row r="171" spans="1:14" x14ac:dyDescent="0.3">
      <c r="A171" s="1">
        <v>345.37533043425628</v>
      </c>
      <c r="B171" s="1">
        <v>99.40910311333333</v>
      </c>
      <c r="C171">
        <f t="shared" si="4"/>
        <v>0.59089688666666973</v>
      </c>
      <c r="L171" s="2" t="s">
        <v>1</v>
      </c>
      <c r="M171" s="1">
        <v>335.5763248351027</v>
      </c>
      <c r="N171" s="1">
        <v>0.11784599999999992</v>
      </c>
    </row>
    <row r="172" spans="1:14" x14ac:dyDescent="0.3">
      <c r="A172" s="1">
        <v>365.84010534682301</v>
      </c>
      <c r="B172" s="1">
        <v>99.478369313333332</v>
      </c>
      <c r="C172">
        <f t="shared" si="4"/>
        <v>0.52163068666666845</v>
      </c>
      <c r="L172" s="2" t="s">
        <v>1</v>
      </c>
      <c r="M172" s="1">
        <v>355.46047216288639</v>
      </c>
      <c r="N172" s="1">
        <v>6.9266200000000014E-2</v>
      </c>
    </row>
    <row r="173" spans="1:14" x14ac:dyDescent="0.3">
      <c r="A173" s="1">
        <v>387.51749440787393</v>
      </c>
      <c r="B173" s="1">
        <v>99.50905659</v>
      </c>
      <c r="C173">
        <f t="shared" si="4"/>
        <v>0.49094340999999986</v>
      </c>
      <c r="L173" s="2" t="s">
        <v>1</v>
      </c>
      <c r="M173" s="1">
        <v>376.5228292918153</v>
      </c>
      <c r="N173" s="1">
        <v>3.0687276666666648E-2</v>
      </c>
    </row>
    <row r="174" spans="1:14" x14ac:dyDescent="0.3">
      <c r="A174" s="1">
        <v>410.47934952291013</v>
      </c>
      <c r="B174" s="1">
        <v>99.531165813333331</v>
      </c>
      <c r="C174">
        <f t="shared" si="4"/>
        <v>0.46883418666666898</v>
      </c>
      <c r="L174" s="2" t="s">
        <v>1</v>
      </c>
      <c r="M174" s="1">
        <v>398.83320954164793</v>
      </c>
      <c r="N174" s="1">
        <v>2.2109223333333355E-2</v>
      </c>
    </row>
    <row r="175" spans="1:14" x14ac:dyDescent="0.3">
      <c r="A175" s="1">
        <v>434.8017800904924</v>
      </c>
      <c r="B175" s="1">
        <v>99.583215813333339</v>
      </c>
      <c r="C175">
        <f t="shared" si="4"/>
        <v>0.41678418666666062</v>
      </c>
      <c r="L175" s="2" t="s">
        <v>1</v>
      </c>
      <c r="M175" s="1">
        <v>422.46556293140475</v>
      </c>
      <c r="N175" s="1">
        <v>5.204999999999993E-2</v>
      </c>
    </row>
    <row r="176" spans="1:14" x14ac:dyDescent="0.3">
      <c r="A176" s="1">
        <v>460.56540527457076</v>
      </c>
      <c r="B176" s="1">
        <v>99.679742046666661</v>
      </c>
      <c r="C176">
        <f t="shared" si="4"/>
        <v>0.32025795333333917</v>
      </c>
      <c r="L176" s="2" t="s">
        <v>1</v>
      </c>
      <c r="M176" s="1">
        <v>447.49822129421074</v>
      </c>
      <c r="N176" s="1">
        <v>9.6526233333333419E-2</v>
      </c>
    </row>
    <row r="177" spans="1:14" x14ac:dyDescent="0.3">
      <c r="A177" s="1">
        <v>487.85562122487727</v>
      </c>
      <c r="B177" s="1">
        <v>99.805945210000004</v>
      </c>
      <c r="C177">
        <f t="shared" si="4"/>
        <v>0.19405478999999559</v>
      </c>
      <c r="L177" s="2" t="s">
        <v>1</v>
      </c>
      <c r="M177" s="1">
        <v>474.0141579161039</v>
      </c>
      <c r="N177" s="1">
        <v>0.12620316333333328</v>
      </c>
    </row>
    <row r="178" spans="1:14" x14ac:dyDescent="0.3">
      <c r="A178" s="1">
        <v>516.76288413113093</v>
      </c>
      <c r="B178" s="1">
        <v>99.926311519999999</v>
      </c>
      <c r="C178">
        <f t="shared" si="4"/>
        <v>7.3688480000001277E-2</v>
      </c>
      <c r="L178" s="2" t="s">
        <v>1</v>
      </c>
      <c r="M178" s="1">
        <v>502.10126255940855</v>
      </c>
      <c r="N178" s="1">
        <v>0.12036631000000005</v>
      </c>
    </row>
    <row r="179" spans="1:14" x14ac:dyDescent="0.3">
      <c r="A179" s="1">
        <v>547.38301004926063</v>
      </c>
      <c r="B179" s="1">
        <v>100</v>
      </c>
      <c r="C179">
        <f t="shared" si="4"/>
        <v>0</v>
      </c>
      <c r="L179" s="2" t="s">
        <v>1</v>
      </c>
      <c r="M179" s="1">
        <v>531.85263278227342</v>
      </c>
      <c r="N179" s="1">
        <v>7.3688479999999987E-2</v>
      </c>
    </row>
    <row r="180" spans="1:14" x14ac:dyDescent="0.3">
      <c r="L180" s="2" t="s">
        <v>1</v>
      </c>
      <c r="M180" s="1">
        <v>563.36688251997168</v>
      </c>
      <c r="N180" s="1">
        <v>6.3915694478230744E-18</v>
      </c>
    </row>
    <row r="181" spans="1:14" x14ac:dyDescent="0.3">
      <c r="L18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H83"/>
  <sheetViews>
    <sheetView view="pageLayout" topLeftCell="A26" zoomScale="145" zoomScaleNormal="130" zoomScaleSheetLayoutView="100" zoomScalePageLayoutView="145" workbookViewId="0">
      <selection activeCell="D49" sqref="D49"/>
    </sheetView>
  </sheetViews>
  <sheetFormatPr baseColWidth="10" defaultColWidth="9.109375" defaultRowHeight="13.8" x14ac:dyDescent="0.3"/>
  <cols>
    <col min="1" max="1" width="9.109375" style="4"/>
    <col min="2" max="2" width="10.5546875" style="4" customWidth="1"/>
    <col min="3" max="3" width="12.6640625" style="4" customWidth="1"/>
    <col min="4" max="4" width="12.109375" style="4" customWidth="1"/>
    <col min="5" max="5" width="14.44140625" style="4" customWidth="1"/>
    <col min="6" max="6" width="16.33203125" style="4" customWidth="1"/>
    <col min="7" max="7" width="3.5546875" style="4" hidden="1" customWidth="1"/>
    <col min="8" max="16384" width="9.109375" style="4"/>
  </cols>
  <sheetData>
    <row r="2" spans="1:6" x14ac:dyDescent="0.3">
      <c r="A2" s="16" t="s">
        <v>42</v>
      </c>
      <c r="B2" s="17"/>
      <c r="C2" s="18"/>
      <c r="D2" s="16"/>
      <c r="E2" s="17"/>
      <c r="F2" s="18"/>
    </row>
    <row r="3" spans="1:6" x14ac:dyDescent="0.3">
      <c r="A3" s="16" t="s">
        <v>43</v>
      </c>
      <c r="B3" s="17"/>
      <c r="C3" s="18"/>
      <c r="D3" s="5"/>
      <c r="E3" s="6" t="s">
        <v>44</v>
      </c>
      <c r="F3" s="7"/>
    </row>
    <row r="4" spans="1:6" x14ac:dyDescent="0.3">
      <c r="A4" s="22" t="s">
        <v>45</v>
      </c>
      <c r="B4" s="23"/>
      <c r="C4" s="24"/>
      <c r="D4" s="16"/>
      <c r="E4" s="17"/>
      <c r="F4" s="18"/>
    </row>
    <row r="5" spans="1:6" ht="12.75" customHeight="1" x14ac:dyDescent="0.3">
      <c r="A5" s="16" t="s">
        <v>46</v>
      </c>
      <c r="B5" s="17"/>
      <c r="C5" s="18"/>
      <c r="D5" s="19"/>
      <c r="E5" s="20"/>
      <c r="F5" s="21"/>
    </row>
    <row r="6" spans="1:6" x14ac:dyDescent="0.3">
      <c r="A6" s="16" t="s">
        <v>47</v>
      </c>
      <c r="B6" s="17"/>
      <c r="C6" s="18"/>
      <c r="D6" s="19"/>
      <c r="E6" s="20"/>
      <c r="F6" s="21"/>
    </row>
    <row r="7" spans="1:6" ht="35.25" customHeight="1" x14ac:dyDescent="0.3">
      <c r="A7" s="19" t="s">
        <v>48</v>
      </c>
      <c r="B7" s="21"/>
      <c r="C7" s="25" t="s">
        <v>49</v>
      </c>
      <c r="D7" s="25"/>
      <c r="E7" s="25"/>
      <c r="F7" s="25"/>
    </row>
    <row r="8" spans="1:6" x14ac:dyDescent="0.3">
      <c r="A8" s="16" t="s">
        <v>50</v>
      </c>
      <c r="B8" s="17"/>
      <c r="C8" s="18"/>
      <c r="D8" s="16"/>
      <c r="E8" s="17"/>
      <c r="F8" s="18"/>
    </row>
    <row r="9" spans="1:6" x14ac:dyDescent="0.3">
      <c r="A9" s="16" t="s">
        <v>51</v>
      </c>
      <c r="B9" s="17"/>
      <c r="C9" s="18"/>
      <c r="D9" s="16">
        <v>591.73</v>
      </c>
      <c r="E9" s="17"/>
      <c r="F9" s="18"/>
    </row>
    <row r="10" spans="1:6" x14ac:dyDescent="0.3">
      <c r="A10" s="16" t="s">
        <v>52</v>
      </c>
      <c r="B10" s="17"/>
      <c r="C10" s="18"/>
      <c r="D10" s="16"/>
      <c r="E10" s="17"/>
      <c r="F10" s="18"/>
    </row>
    <row r="11" spans="1:6" x14ac:dyDescent="0.3">
      <c r="A11" s="16" t="s">
        <v>53</v>
      </c>
      <c r="B11" s="17"/>
      <c r="C11" s="18"/>
      <c r="D11" s="16"/>
      <c r="E11" s="17"/>
      <c r="F11" s="18"/>
    </row>
    <row r="12" spans="1:6" x14ac:dyDescent="0.3">
      <c r="A12" s="16" t="s">
        <v>54</v>
      </c>
      <c r="B12" s="17"/>
      <c r="C12" s="18"/>
      <c r="D12" s="26"/>
      <c r="E12" s="27"/>
      <c r="F12" s="28"/>
    </row>
    <row r="13" spans="1:6" x14ac:dyDescent="0.3">
      <c r="A13" s="16" t="s">
        <v>55</v>
      </c>
      <c r="B13" s="17"/>
      <c r="C13" s="18"/>
      <c r="D13" s="26"/>
      <c r="E13" s="27"/>
      <c r="F13" s="28"/>
    </row>
    <row r="14" spans="1:6" x14ac:dyDescent="0.3">
      <c r="A14" s="16" t="s">
        <v>56</v>
      </c>
      <c r="B14" s="17"/>
      <c r="C14" s="18"/>
      <c r="D14" s="16"/>
      <c r="E14" s="17"/>
      <c r="F14" s="18"/>
    </row>
    <row r="15" spans="1:6" x14ac:dyDescent="0.3">
      <c r="A15" s="16" t="s">
        <v>57</v>
      </c>
      <c r="B15" s="17"/>
      <c r="C15" s="18"/>
      <c r="D15" s="16">
        <v>1013.89</v>
      </c>
      <c r="E15" s="17"/>
      <c r="F15" s="18"/>
    </row>
    <row r="16" spans="1:6" x14ac:dyDescent="0.3">
      <c r="A16" s="16" t="s">
        <v>58</v>
      </c>
      <c r="B16" s="17"/>
      <c r="C16" s="18"/>
      <c r="D16" s="16"/>
      <c r="E16" s="17"/>
      <c r="F16" s="18"/>
    </row>
    <row r="17" spans="1:8" ht="18" customHeight="1" x14ac:dyDescent="0.3">
      <c r="A17" s="29" t="s">
        <v>59</v>
      </c>
      <c r="B17" s="30"/>
      <c r="C17" s="30"/>
      <c r="D17" s="30"/>
      <c r="E17" s="30"/>
      <c r="F17" s="31"/>
    </row>
    <row r="18" spans="1:8" x14ac:dyDescent="0.3">
      <c r="A18" s="16" t="s">
        <v>50</v>
      </c>
      <c r="B18" s="17"/>
      <c r="C18" s="18"/>
      <c r="D18" s="16"/>
      <c r="E18" s="17"/>
      <c r="F18" s="18"/>
    </row>
    <row r="19" spans="1:8" x14ac:dyDescent="0.3">
      <c r="A19" s="16" t="s">
        <v>51</v>
      </c>
      <c r="B19" s="17"/>
      <c r="C19" s="18"/>
      <c r="D19" s="16"/>
      <c r="E19" s="17"/>
      <c r="F19" s="18"/>
    </row>
    <row r="20" spans="1:8" x14ac:dyDescent="0.3">
      <c r="A20" s="16" t="s">
        <v>54</v>
      </c>
      <c r="B20" s="17"/>
      <c r="C20" s="18"/>
      <c r="D20" s="26"/>
      <c r="E20" s="27"/>
      <c r="F20" s="28"/>
    </row>
    <row r="21" spans="1:8" x14ac:dyDescent="0.3">
      <c r="A21" s="16" t="s">
        <v>55</v>
      </c>
      <c r="B21" s="17"/>
      <c r="C21" s="18"/>
      <c r="D21" s="26"/>
      <c r="E21" s="27"/>
      <c r="F21" s="28"/>
    </row>
    <row r="22" spans="1:8" ht="12.75" customHeight="1" x14ac:dyDescent="0.3">
      <c r="A22" s="16" t="s">
        <v>60</v>
      </c>
      <c r="B22" s="17"/>
      <c r="C22" s="18"/>
      <c r="D22" s="16"/>
      <c r="E22" s="17"/>
      <c r="F22" s="18"/>
    </row>
    <row r="23" spans="1:8" x14ac:dyDescent="0.3">
      <c r="A23" s="16" t="s">
        <v>61</v>
      </c>
      <c r="B23" s="17"/>
      <c r="C23" s="18"/>
      <c r="D23" s="16">
        <f>+D22-D19</f>
        <v>0</v>
      </c>
      <c r="E23" s="17"/>
      <c r="F23" s="18"/>
    </row>
    <row r="24" spans="1:8" ht="34.5" customHeight="1" x14ac:dyDescent="0.3">
      <c r="A24" s="16" t="s">
        <v>62</v>
      </c>
      <c r="B24" s="17"/>
      <c r="C24" s="18"/>
      <c r="D24" s="16">
        <f>+D15-D23</f>
        <v>1013.89</v>
      </c>
      <c r="E24" s="17"/>
      <c r="F24" s="18"/>
    </row>
    <row r="25" spans="1:8" ht="12.75" customHeight="1" x14ac:dyDescent="0.3">
      <c r="A25" s="41" t="s">
        <v>63</v>
      </c>
      <c r="B25" s="42"/>
      <c r="C25" s="42"/>
      <c r="D25" s="43"/>
      <c r="E25" s="44">
        <f>+((D24+D49)/D15)*100</f>
        <v>114.78464133189992</v>
      </c>
      <c r="F25" s="44"/>
      <c r="G25" s="44"/>
      <c r="H25" s="44"/>
    </row>
    <row r="26" spans="1:8" x14ac:dyDescent="0.3">
      <c r="A26" s="45" t="s">
        <v>64</v>
      </c>
      <c r="B26" s="45"/>
      <c r="C26" s="45"/>
      <c r="D26" s="45"/>
      <c r="E26" s="44">
        <f>100*D49/D15</f>
        <v>14.784641331899909</v>
      </c>
      <c r="F26" s="44"/>
      <c r="G26" s="44"/>
      <c r="H26" s="44"/>
    </row>
    <row r="27" spans="1:8" x14ac:dyDescent="0.3">
      <c r="A27" s="8"/>
      <c r="B27" s="8"/>
      <c r="C27" s="8"/>
      <c r="D27" s="8"/>
      <c r="E27" s="8"/>
      <c r="F27" s="8"/>
    </row>
    <row r="28" spans="1:8" ht="36" x14ac:dyDescent="0.3">
      <c r="A28" s="9" t="s">
        <v>65</v>
      </c>
      <c r="B28" s="9" t="s">
        <v>66</v>
      </c>
      <c r="C28" s="46" t="s">
        <v>67</v>
      </c>
      <c r="D28" s="46"/>
      <c r="E28" s="9" t="s">
        <v>68</v>
      </c>
      <c r="F28" s="9" t="s">
        <v>69</v>
      </c>
    </row>
    <row r="29" spans="1:8" x14ac:dyDescent="0.3">
      <c r="A29" s="10"/>
      <c r="B29" s="10" t="s">
        <v>70</v>
      </c>
      <c r="C29" s="10" t="s">
        <v>71</v>
      </c>
      <c r="D29" s="10" t="s">
        <v>72</v>
      </c>
      <c r="E29" s="10"/>
      <c r="F29" s="10"/>
    </row>
    <row r="30" spans="1:8" x14ac:dyDescent="0.3">
      <c r="A30" s="11"/>
      <c r="B30" s="11"/>
      <c r="C30" s="11"/>
      <c r="D30" s="11">
        <f>+C30-B30</f>
        <v>0</v>
      </c>
      <c r="E30" s="11">
        <f>+(D30/$D$15)*100</f>
        <v>0</v>
      </c>
      <c r="F30" s="11"/>
    </row>
    <row r="31" spans="1:8" x14ac:dyDescent="0.3">
      <c r="A31" s="11"/>
      <c r="B31" s="11"/>
      <c r="C31" s="11"/>
      <c r="D31" s="11">
        <f t="shared" ref="D31:D49" si="0">+C31-B31</f>
        <v>0</v>
      </c>
      <c r="E31" s="11">
        <f t="shared" ref="E31:E49" si="1">+(D31/$D$15)*100</f>
        <v>0</v>
      </c>
      <c r="F31" s="11"/>
    </row>
    <row r="32" spans="1:8" x14ac:dyDescent="0.3">
      <c r="A32" s="11"/>
      <c r="B32" s="11"/>
      <c r="C32" s="11"/>
      <c r="D32" s="11">
        <f t="shared" si="0"/>
        <v>0</v>
      </c>
      <c r="E32" s="11">
        <f t="shared" si="1"/>
        <v>0</v>
      </c>
      <c r="F32" s="11"/>
    </row>
    <row r="33" spans="1:8" x14ac:dyDescent="0.3">
      <c r="A33" s="11"/>
      <c r="B33" s="11"/>
      <c r="C33" s="11"/>
      <c r="D33" s="11">
        <f t="shared" si="0"/>
        <v>0</v>
      </c>
      <c r="E33" s="11">
        <f t="shared" si="1"/>
        <v>0</v>
      </c>
      <c r="F33" s="11"/>
    </row>
    <row r="34" spans="1:8" x14ac:dyDescent="0.3">
      <c r="A34" s="11"/>
      <c r="B34" s="11"/>
      <c r="C34" s="11"/>
      <c r="D34" s="11">
        <f t="shared" si="0"/>
        <v>0</v>
      </c>
      <c r="E34" s="11">
        <f t="shared" si="1"/>
        <v>0</v>
      </c>
      <c r="F34" s="11"/>
    </row>
    <row r="35" spans="1:8" x14ac:dyDescent="0.3">
      <c r="A35" s="11"/>
      <c r="B35" s="11"/>
      <c r="C35" s="11"/>
      <c r="D35" s="11">
        <f t="shared" si="0"/>
        <v>0</v>
      </c>
      <c r="E35" s="11">
        <f t="shared" si="1"/>
        <v>0</v>
      </c>
      <c r="F35" s="11"/>
    </row>
    <row r="36" spans="1:8" x14ac:dyDescent="0.3">
      <c r="A36" s="11"/>
      <c r="B36" s="12"/>
      <c r="C36" s="12"/>
      <c r="D36" s="11">
        <f t="shared" si="0"/>
        <v>0</v>
      </c>
      <c r="E36" s="11">
        <f t="shared" si="1"/>
        <v>0</v>
      </c>
      <c r="F36" s="11"/>
    </row>
    <row r="37" spans="1:8" x14ac:dyDescent="0.3">
      <c r="A37" s="10"/>
      <c r="B37" s="13"/>
      <c r="C37" s="13"/>
      <c r="D37" s="11">
        <f t="shared" si="0"/>
        <v>0</v>
      </c>
      <c r="E37" s="11">
        <f t="shared" si="1"/>
        <v>0</v>
      </c>
      <c r="F37" s="11"/>
    </row>
    <row r="38" spans="1:8" x14ac:dyDescent="0.3">
      <c r="A38" s="10"/>
      <c r="B38" s="13"/>
      <c r="C38" s="13"/>
      <c r="D38" s="11">
        <f t="shared" si="0"/>
        <v>0</v>
      </c>
      <c r="E38" s="11">
        <f t="shared" si="1"/>
        <v>0</v>
      </c>
      <c r="F38" s="11"/>
    </row>
    <row r="39" spans="1:8" x14ac:dyDescent="0.3">
      <c r="A39" s="10"/>
      <c r="B39" s="13"/>
      <c r="C39" s="13"/>
      <c r="D39" s="11">
        <f t="shared" si="0"/>
        <v>0</v>
      </c>
      <c r="E39" s="11">
        <f t="shared" si="1"/>
        <v>0</v>
      </c>
      <c r="F39" s="11">
        <v>0</v>
      </c>
    </row>
    <row r="40" spans="1:8" x14ac:dyDescent="0.3">
      <c r="A40" s="10"/>
      <c r="B40" s="13"/>
      <c r="C40" s="13"/>
      <c r="D40" s="11">
        <f t="shared" si="0"/>
        <v>0</v>
      </c>
      <c r="E40" s="11">
        <f t="shared" si="1"/>
        <v>0</v>
      </c>
      <c r="F40" s="11">
        <f>+F39+E40</f>
        <v>0</v>
      </c>
      <c r="H40" s="4">
        <f>100-F40</f>
        <v>100</v>
      </c>
    </row>
    <row r="41" spans="1:8" x14ac:dyDescent="0.3">
      <c r="A41" s="10">
        <v>630</v>
      </c>
      <c r="B41" s="13">
        <v>612.07000000000005</v>
      </c>
      <c r="C41" s="13">
        <v>652.92999999999995</v>
      </c>
      <c r="D41" s="11">
        <f t="shared" si="0"/>
        <v>40.8599999999999</v>
      </c>
      <c r="E41" s="11">
        <f>+(D41/$D$15)*100</f>
        <v>4.0300229807967236</v>
      </c>
      <c r="F41" s="11">
        <f t="shared" ref="F41:F48" si="2">+F40+E41</f>
        <v>4.0300229807967236</v>
      </c>
      <c r="H41" s="4">
        <f t="shared" ref="H41:H48" si="3">100-F41</f>
        <v>95.96997701920327</v>
      </c>
    </row>
    <row r="42" spans="1:8" x14ac:dyDescent="0.3">
      <c r="A42" s="10">
        <v>400</v>
      </c>
      <c r="B42" s="13">
        <v>594.58000000000004</v>
      </c>
      <c r="C42" s="13">
        <v>600.04</v>
      </c>
      <c r="D42" s="11">
        <f t="shared" si="0"/>
        <v>5.4599999999999227</v>
      </c>
      <c r="E42" s="11">
        <f t="shared" si="1"/>
        <v>0.53851995778633999</v>
      </c>
      <c r="F42" s="11">
        <f t="shared" si="2"/>
        <v>4.5685429385830636</v>
      </c>
      <c r="H42" s="4">
        <f t="shared" si="3"/>
        <v>95.431457061416936</v>
      </c>
    </row>
    <row r="43" spans="1:8" x14ac:dyDescent="0.3">
      <c r="A43" s="10">
        <v>315</v>
      </c>
      <c r="B43" s="13">
        <v>484.33</v>
      </c>
      <c r="C43" s="13">
        <v>498.13</v>
      </c>
      <c r="D43" s="11">
        <f t="shared" si="0"/>
        <v>13.800000000000011</v>
      </c>
      <c r="E43" s="11">
        <f t="shared" si="1"/>
        <v>1.3610943988006601</v>
      </c>
      <c r="F43" s="11">
        <f t="shared" si="2"/>
        <v>5.9296373373837241</v>
      </c>
      <c r="H43" s="4">
        <f t="shared" si="3"/>
        <v>94.070362662616276</v>
      </c>
    </row>
    <row r="44" spans="1:8" x14ac:dyDescent="0.3">
      <c r="A44" s="10">
        <v>250</v>
      </c>
      <c r="B44" s="13">
        <v>423.27</v>
      </c>
      <c r="C44" s="13">
        <v>455.72</v>
      </c>
      <c r="D44" s="11">
        <f t="shared" si="0"/>
        <v>32.450000000000045</v>
      </c>
      <c r="E44" s="11">
        <f t="shared" si="1"/>
        <v>3.2005444377595249</v>
      </c>
      <c r="F44" s="11">
        <f t="shared" si="2"/>
        <v>9.1301817751432495</v>
      </c>
      <c r="H44" s="4">
        <f t="shared" si="3"/>
        <v>90.869818224856743</v>
      </c>
    </row>
    <row r="45" spans="1:8" x14ac:dyDescent="0.3">
      <c r="A45" s="10">
        <v>160</v>
      </c>
      <c r="B45" s="13">
        <v>399.79</v>
      </c>
      <c r="C45" s="13">
        <v>581.16</v>
      </c>
      <c r="D45" s="11">
        <f t="shared" si="0"/>
        <v>181.36999999999995</v>
      </c>
      <c r="E45" s="11">
        <f t="shared" si="1"/>
        <v>17.888528341338798</v>
      </c>
      <c r="F45" s="11">
        <f t="shared" si="2"/>
        <v>27.018710116482048</v>
      </c>
      <c r="H45" s="4">
        <f t="shared" si="3"/>
        <v>72.981289883517945</v>
      </c>
    </row>
    <row r="46" spans="1:8" x14ac:dyDescent="0.3">
      <c r="A46" s="10">
        <v>125</v>
      </c>
      <c r="B46" s="13">
        <v>411.54</v>
      </c>
      <c r="C46" s="13">
        <v>528</v>
      </c>
      <c r="D46" s="11">
        <f t="shared" si="0"/>
        <v>116.45999999999998</v>
      </c>
      <c r="E46" s="11">
        <f t="shared" si="1"/>
        <v>11.486453165530776</v>
      </c>
      <c r="F46" s="11">
        <f t="shared" si="2"/>
        <v>38.505163282012823</v>
      </c>
      <c r="H46" s="4">
        <f t="shared" si="3"/>
        <v>61.494836717987177</v>
      </c>
    </row>
    <row r="47" spans="1:8" x14ac:dyDescent="0.3">
      <c r="A47" s="10">
        <v>80</v>
      </c>
      <c r="B47" s="13">
        <v>302.36</v>
      </c>
      <c r="C47" s="13">
        <v>698.05</v>
      </c>
      <c r="D47" s="11">
        <f t="shared" si="0"/>
        <v>395.68999999999994</v>
      </c>
      <c r="E47" s="11">
        <f t="shared" si="1"/>
        <v>39.026916134886427</v>
      </c>
      <c r="F47" s="11">
        <f t="shared" si="2"/>
        <v>77.532079416899251</v>
      </c>
      <c r="H47" s="4">
        <f t="shared" si="3"/>
        <v>22.467920583100749</v>
      </c>
    </row>
    <row r="48" spans="1:8" x14ac:dyDescent="0.3">
      <c r="A48" s="10">
        <v>63</v>
      </c>
      <c r="B48" s="13">
        <v>305.69</v>
      </c>
      <c r="C48" s="13">
        <v>388.92</v>
      </c>
      <c r="D48" s="12">
        <f>+C48-B48</f>
        <v>83.230000000000018</v>
      </c>
      <c r="E48" s="11">
        <f t="shared" si="1"/>
        <v>8.2089773052303521</v>
      </c>
      <c r="F48" s="11">
        <f t="shared" si="2"/>
        <v>85.741056722129599</v>
      </c>
      <c r="H48" s="4">
        <f t="shared" si="3"/>
        <v>14.258943277870401</v>
      </c>
    </row>
    <row r="49" spans="1:8" x14ac:dyDescent="0.3">
      <c r="A49" s="10" t="s">
        <v>73</v>
      </c>
      <c r="B49" s="13">
        <v>450.1</v>
      </c>
      <c r="C49" s="13">
        <v>600</v>
      </c>
      <c r="D49" s="11">
        <f t="shared" si="0"/>
        <v>149.89999999999998</v>
      </c>
      <c r="E49" s="11">
        <f t="shared" si="1"/>
        <v>14.784641331899909</v>
      </c>
      <c r="F49" s="11">
        <f>+F48+E49</f>
        <v>100.5256980540295</v>
      </c>
      <c r="H49" s="4">
        <f>100-F49</f>
        <v>-0.52569805402950465</v>
      </c>
    </row>
    <row r="50" spans="1:8" x14ac:dyDescent="0.3">
      <c r="A50" s="8"/>
      <c r="B50" s="14"/>
      <c r="D50" s="15">
        <f>+D49+D48+D47+D46+D45+D44+D43+D42+D41</f>
        <v>1019.2199999999997</v>
      </c>
      <c r="E50" s="14">
        <f>+(D52/$D$15)*100</f>
        <v>100.5256980540295</v>
      </c>
      <c r="F50" s="11"/>
    </row>
    <row r="51" spans="1:8" x14ac:dyDescent="0.3">
      <c r="A51" s="8"/>
      <c r="B51" s="14"/>
      <c r="E51" s="14"/>
      <c r="F51" s="8"/>
    </row>
    <row r="52" spans="1:8" x14ac:dyDescent="0.3">
      <c r="A52" s="8"/>
      <c r="B52" s="14"/>
      <c r="C52" s="14" t="s">
        <v>74</v>
      </c>
      <c r="D52" s="14">
        <f>+SUM(D30:D49)</f>
        <v>1019.2199999999997</v>
      </c>
      <c r="E52" s="14"/>
      <c r="F52" s="8"/>
    </row>
    <row r="53" spans="1:8" x14ac:dyDescent="0.3">
      <c r="A53" s="8"/>
      <c r="B53" s="14"/>
      <c r="C53" s="14"/>
      <c r="D53" s="14"/>
      <c r="E53" s="14"/>
      <c r="F53" s="8"/>
    </row>
    <row r="54" spans="1:8" x14ac:dyDescent="0.3">
      <c r="A54" s="8"/>
      <c r="B54" s="14"/>
      <c r="C54" s="14" t="e">
        <f>+(D23-D52)/D23*100</f>
        <v>#DIV/0!</v>
      </c>
      <c r="D54" s="14" t="s">
        <v>75</v>
      </c>
      <c r="E54" s="14"/>
      <c r="F54" s="8"/>
    </row>
    <row r="55" spans="1:8" x14ac:dyDescent="0.3">
      <c r="A55" s="8"/>
      <c r="B55" s="14"/>
      <c r="C55" s="14"/>
      <c r="D55" s="14"/>
      <c r="E55" s="14"/>
      <c r="F55" s="8"/>
    </row>
    <row r="56" spans="1:8" x14ac:dyDescent="0.3">
      <c r="A56" s="8"/>
      <c r="B56" s="14"/>
      <c r="C56" s="14"/>
      <c r="D56" s="14"/>
      <c r="E56" s="14"/>
      <c r="F56" s="8"/>
    </row>
    <row r="57" spans="1:8" x14ac:dyDescent="0.3">
      <c r="A57" s="8"/>
      <c r="B57" s="14"/>
      <c r="C57" s="14"/>
      <c r="D57" s="14"/>
      <c r="E57" s="14"/>
      <c r="F57" s="8"/>
    </row>
    <row r="58" spans="1:8" x14ac:dyDescent="0.3">
      <c r="A58" s="8"/>
      <c r="B58" s="14"/>
      <c r="C58" s="14"/>
      <c r="F58" s="8"/>
    </row>
    <row r="59" spans="1:8" x14ac:dyDescent="0.3">
      <c r="A59" s="32" t="s">
        <v>76</v>
      </c>
      <c r="B59" s="33"/>
      <c r="C59" s="33"/>
      <c r="D59" s="33"/>
      <c r="E59" s="33"/>
      <c r="F59" s="34"/>
    </row>
    <row r="60" spans="1:8" x14ac:dyDescent="0.3">
      <c r="A60" s="35"/>
      <c r="B60" s="36"/>
      <c r="C60" s="36"/>
      <c r="D60" s="36"/>
      <c r="E60" s="36"/>
      <c r="F60" s="37"/>
    </row>
    <row r="61" spans="1:8" x14ac:dyDescent="0.3">
      <c r="A61" s="35"/>
      <c r="B61" s="36"/>
      <c r="C61" s="36"/>
      <c r="D61" s="36"/>
      <c r="E61" s="36"/>
      <c r="F61" s="37"/>
    </row>
    <row r="62" spans="1:8" x14ac:dyDescent="0.3">
      <c r="A62" s="35"/>
      <c r="B62" s="36"/>
      <c r="C62" s="36"/>
      <c r="D62" s="36"/>
      <c r="E62" s="36"/>
      <c r="F62" s="37"/>
    </row>
    <row r="63" spans="1:8" x14ac:dyDescent="0.3">
      <c r="A63" s="35"/>
      <c r="B63" s="36"/>
      <c r="C63" s="36"/>
      <c r="D63" s="36"/>
      <c r="E63" s="36"/>
      <c r="F63" s="37"/>
    </row>
    <row r="64" spans="1:8" x14ac:dyDescent="0.3">
      <c r="A64" s="38"/>
      <c r="B64" s="39"/>
      <c r="C64" s="39"/>
      <c r="D64" s="39"/>
      <c r="E64" s="39"/>
      <c r="F64" s="40"/>
    </row>
    <row r="79" spans="2:6" x14ac:dyDescent="0.3">
      <c r="D79" s="4">
        <f>100.48*256.12</f>
        <v>25734.937600000001</v>
      </c>
      <c r="F79" s="4">
        <f>0.48/100</f>
        <v>4.7999999999999996E-3</v>
      </c>
    </row>
    <row r="80" spans="2:6" x14ac:dyDescent="0.3">
      <c r="B80" s="4">
        <v>70</v>
      </c>
      <c r="C80" s="4">
        <v>68</v>
      </c>
      <c r="D80" s="4">
        <f>+D79/299.971</f>
        <v>85.791418503788705</v>
      </c>
      <c r="F80" s="4">
        <f>1+F79</f>
        <v>1.0047999999999999</v>
      </c>
    </row>
    <row r="81" spans="2:6" x14ac:dyDescent="0.3">
      <c r="B81" s="4">
        <v>5.3</v>
      </c>
      <c r="C81" s="4">
        <v>5.5</v>
      </c>
      <c r="D81" s="4">
        <f>100-D80</f>
        <v>14.208581496211295</v>
      </c>
      <c r="F81" s="4">
        <f>1200/14.2</f>
        <v>84.507042253521135</v>
      </c>
    </row>
    <row r="82" spans="2:6" x14ac:dyDescent="0.3">
      <c r="B82" s="4">
        <f>+B81/B80*100</f>
        <v>7.5714285714285703</v>
      </c>
      <c r="C82" s="4">
        <f>+C81/C80*100</f>
        <v>8.0882352941176467</v>
      </c>
      <c r="F82" s="4">
        <f>+F81*F80</f>
        <v>84.912676056338029</v>
      </c>
    </row>
    <row r="83" spans="2:6" x14ac:dyDescent="0.3">
      <c r="F83" s="4">
        <f>+F80*1200/14.2</f>
        <v>84.912676056338029</v>
      </c>
    </row>
  </sheetData>
  <mergeCells count="50">
    <mergeCell ref="A59:F64"/>
    <mergeCell ref="A22:C22"/>
    <mergeCell ref="D22:F22"/>
    <mergeCell ref="A23:C23"/>
    <mergeCell ref="D23:F23"/>
    <mergeCell ref="A24:C24"/>
    <mergeCell ref="D24:F24"/>
    <mergeCell ref="A25:D25"/>
    <mergeCell ref="E25:H25"/>
    <mergeCell ref="A26:D26"/>
    <mergeCell ref="E26:H26"/>
    <mergeCell ref="C28:D28"/>
    <mergeCell ref="A19:C19"/>
    <mergeCell ref="D19:F19"/>
    <mergeCell ref="A20:C20"/>
    <mergeCell ref="D20:F20"/>
    <mergeCell ref="A21:C21"/>
    <mergeCell ref="D21:F21"/>
    <mergeCell ref="A18:C18"/>
    <mergeCell ref="D18:F18"/>
    <mergeCell ref="A12:C12"/>
    <mergeCell ref="D12:F12"/>
    <mergeCell ref="A13:C13"/>
    <mergeCell ref="D13:F13"/>
    <mergeCell ref="A14:C14"/>
    <mergeCell ref="D14:F14"/>
    <mergeCell ref="A15:C15"/>
    <mergeCell ref="D15:F15"/>
    <mergeCell ref="A16:C16"/>
    <mergeCell ref="D16:F16"/>
    <mergeCell ref="A17:F17"/>
    <mergeCell ref="A9:C9"/>
    <mergeCell ref="D9:F9"/>
    <mergeCell ref="A10:C10"/>
    <mergeCell ref="D10:F10"/>
    <mergeCell ref="A11:C11"/>
    <mergeCell ref="D11:F11"/>
    <mergeCell ref="A6:C6"/>
    <mergeCell ref="D6:F6"/>
    <mergeCell ref="A7:B7"/>
    <mergeCell ref="C7:F7"/>
    <mergeCell ref="A8:C8"/>
    <mergeCell ref="D8:F8"/>
    <mergeCell ref="A5:C5"/>
    <mergeCell ref="D5:F5"/>
    <mergeCell ref="A2:C2"/>
    <mergeCell ref="D2:F2"/>
    <mergeCell ref="A3:C3"/>
    <mergeCell ref="A4:C4"/>
    <mergeCell ref="D4:F4"/>
  </mergeCells>
  <pageMargins left="0.78740157480314965" right="0.46228448275862066" top="0.82677165354330717" bottom="0.39370078740157483" header="0.19685039370078741" footer="0.31496062992125984"/>
  <pageSetup paperSize="9" scale="99" orientation="portrait" r:id="rId1"/>
  <headerFooter>
    <oddHeader>&amp;L&amp;G&amp;C&amp;8&amp;F.xls
&amp;9Hoja número:&amp;R&amp;10Autor: MPG &amp; IVR
Ref: PlantLC-04
Rev: 02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81"/>
  <sheetViews>
    <sheetView workbookViewId="0">
      <selection activeCell="N6" sqref="N6"/>
    </sheetView>
  </sheetViews>
  <sheetFormatPr baseColWidth="10" defaultColWidth="11.44140625" defaultRowHeight="14.4" x14ac:dyDescent="0.3"/>
  <sheetData>
    <row r="1" spans="1:16" x14ac:dyDescent="0.3">
      <c r="A1" s="1" t="s">
        <v>0</v>
      </c>
      <c r="L1" s="2" t="s">
        <v>1</v>
      </c>
      <c r="M1" s="1" t="s">
        <v>0</v>
      </c>
    </row>
    <row r="2" spans="1:16" x14ac:dyDescent="0.3">
      <c r="A2" s="1" t="s">
        <v>2</v>
      </c>
      <c r="B2" s="1" t="s">
        <v>3</v>
      </c>
      <c r="C2" s="1" t="s">
        <v>4</v>
      </c>
      <c r="D2" s="1" t="s">
        <v>5</v>
      </c>
      <c r="L2" s="2" t="s">
        <v>1</v>
      </c>
      <c r="M2" s="1" t="s">
        <v>2</v>
      </c>
      <c r="N2" s="1" t="s">
        <v>3</v>
      </c>
      <c r="O2" s="1" t="s">
        <v>4</v>
      </c>
      <c r="P2" s="1" t="s">
        <v>5</v>
      </c>
    </row>
    <row r="3" spans="1:16" x14ac:dyDescent="0.3">
      <c r="L3" s="2" t="s">
        <v>1</v>
      </c>
    </row>
    <row r="4" spans="1:16" x14ac:dyDescent="0.3">
      <c r="L4" s="2" t="s">
        <v>1</v>
      </c>
    </row>
    <row r="5" spans="1:16" x14ac:dyDescent="0.3">
      <c r="A5" s="1" t="s">
        <v>7</v>
      </c>
      <c r="B5" s="1" t="s">
        <v>90</v>
      </c>
      <c r="L5" s="2" t="s">
        <v>1</v>
      </c>
      <c r="M5" s="1" t="s">
        <v>7</v>
      </c>
      <c r="N5" s="1" t="s">
        <v>90</v>
      </c>
    </row>
    <row r="6" spans="1:16" x14ac:dyDescent="0.3">
      <c r="A6" s="1" t="s">
        <v>8</v>
      </c>
      <c r="B6" s="1" t="s">
        <v>9</v>
      </c>
      <c r="L6" s="2" t="s">
        <v>1</v>
      </c>
      <c r="M6" s="1" t="s">
        <v>8</v>
      </c>
      <c r="N6" s="1" t="s">
        <v>9</v>
      </c>
    </row>
    <row r="7" spans="1:16" x14ac:dyDescent="0.3">
      <c r="A7" s="1" t="s">
        <v>10</v>
      </c>
      <c r="B7" s="1" t="s">
        <v>11</v>
      </c>
      <c r="L7" s="2" t="s">
        <v>1</v>
      </c>
      <c r="M7" s="1" t="s">
        <v>10</v>
      </c>
      <c r="N7" s="1" t="s">
        <v>11</v>
      </c>
    </row>
    <row r="8" spans="1:16" x14ac:dyDescent="0.3">
      <c r="A8" s="1" t="s">
        <v>12</v>
      </c>
      <c r="B8" s="1" t="s">
        <v>33</v>
      </c>
      <c r="L8" s="2" t="s">
        <v>1</v>
      </c>
      <c r="M8" s="1" t="s">
        <v>12</v>
      </c>
      <c r="N8" s="1" t="s">
        <v>33</v>
      </c>
    </row>
    <row r="9" spans="1:16" x14ac:dyDescent="0.3">
      <c r="L9" s="2" t="s">
        <v>1</v>
      </c>
    </row>
    <row r="10" spans="1:16" x14ac:dyDescent="0.3">
      <c r="L10" s="2" t="s">
        <v>1</v>
      </c>
    </row>
    <row r="11" spans="1:16" x14ac:dyDescent="0.3">
      <c r="A11" s="1" t="s">
        <v>13</v>
      </c>
      <c r="B11" s="1" t="s">
        <v>14</v>
      </c>
      <c r="C11" s="1" t="s">
        <v>15</v>
      </c>
      <c r="D11" s="1" t="s">
        <v>16</v>
      </c>
      <c r="L11" s="2" t="s">
        <v>1</v>
      </c>
      <c r="M11" s="1" t="s">
        <v>13</v>
      </c>
      <c r="N11" s="1" t="s">
        <v>14</v>
      </c>
      <c r="O11" s="1" t="s">
        <v>15</v>
      </c>
      <c r="P11" s="1" t="s">
        <v>16</v>
      </c>
    </row>
    <row r="12" spans="1:16" x14ac:dyDescent="0.3">
      <c r="L12" s="2" t="s">
        <v>1</v>
      </c>
    </row>
    <row r="13" spans="1:16" x14ac:dyDescent="0.3">
      <c r="L13" s="2" t="s">
        <v>1</v>
      </c>
    </row>
    <row r="14" spans="1:16" x14ac:dyDescent="0.3">
      <c r="A14" s="1" t="s">
        <v>25</v>
      </c>
      <c r="L14" s="2" t="s">
        <v>1</v>
      </c>
      <c r="M14" s="1" t="s">
        <v>25</v>
      </c>
    </row>
    <row r="15" spans="1:16" x14ac:dyDescent="0.3">
      <c r="L15" s="2" t="s">
        <v>1</v>
      </c>
    </row>
    <row r="16" spans="1:16" x14ac:dyDescent="0.3">
      <c r="L16" s="2" t="s">
        <v>1</v>
      </c>
    </row>
    <row r="17" spans="1:14" x14ac:dyDescent="0.3">
      <c r="L17" s="2" t="s">
        <v>1</v>
      </c>
    </row>
    <row r="18" spans="1:14" x14ac:dyDescent="0.3">
      <c r="L18" s="2" t="s">
        <v>1</v>
      </c>
    </row>
    <row r="19" spans="1:14" x14ac:dyDescent="0.3">
      <c r="A19" s="1" t="s">
        <v>26</v>
      </c>
      <c r="L19" s="2" t="s">
        <v>1</v>
      </c>
      <c r="M19" s="1" t="s">
        <v>27</v>
      </c>
    </row>
    <row r="20" spans="1:14" x14ac:dyDescent="0.3">
      <c r="A20" s="1" t="s">
        <v>25</v>
      </c>
      <c r="L20" s="2" t="s">
        <v>1</v>
      </c>
      <c r="M20" s="1" t="s">
        <v>25</v>
      </c>
    </row>
    <row r="21" spans="1:14" x14ac:dyDescent="0.3">
      <c r="L21" s="2" t="s">
        <v>1</v>
      </c>
    </row>
    <row r="22" spans="1:14" x14ac:dyDescent="0.3">
      <c r="A22" s="1" t="s">
        <v>28</v>
      </c>
      <c r="L22" s="2" t="s">
        <v>1</v>
      </c>
      <c r="M22" s="1" t="s">
        <v>29</v>
      </c>
    </row>
    <row r="23" spans="1:14" x14ac:dyDescent="0.3">
      <c r="A23" s="1" t="s">
        <v>30</v>
      </c>
      <c r="B23" s="1" t="s">
        <v>31</v>
      </c>
      <c r="L23" s="2" t="s">
        <v>1</v>
      </c>
      <c r="M23" s="1" t="s">
        <v>30</v>
      </c>
      <c r="N23" s="1" t="s">
        <v>32</v>
      </c>
    </row>
    <row r="24" spans="1:14" x14ac:dyDescent="0.3">
      <c r="A24" s="1">
        <v>7.2994697550276114E-2</v>
      </c>
      <c r="B24" s="1">
        <v>0</v>
      </c>
      <c r="L24" s="2" t="s">
        <v>1</v>
      </c>
      <c r="M24" s="1">
        <v>7.092368845676518E-2</v>
      </c>
      <c r="N24" s="1">
        <v>0</v>
      </c>
    </row>
    <row r="25" spans="1:14" x14ac:dyDescent="0.3">
      <c r="A25" s="1">
        <v>7.7319905298319488E-2</v>
      </c>
      <c r="B25" s="1">
        <v>7.0000000007564012E-5</v>
      </c>
      <c r="L25" s="2" t="s">
        <v>1</v>
      </c>
      <c r="M25" s="1">
        <v>7.5126181201142006E-2</v>
      </c>
      <c r="N25" s="1">
        <v>7.0000000007564012E-5</v>
      </c>
    </row>
    <row r="26" spans="1:14" x14ac:dyDescent="0.3">
      <c r="A26" s="1">
        <v>8.1901397717600105E-2</v>
      </c>
      <c r="B26" s="1">
        <v>2.9666666665484343E-4</v>
      </c>
      <c r="L26" s="2" t="s">
        <v>1</v>
      </c>
      <c r="M26" s="1">
        <v>7.9577687295653676E-2</v>
      </c>
      <c r="N26" s="1">
        <v>2.2666666664727941E-4</v>
      </c>
    </row>
    <row r="27" spans="1:14" x14ac:dyDescent="0.3">
      <c r="A27" s="1">
        <v>8.6754360629594629E-2</v>
      </c>
      <c r="B27" s="1">
        <v>7.5999999999964984E-4</v>
      </c>
      <c r="L27" s="2" t="s">
        <v>1</v>
      </c>
      <c r="M27" s="1">
        <v>8.4292961708914566E-2</v>
      </c>
      <c r="N27" s="1">
        <v>4.6333333334480642E-4</v>
      </c>
    </row>
    <row r="28" spans="1:14" x14ac:dyDescent="0.3">
      <c r="A28" s="1">
        <v>9.1894879672272028E-2</v>
      </c>
      <c r="B28" s="1">
        <v>1.5499999999946112E-3</v>
      </c>
      <c r="L28" s="2" t="s">
        <v>1</v>
      </c>
      <c r="M28" s="1">
        <v>8.9287633696394336E-2</v>
      </c>
      <c r="N28" s="1">
        <v>7.899999999949614E-4</v>
      </c>
    </row>
    <row r="29" spans="1:14" x14ac:dyDescent="0.3">
      <c r="A29" s="1">
        <v>9.7339993617572868E-2</v>
      </c>
      <c r="B29" s="1">
        <v>2.7799999999911229E-3</v>
      </c>
      <c r="L29" s="2" t="s">
        <v>1</v>
      </c>
      <c r="M29" s="1">
        <v>9.4578258605170912E-2</v>
      </c>
      <c r="N29" s="1">
        <v>1.2299999999965117E-3</v>
      </c>
    </row>
    <row r="30" spans="1:14" x14ac:dyDescent="0.3">
      <c r="A30" s="1">
        <v>0.10310775084814758</v>
      </c>
      <c r="B30" s="1">
        <v>4.5599999999978991E-3</v>
      </c>
      <c r="L30" s="2" t="s">
        <v>1</v>
      </c>
      <c r="M30" s="1">
        <v>0.10018237274830827</v>
      </c>
      <c r="N30" s="1">
        <v>1.7800000000067762E-3</v>
      </c>
    </row>
    <row r="31" spans="1:14" x14ac:dyDescent="0.3">
      <c r="A31" s="1">
        <v>0.10921726918055209</v>
      </c>
      <c r="B31" s="1">
        <v>7.013333333338867E-3</v>
      </c>
      <c r="L31" s="2" t="s">
        <v>1</v>
      </c>
      <c r="M31" s="1">
        <v>0.10611855153074523</v>
      </c>
      <c r="N31" s="1">
        <v>2.4533333333409679E-3</v>
      </c>
    </row>
    <row r="32" spans="1:14" x14ac:dyDescent="0.3">
      <c r="A32" s="1">
        <v>0.11568879923319052</v>
      </c>
      <c r="B32" s="1">
        <v>1.0316666666676522E-2</v>
      </c>
      <c r="L32" s="2" t="s">
        <v>1</v>
      </c>
      <c r="M32" s="1">
        <v>0.11240647101935999</v>
      </c>
      <c r="N32" s="1">
        <v>3.3033333333376547E-3</v>
      </c>
    </row>
    <row r="33" spans="1:14" x14ac:dyDescent="0.3">
      <c r="A33" s="1">
        <v>0.12254379154904453</v>
      </c>
      <c r="B33" s="1">
        <v>1.4693333333337666E-2</v>
      </c>
      <c r="L33" s="2" t="s">
        <v>1</v>
      </c>
      <c r="M33" s="1">
        <v>0.11906697316129004</v>
      </c>
      <c r="N33" s="1">
        <v>4.3766666666611442E-3</v>
      </c>
    </row>
    <row r="34" spans="1:14" x14ac:dyDescent="0.3">
      <c r="A34" s="1">
        <v>0.12980496769567459</v>
      </c>
      <c r="B34" s="1">
        <v>2.0389999999992359E-2</v>
      </c>
      <c r="L34" s="2" t="s">
        <v>1</v>
      </c>
      <c r="M34" s="1">
        <v>0.12612213486668075</v>
      </c>
      <c r="N34" s="1">
        <v>5.6966666666546928E-3</v>
      </c>
    </row>
    <row r="35" spans="1:14" x14ac:dyDescent="0.3">
      <c r="A35" s="1">
        <v>0.13749639557816096</v>
      </c>
      <c r="B35" s="1">
        <v>2.7716666666666168E-2</v>
      </c>
      <c r="L35" s="2" t="s">
        <v>1</v>
      </c>
      <c r="M35" s="1">
        <v>0.13359534118484401</v>
      </c>
      <c r="N35" s="1">
        <v>7.3266666666738089E-3</v>
      </c>
    </row>
    <row r="36" spans="1:14" x14ac:dyDescent="0.3">
      <c r="A36" s="1">
        <v>0.14564356921461707</v>
      </c>
      <c r="B36" s="1">
        <v>3.7023333333330299E-2</v>
      </c>
      <c r="L36" s="2" t="s">
        <v>1</v>
      </c>
      <c r="M36" s="1">
        <v>0.14151136281637688</v>
      </c>
      <c r="N36" s="1">
        <v>9.3066666666641318E-3</v>
      </c>
    </row>
    <row r="37" spans="1:14" x14ac:dyDescent="0.3">
      <c r="A37" s="1">
        <v>0.15427349323869949</v>
      </c>
      <c r="B37" s="1">
        <v>4.8716666666648312E-2</v>
      </c>
      <c r="L37" s="2" t="s">
        <v>1</v>
      </c>
      <c r="M37" s="1">
        <v>0.14989643821816209</v>
      </c>
      <c r="N37" s="1">
        <v>1.1693333333318012E-2</v>
      </c>
    </row>
    <row r="38" spans="1:14" x14ac:dyDescent="0.3">
      <c r="A38" s="1">
        <v>0.16341477240920571</v>
      </c>
      <c r="B38" s="1">
        <v>6.3256666666655637E-2</v>
      </c>
      <c r="L38" s="2" t="s">
        <v>1</v>
      </c>
      <c r="M38" s="1">
        <v>0.15877836057339556</v>
      </c>
      <c r="N38" s="1">
        <v>1.4540000000007325E-2</v>
      </c>
    </row>
    <row r="39" spans="1:14" x14ac:dyDescent="0.3">
      <c r="A39" s="1">
        <v>0.17309770642344996</v>
      </c>
      <c r="B39" s="1">
        <v>8.1173333333328657E-2</v>
      </c>
      <c r="L39" s="2" t="s">
        <v>1</v>
      </c>
      <c r="M39" s="1">
        <v>0.16818656991491199</v>
      </c>
      <c r="N39" s="1">
        <v>1.791666666667302E-2</v>
      </c>
    </row>
    <row r="40" spans="1:14" x14ac:dyDescent="0.3">
      <c r="A40" s="1">
        <v>0.18335439034868414</v>
      </c>
      <c r="B40" s="1">
        <v>0.10305333333334721</v>
      </c>
      <c r="L40" s="2" t="s">
        <v>1</v>
      </c>
      <c r="M40" s="1">
        <v>0.17815225070716106</v>
      </c>
      <c r="N40" s="1">
        <v>2.1880000000018551E-2</v>
      </c>
    </row>
    <row r="41" spans="1:14" x14ac:dyDescent="0.3">
      <c r="A41" s="1">
        <v>0.19421882100445442</v>
      </c>
      <c r="B41" s="1">
        <v>0.12953666666666308</v>
      </c>
      <c r="L41" s="2" t="s">
        <v>1</v>
      </c>
      <c r="M41" s="1">
        <v>0.18870843521027869</v>
      </c>
      <c r="N41" s="1">
        <v>2.6483333333315873E-2</v>
      </c>
    </row>
    <row r="42" spans="1:14" x14ac:dyDescent="0.3">
      <c r="A42" s="1">
        <v>0.20572700964850946</v>
      </c>
      <c r="B42" s="1">
        <v>0.16132999999999287</v>
      </c>
      <c r="L42" s="2" t="s">
        <v>1</v>
      </c>
      <c r="M42" s="1">
        <v>0.19989011296886477</v>
      </c>
      <c r="N42" s="1">
        <v>3.1793333333329787E-2</v>
      </c>
    </row>
    <row r="43" spans="1:14" x14ac:dyDescent="0.3">
      <c r="A43" s="1">
        <v>0.21791710133976769</v>
      </c>
      <c r="B43" s="1">
        <v>0.19917333333333564</v>
      </c>
      <c r="L43" s="2" t="s">
        <v>1</v>
      </c>
      <c r="M43" s="1">
        <v>0.21173434678837913</v>
      </c>
      <c r="N43" s="1">
        <v>3.7843333333342777E-2</v>
      </c>
    </row>
    <row r="44" spans="1:14" x14ac:dyDescent="0.3">
      <c r="A44" s="1">
        <v>0.23082950137398561</v>
      </c>
      <c r="B44" s="1">
        <v>0.24381666666665192</v>
      </c>
      <c r="L44" s="2" t="s">
        <v>1</v>
      </c>
      <c r="M44" s="1">
        <v>0.22428039558357049</v>
      </c>
      <c r="N44" s="1">
        <v>4.4643333333316271E-2</v>
      </c>
    </row>
    <row r="45" spans="1:14" x14ac:dyDescent="0.3">
      <c r="A45" s="1">
        <v>0.24450700921121041</v>
      </c>
      <c r="B45" s="1">
        <v>0.29599666666667579</v>
      </c>
      <c r="L45" s="2" t="s">
        <v>1</v>
      </c>
      <c r="M45" s="1">
        <v>0.23756984450613297</v>
      </c>
      <c r="N45" s="1">
        <v>5.2180000000023874E-2</v>
      </c>
    </row>
    <row r="46" spans="1:14" x14ac:dyDescent="0.3">
      <c r="A46" s="1">
        <v>0.25899496033893232</v>
      </c>
      <c r="B46" s="1">
        <v>0.35635666666666843</v>
      </c>
      <c r="L46" s="2" t="s">
        <v>1</v>
      </c>
      <c r="M46" s="1">
        <v>0.25164674278291066</v>
      </c>
      <c r="N46" s="1">
        <v>6.0359999999992642E-2</v>
      </c>
    </row>
    <row r="47" spans="1:14" x14ac:dyDescent="0.3">
      <c r="A47" s="1">
        <v>0.27434137654115825</v>
      </c>
      <c r="B47" s="1">
        <v>0.42536333333332843</v>
      </c>
      <c r="L47" s="2" t="s">
        <v>1</v>
      </c>
      <c r="M47" s="1">
        <v>0.26655774972152918</v>
      </c>
      <c r="N47" s="1">
        <v>6.9006666666659999E-2</v>
      </c>
    </row>
    <row r="48" spans="1:14" x14ac:dyDescent="0.3">
      <c r="A48" s="1">
        <v>0.29059712507148722</v>
      </c>
      <c r="B48" s="1">
        <v>0.50316333333334518</v>
      </c>
      <c r="L48" s="2" t="s">
        <v>1</v>
      </c>
      <c r="M48" s="1">
        <v>0.28235228936740525</v>
      </c>
      <c r="N48" s="1">
        <v>7.7800000000016745E-2</v>
      </c>
    </row>
    <row r="49" spans="1:14" x14ac:dyDescent="0.3">
      <c r="A49" s="1">
        <v>0.30781608725778326</v>
      </c>
      <c r="B49" s="1">
        <v>0.58939999999999548</v>
      </c>
      <c r="L49" s="2" t="s">
        <v>1</v>
      </c>
      <c r="M49" s="1">
        <v>0.29908271432475975</v>
      </c>
      <c r="N49" s="1">
        <v>8.6236666666650308E-2</v>
      </c>
    </row>
    <row r="50" spans="1:14" x14ac:dyDescent="0.3">
      <c r="A50" s="1">
        <v>0.32605533709730439</v>
      </c>
      <c r="B50" s="1">
        <v>0.68290333333331787</v>
      </c>
      <c r="L50" s="2" t="s">
        <v>1</v>
      </c>
      <c r="M50" s="1">
        <v>0.31680447928463668</v>
      </c>
      <c r="N50" s="1">
        <v>9.3503333333322391E-2</v>
      </c>
    </row>
    <row r="51" spans="1:14" x14ac:dyDescent="0.3">
      <c r="A51" s="1">
        <v>0.34537533043425633</v>
      </c>
      <c r="B51" s="1">
        <v>0.78132333333332804</v>
      </c>
      <c r="L51" s="2" t="s">
        <v>1</v>
      </c>
      <c r="M51" s="1">
        <v>0.33557632483510269</v>
      </c>
      <c r="N51" s="1">
        <v>9.8420000000010166E-2</v>
      </c>
    </row>
    <row r="52" spans="1:14" x14ac:dyDescent="0.3">
      <c r="A52" s="1">
        <v>0.3658401053468231</v>
      </c>
      <c r="B52" s="1">
        <v>0.88060333333332963</v>
      </c>
      <c r="L52" s="2" t="s">
        <v>1</v>
      </c>
      <c r="M52" s="1">
        <v>0.35546047216288645</v>
      </c>
      <c r="N52" s="1">
        <v>9.9280000000001589E-2</v>
      </c>
    </row>
    <row r="53" spans="1:14" x14ac:dyDescent="0.3">
      <c r="A53" s="1">
        <v>0.3875174944078742</v>
      </c>
      <c r="B53" s="1">
        <v>0.97441999999999807</v>
      </c>
      <c r="L53" s="2" t="s">
        <v>1</v>
      </c>
      <c r="M53" s="1">
        <v>0.37652282929181552</v>
      </c>
      <c r="N53" s="1">
        <v>9.3816666666668436E-2</v>
      </c>
    </row>
    <row r="54" spans="1:14" x14ac:dyDescent="0.3">
      <c r="A54" s="1">
        <v>0.41047934952290988</v>
      </c>
      <c r="B54" s="1">
        <v>1.0539033333333392</v>
      </c>
      <c r="L54" s="2" t="s">
        <v>1</v>
      </c>
      <c r="M54" s="1">
        <v>0.39883320954164797</v>
      </c>
      <c r="N54" s="1">
        <v>7.9483333333341122E-2</v>
      </c>
    </row>
    <row r="55" spans="1:14" x14ac:dyDescent="0.3">
      <c r="A55" s="1">
        <v>0.43480178009049281</v>
      </c>
      <c r="B55" s="1">
        <v>1.1084733333333374</v>
      </c>
      <c r="L55" s="2" t="s">
        <v>1</v>
      </c>
      <c r="M55" s="1">
        <v>0.42246556293140486</v>
      </c>
      <c r="N55" s="1">
        <v>5.4569999999998231E-2</v>
      </c>
    </row>
    <row r="56" spans="1:14" x14ac:dyDescent="0.3">
      <c r="A56" s="1">
        <v>0.46056540527457079</v>
      </c>
      <c r="B56" s="1">
        <v>1.1303533333333338</v>
      </c>
      <c r="L56" s="2" t="s">
        <v>1</v>
      </c>
      <c r="M56" s="1">
        <v>0.44749822129421096</v>
      </c>
      <c r="N56" s="1">
        <v>2.1879999999996347E-2</v>
      </c>
    </row>
    <row r="57" spans="1:14" x14ac:dyDescent="0.3">
      <c r="A57" s="1">
        <v>0.4878556212248768</v>
      </c>
      <c r="B57" s="1">
        <v>1.1303533333333338</v>
      </c>
      <c r="L57" s="2" t="s">
        <v>1</v>
      </c>
      <c r="M57" s="1">
        <v>0.47401415791610368</v>
      </c>
      <c r="N57" s="1">
        <v>0</v>
      </c>
    </row>
    <row r="58" spans="1:14" x14ac:dyDescent="0.3">
      <c r="A58" s="1">
        <v>0.51676288413113136</v>
      </c>
      <c r="B58" s="1">
        <v>1.1303533333333338</v>
      </c>
      <c r="L58" s="2" t="s">
        <v>1</v>
      </c>
      <c r="M58" s="1">
        <v>0.50210126255940857</v>
      </c>
      <c r="N58" s="1">
        <v>0</v>
      </c>
    </row>
    <row r="59" spans="1:14" x14ac:dyDescent="0.3">
      <c r="A59" s="1">
        <v>0.54738301004926049</v>
      </c>
      <c r="B59" s="1">
        <v>1.1446833333333295</v>
      </c>
      <c r="L59" s="2" t="s">
        <v>1</v>
      </c>
      <c r="M59" s="1">
        <v>0.53185263278227357</v>
      </c>
      <c r="N59" s="1">
        <v>1.4329999999995735E-2</v>
      </c>
    </row>
    <row r="60" spans="1:14" x14ac:dyDescent="0.3">
      <c r="A60" s="1">
        <v>0.57981749249343673</v>
      </c>
      <c r="B60" s="1">
        <v>1.1446833333333295</v>
      </c>
      <c r="L60" s="2" t="s">
        <v>1</v>
      </c>
      <c r="M60" s="1">
        <v>0.56336688251997202</v>
      </c>
      <c r="N60" s="1">
        <v>0</v>
      </c>
    </row>
    <row r="61" spans="1:14" x14ac:dyDescent="0.3">
      <c r="A61" s="1">
        <v>0.61417383884662735</v>
      </c>
      <c r="B61" s="1">
        <v>1.1446833333333295</v>
      </c>
      <c r="L61" s="2" t="s">
        <v>1</v>
      </c>
      <c r="M61" s="1">
        <v>0.59674846895079636</v>
      </c>
      <c r="N61" s="1">
        <v>0</v>
      </c>
    </row>
    <row r="62" spans="1:14" x14ac:dyDescent="0.3">
      <c r="A62" s="1">
        <v>0.65056592670472579</v>
      </c>
      <c r="B62" s="1">
        <v>1.1446833333333295</v>
      </c>
      <c r="L62" s="2" t="s">
        <v>1</v>
      </c>
      <c r="M62" s="1">
        <v>0.63210803872997456</v>
      </c>
      <c r="N62" s="1">
        <v>0</v>
      </c>
    </row>
    <row r="63" spans="1:14" x14ac:dyDescent="0.3">
      <c r="A63" s="1">
        <v>0.68911438133539604</v>
      </c>
      <c r="B63" s="1">
        <v>1.1446833333333295</v>
      </c>
      <c r="L63" s="2" t="s">
        <v>1</v>
      </c>
      <c r="M63" s="1">
        <v>0.66956279473923563</v>
      </c>
      <c r="N63" s="1">
        <v>0</v>
      </c>
    </row>
    <row r="64" spans="1:14" x14ac:dyDescent="0.3">
      <c r="A64" s="1">
        <v>0.729946975502761</v>
      </c>
      <c r="B64" s="1">
        <v>1.1446833333333295</v>
      </c>
      <c r="L64" s="2" t="s">
        <v>1</v>
      </c>
      <c r="M64" s="1">
        <v>0.70923688456765177</v>
      </c>
      <c r="N64" s="1">
        <v>0</v>
      </c>
    </row>
    <row r="65" spans="1:14" x14ac:dyDescent="0.3">
      <c r="A65" s="1">
        <v>0.77319905298319502</v>
      </c>
      <c r="B65" s="1">
        <v>1.1446833333333295</v>
      </c>
      <c r="L65" s="2" t="s">
        <v>1</v>
      </c>
      <c r="M65" s="1">
        <v>0.75126181201142006</v>
      </c>
      <c r="N65" s="1">
        <v>0</v>
      </c>
    </row>
    <row r="66" spans="1:14" x14ac:dyDescent="0.3">
      <c r="A66" s="1">
        <v>0.81901397717600111</v>
      </c>
      <c r="B66" s="1">
        <v>1.1446833333333295</v>
      </c>
      <c r="L66" s="2" t="s">
        <v>1</v>
      </c>
      <c r="M66" s="1">
        <v>0.79577687295653676</v>
      </c>
      <c r="N66" s="1">
        <v>0</v>
      </c>
    </row>
    <row r="67" spans="1:14" x14ac:dyDescent="0.3">
      <c r="A67" s="1">
        <v>0.86754360629594607</v>
      </c>
      <c r="B67" s="1">
        <v>1.1446833333333295</v>
      </c>
      <c r="L67" s="2" t="s">
        <v>1</v>
      </c>
      <c r="M67" s="1">
        <v>0.8429296170891456</v>
      </c>
      <c r="N67" s="1">
        <v>0</v>
      </c>
    </row>
    <row r="68" spans="1:14" x14ac:dyDescent="0.3">
      <c r="A68" s="1">
        <v>0.91894879672272045</v>
      </c>
      <c r="B68" s="1">
        <v>1.2972233333333416</v>
      </c>
      <c r="L68" s="2" t="s">
        <v>1</v>
      </c>
      <c r="M68" s="1">
        <v>0.89287633696394331</v>
      </c>
      <c r="N68" s="1">
        <v>0.15254000000001211</v>
      </c>
    </row>
    <row r="69" spans="1:14" x14ac:dyDescent="0.3">
      <c r="A69" s="1">
        <v>0.97339993617572862</v>
      </c>
      <c r="B69" s="1">
        <v>1.3246099999999927</v>
      </c>
      <c r="L69" s="2" t="s">
        <v>1</v>
      </c>
      <c r="M69" s="1">
        <v>0.94578258605170917</v>
      </c>
      <c r="N69" s="1">
        <v>2.7386666666651127E-2</v>
      </c>
    </row>
    <row r="70" spans="1:14" x14ac:dyDescent="0.3">
      <c r="A70" s="1">
        <v>1.0310775084814761</v>
      </c>
      <c r="B70" s="1">
        <v>1.3409833333333343</v>
      </c>
      <c r="L70" s="2" t="s">
        <v>1</v>
      </c>
      <c r="M70" s="1">
        <v>1.0018237274830828</v>
      </c>
      <c r="N70" s="1">
        <v>1.6373333333341566E-2</v>
      </c>
    </row>
    <row r="71" spans="1:14" x14ac:dyDescent="0.3">
      <c r="A71" s="1">
        <v>1.0921726918055208</v>
      </c>
      <c r="B71" s="1">
        <v>1.3409833333333343</v>
      </c>
      <c r="L71" s="2" t="s">
        <v>1</v>
      </c>
      <c r="M71" s="1">
        <v>1.0611855153074525</v>
      </c>
      <c r="N71" s="1">
        <v>0</v>
      </c>
    </row>
    <row r="72" spans="1:14" x14ac:dyDescent="0.3">
      <c r="A72" s="1">
        <v>1.1568879923319049</v>
      </c>
      <c r="B72" s="1">
        <v>1.3409833333333343</v>
      </c>
      <c r="L72" s="2" t="s">
        <v>1</v>
      </c>
      <c r="M72" s="1">
        <v>1.1240647101935997</v>
      </c>
      <c r="N72" s="1">
        <v>0</v>
      </c>
    </row>
    <row r="73" spans="1:14" x14ac:dyDescent="0.3">
      <c r="A73" s="1">
        <v>1.2254379154904456</v>
      </c>
      <c r="B73" s="1">
        <v>1.3603766666666739</v>
      </c>
      <c r="L73" s="2" t="s">
        <v>1</v>
      </c>
      <c r="M73" s="1">
        <v>1.1906697316129002</v>
      </c>
      <c r="N73" s="1">
        <v>1.9393333333339591E-2</v>
      </c>
    </row>
    <row r="74" spans="1:14" x14ac:dyDescent="0.3">
      <c r="A74" s="1">
        <v>1.2980496769567458</v>
      </c>
      <c r="B74" s="1">
        <v>1.3827833333333373</v>
      </c>
      <c r="L74" s="2" t="s">
        <v>1</v>
      </c>
      <c r="M74" s="1">
        <v>1.2612213486668076</v>
      </c>
      <c r="N74" s="1">
        <v>2.2406666666663355E-2</v>
      </c>
    </row>
    <row r="75" spans="1:14" x14ac:dyDescent="0.3">
      <c r="A75" s="1">
        <v>1.3749639557816098</v>
      </c>
      <c r="B75" s="1">
        <v>1.3827833333333373</v>
      </c>
      <c r="L75" s="2" t="s">
        <v>1</v>
      </c>
      <c r="M75" s="1">
        <v>1.3359534118484402</v>
      </c>
      <c r="N75" s="1">
        <v>0</v>
      </c>
    </row>
    <row r="76" spans="1:14" x14ac:dyDescent="0.3">
      <c r="A76" s="1">
        <v>1.4564356921461712</v>
      </c>
      <c r="B76" s="1">
        <v>1.4299966666666664</v>
      </c>
      <c r="L76" s="2" t="s">
        <v>1</v>
      </c>
      <c r="M76" s="1">
        <v>1.4151136281637691</v>
      </c>
      <c r="N76" s="1">
        <v>4.7213333333329111E-2</v>
      </c>
    </row>
    <row r="77" spans="1:14" x14ac:dyDescent="0.3">
      <c r="A77" s="1">
        <v>1.5427349323869946</v>
      </c>
      <c r="B77" s="1">
        <v>1.4751899999999929</v>
      </c>
      <c r="L77" s="2" t="s">
        <v>1</v>
      </c>
      <c r="M77" s="1">
        <v>1.4989643821816212</v>
      </c>
      <c r="N77" s="1">
        <v>4.5193333333326535E-2</v>
      </c>
    </row>
    <row r="78" spans="1:14" x14ac:dyDescent="0.3">
      <c r="A78" s="1">
        <v>1.6341477240920574</v>
      </c>
      <c r="B78" s="1">
        <v>1.4801066666666696</v>
      </c>
      <c r="L78" s="2" t="s">
        <v>1</v>
      </c>
      <c r="M78" s="1">
        <v>1.5877836057339556</v>
      </c>
      <c r="N78" s="1">
        <v>4.9166666666766723E-3</v>
      </c>
    </row>
    <row r="79" spans="1:14" x14ac:dyDescent="0.3">
      <c r="A79" s="1">
        <v>1.7309770642344995</v>
      </c>
      <c r="B79" s="1">
        <v>1.4801066666666696</v>
      </c>
      <c r="L79" s="2" t="s">
        <v>1</v>
      </c>
      <c r="M79" s="1">
        <v>1.6818656991491201</v>
      </c>
      <c r="N79" s="1">
        <v>0</v>
      </c>
    </row>
    <row r="80" spans="1:14" x14ac:dyDescent="0.3">
      <c r="A80" s="1">
        <v>1.8335439034868417</v>
      </c>
      <c r="B80" s="1">
        <v>1.514783333333336</v>
      </c>
      <c r="L80" s="2" t="s">
        <v>1</v>
      </c>
      <c r="M80" s="1">
        <v>1.7815225070716108</v>
      </c>
      <c r="N80" s="1">
        <v>3.4676666666666467E-2</v>
      </c>
    </row>
    <row r="81" spans="1:14" x14ac:dyDescent="0.3">
      <c r="A81" s="1">
        <v>1.942188210044544</v>
      </c>
      <c r="B81" s="1">
        <v>1.514783333333336</v>
      </c>
      <c r="L81" s="2" t="s">
        <v>1</v>
      </c>
      <c r="M81" s="1">
        <v>1.8870843521027869</v>
      </c>
      <c r="N81" s="1">
        <v>0</v>
      </c>
    </row>
    <row r="82" spans="1:14" x14ac:dyDescent="0.3">
      <c r="A82" s="1">
        <v>2.0572700964850941</v>
      </c>
      <c r="B82" s="1">
        <v>1.5761666666666674</v>
      </c>
      <c r="L82" s="2" t="s">
        <v>1</v>
      </c>
      <c r="M82" s="1">
        <v>1.9989011296886474</v>
      </c>
      <c r="N82" s="1">
        <v>6.1383333333331347E-2</v>
      </c>
    </row>
    <row r="83" spans="1:14" x14ac:dyDescent="0.3">
      <c r="A83" s="1">
        <v>2.1791710133976769</v>
      </c>
      <c r="B83" s="1">
        <v>1.5885833333333377</v>
      </c>
      <c r="L83" s="2" t="s">
        <v>1</v>
      </c>
      <c r="M83" s="1">
        <v>2.1173434678837912</v>
      </c>
      <c r="N83" s="1">
        <v>1.2416666666670295E-2</v>
      </c>
    </row>
    <row r="84" spans="1:14" x14ac:dyDescent="0.3">
      <c r="A84" s="1">
        <v>2.3082950137398561</v>
      </c>
      <c r="B84" s="1">
        <v>1.5885833333333377</v>
      </c>
      <c r="L84" s="2" t="s">
        <v>1</v>
      </c>
      <c r="M84" s="1">
        <v>2.2428039558357047</v>
      </c>
      <c r="N84" s="1">
        <v>0</v>
      </c>
    </row>
    <row r="85" spans="1:14" x14ac:dyDescent="0.3">
      <c r="A85" s="1">
        <v>2.4450700921121045</v>
      </c>
      <c r="B85" s="1">
        <v>1.6227400000000003</v>
      </c>
      <c r="L85" s="2" t="s">
        <v>1</v>
      </c>
      <c r="M85" s="1">
        <v>2.3756984450613303</v>
      </c>
      <c r="N85" s="1">
        <v>3.4156666666662616E-2</v>
      </c>
    </row>
    <row r="86" spans="1:14" x14ac:dyDescent="0.3">
      <c r="A86" s="1">
        <v>2.5899496033893232</v>
      </c>
      <c r="B86" s="1">
        <v>1.657390000000003</v>
      </c>
      <c r="L86" s="2" t="s">
        <v>1</v>
      </c>
      <c r="M86" s="1">
        <v>2.5164674278291068</v>
      </c>
      <c r="N86" s="1">
        <v>3.4650000000002734E-2</v>
      </c>
    </row>
    <row r="87" spans="1:14" x14ac:dyDescent="0.3">
      <c r="A87" s="1">
        <v>2.743413765411582</v>
      </c>
      <c r="B87" s="1">
        <v>1.6869866666666677</v>
      </c>
      <c r="L87" s="2" t="s">
        <v>1</v>
      </c>
      <c r="M87" s="1">
        <v>2.6655774972152915</v>
      </c>
      <c r="N87" s="1">
        <v>2.9596666666664717E-2</v>
      </c>
    </row>
    <row r="88" spans="1:14" x14ac:dyDescent="0.3">
      <c r="A88" s="1">
        <v>2.9059712507148716</v>
      </c>
      <c r="B88" s="1">
        <v>1.7080800000000007</v>
      </c>
      <c r="L88" s="2" t="s">
        <v>1</v>
      </c>
      <c r="M88" s="1">
        <v>2.8235228936740517</v>
      </c>
      <c r="N88" s="1">
        <v>2.1093333333332964E-2</v>
      </c>
    </row>
    <row r="89" spans="1:14" x14ac:dyDescent="0.3">
      <c r="A89" s="1">
        <v>3.0781608725778327</v>
      </c>
      <c r="B89" s="1">
        <v>1.7313366666666608</v>
      </c>
      <c r="L89" s="2" t="s">
        <v>1</v>
      </c>
      <c r="M89" s="1">
        <v>2.9908271432475977</v>
      </c>
      <c r="N89" s="1">
        <v>2.3256666666660042E-2</v>
      </c>
    </row>
    <row r="90" spans="1:14" x14ac:dyDescent="0.3">
      <c r="A90" s="1">
        <v>3.2605533709730445</v>
      </c>
      <c r="B90" s="1">
        <v>1.7710333333333383</v>
      </c>
      <c r="L90" s="2" t="s">
        <v>1</v>
      </c>
      <c r="M90" s="1">
        <v>3.1680447928463669</v>
      </c>
      <c r="N90" s="1">
        <v>3.9696666666677594E-2</v>
      </c>
    </row>
    <row r="91" spans="1:14" x14ac:dyDescent="0.3">
      <c r="A91" s="1">
        <v>3.453753304342563</v>
      </c>
      <c r="B91" s="1">
        <v>1.8142299999999945</v>
      </c>
      <c r="L91" s="2" t="s">
        <v>1</v>
      </c>
      <c r="M91" s="1">
        <v>3.3557632483510269</v>
      </c>
      <c r="N91" s="1">
        <v>4.3196666666656114E-2</v>
      </c>
    </row>
    <row r="92" spans="1:14" x14ac:dyDescent="0.3">
      <c r="A92" s="1">
        <v>3.6584010534682303</v>
      </c>
      <c r="B92" s="1">
        <v>1.8390433333333345</v>
      </c>
      <c r="L92" s="2" t="s">
        <v>1</v>
      </c>
      <c r="M92" s="1">
        <v>3.5546047216288641</v>
      </c>
      <c r="N92" s="1">
        <v>2.4813333333340015E-2</v>
      </c>
    </row>
    <row r="93" spans="1:14" x14ac:dyDescent="0.3">
      <c r="A93" s="1">
        <v>3.8751749440787422</v>
      </c>
      <c r="B93" s="1">
        <v>1.8610433333333454</v>
      </c>
      <c r="L93" s="2" t="s">
        <v>1</v>
      </c>
      <c r="M93" s="1">
        <v>3.7652282929181546</v>
      </c>
      <c r="N93" s="1">
        <v>2.20000000000109E-2</v>
      </c>
    </row>
    <row r="94" spans="1:14" x14ac:dyDescent="0.3">
      <c r="A94" s="1">
        <v>4.1047934952291012</v>
      </c>
      <c r="B94" s="1">
        <v>1.905049999999997</v>
      </c>
      <c r="L94" s="2" t="s">
        <v>1</v>
      </c>
      <c r="M94" s="1">
        <v>3.9883320954164807</v>
      </c>
      <c r="N94" s="1">
        <v>4.400666666665165E-2</v>
      </c>
    </row>
    <row r="95" spans="1:14" x14ac:dyDescent="0.3">
      <c r="A95" s="1">
        <v>4.3480178009049286</v>
      </c>
      <c r="B95" s="1">
        <v>1.9578300000000048</v>
      </c>
      <c r="L95" s="2" t="s">
        <v>1</v>
      </c>
      <c r="M95" s="1">
        <v>4.22465562931405</v>
      </c>
      <c r="N95" s="1">
        <v>5.2780000000007821E-2</v>
      </c>
    </row>
    <row r="96" spans="1:14" x14ac:dyDescent="0.3">
      <c r="A96" s="1">
        <v>4.6056540527457077</v>
      </c>
      <c r="B96" s="1">
        <v>1.9951333333333321</v>
      </c>
      <c r="L96" s="2" t="s">
        <v>1</v>
      </c>
      <c r="M96" s="1">
        <v>4.47498221294211</v>
      </c>
      <c r="N96" s="1">
        <v>3.7303333333327249E-2</v>
      </c>
    </row>
    <row r="97" spans="1:14" x14ac:dyDescent="0.3">
      <c r="A97" s="1">
        <v>4.8785562122487676</v>
      </c>
      <c r="B97" s="1">
        <v>2.0236233333333353</v>
      </c>
      <c r="L97" s="2" t="s">
        <v>1</v>
      </c>
      <c r="M97" s="1">
        <v>4.7401415791610368</v>
      </c>
      <c r="N97" s="1">
        <v>2.8490000000003235E-2</v>
      </c>
    </row>
    <row r="98" spans="1:14" x14ac:dyDescent="0.3">
      <c r="A98" s="1">
        <v>5.1676288413113109</v>
      </c>
      <c r="B98" s="1">
        <v>2.0569766666666656</v>
      </c>
      <c r="L98" s="2" t="s">
        <v>1</v>
      </c>
      <c r="M98" s="1">
        <v>5.0210126255940839</v>
      </c>
      <c r="N98" s="1">
        <v>3.3353333333330237E-2</v>
      </c>
    </row>
    <row r="99" spans="1:14" x14ac:dyDescent="0.3">
      <c r="A99" s="1">
        <v>5.4738301004926075</v>
      </c>
      <c r="B99" s="1">
        <v>2.0970033333333249</v>
      </c>
      <c r="L99" s="2" t="s">
        <v>1</v>
      </c>
      <c r="M99" s="1">
        <v>5.3185263278227355</v>
      </c>
      <c r="N99" s="1">
        <v>4.0026666666659327E-2</v>
      </c>
    </row>
    <row r="100" spans="1:14" x14ac:dyDescent="0.3">
      <c r="A100" s="1">
        <v>5.7981749249343659</v>
      </c>
      <c r="B100" s="1">
        <v>2.1476900000000021</v>
      </c>
      <c r="L100" s="2" t="s">
        <v>1</v>
      </c>
      <c r="M100" s="1">
        <v>5.6336688251997202</v>
      </c>
      <c r="N100" s="1">
        <v>5.0686666666677205E-2</v>
      </c>
    </row>
    <row r="101" spans="1:14" x14ac:dyDescent="0.3">
      <c r="A101" s="1">
        <v>6.1417383884662735</v>
      </c>
      <c r="B101" s="1">
        <v>2.2086933333333225</v>
      </c>
      <c r="L101" s="2" t="s">
        <v>1</v>
      </c>
      <c r="M101" s="1">
        <v>5.9674846895079625</v>
      </c>
      <c r="N101" s="1">
        <v>6.100333333332042E-2</v>
      </c>
    </row>
    <row r="102" spans="1:14" x14ac:dyDescent="0.3">
      <c r="A102" s="1">
        <v>6.5056592670472577</v>
      </c>
      <c r="B102" s="1">
        <v>2.2534800000000188</v>
      </c>
      <c r="L102" s="2" t="s">
        <v>1</v>
      </c>
      <c r="M102" s="1">
        <v>6.3210803872997454</v>
      </c>
      <c r="N102" s="1">
        <v>4.4786666666696284E-2</v>
      </c>
    </row>
    <row r="103" spans="1:14" x14ac:dyDescent="0.3">
      <c r="A103" s="1">
        <v>6.8911438133539571</v>
      </c>
      <c r="B103" s="1">
        <v>2.2624433333333305</v>
      </c>
      <c r="L103" s="2" t="s">
        <v>1</v>
      </c>
      <c r="M103" s="1">
        <v>6.6956279473923539</v>
      </c>
      <c r="N103" s="1">
        <v>8.9633333333116738E-3</v>
      </c>
    </row>
    <row r="104" spans="1:14" x14ac:dyDescent="0.3">
      <c r="A104" s="1">
        <v>7.299469755027614</v>
      </c>
      <c r="B104" s="1">
        <v>2.2624433333333305</v>
      </c>
      <c r="L104" s="2" t="s">
        <v>1</v>
      </c>
      <c r="M104" s="1">
        <v>7.0923688456765177</v>
      </c>
      <c r="N104" s="1">
        <v>0</v>
      </c>
    </row>
    <row r="105" spans="1:14" x14ac:dyDescent="0.3">
      <c r="A105" s="1">
        <v>7.7319905298319505</v>
      </c>
      <c r="B105" s="1">
        <v>2.2892233333333234</v>
      </c>
      <c r="L105" s="2" t="s">
        <v>1</v>
      </c>
      <c r="M105" s="1">
        <v>7.5126181201142028</v>
      </c>
      <c r="N105" s="1">
        <v>2.6779999999992921E-2</v>
      </c>
    </row>
    <row r="106" spans="1:14" x14ac:dyDescent="0.3">
      <c r="A106" s="1">
        <v>8.1901397717600108</v>
      </c>
      <c r="B106" s="1">
        <v>2.3687433333333341</v>
      </c>
      <c r="L106" s="2" t="s">
        <v>1</v>
      </c>
      <c r="M106" s="1">
        <v>7.9577687295653687</v>
      </c>
      <c r="N106" s="1">
        <v>7.9520000000010693E-2</v>
      </c>
    </row>
    <row r="107" spans="1:14" x14ac:dyDescent="0.3">
      <c r="A107" s="1">
        <v>8.6754360629594611</v>
      </c>
      <c r="B107" s="1">
        <v>2.456226666666661</v>
      </c>
      <c r="L107" s="2" t="s">
        <v>1</v>
      </c>
      <c r="M107" s="1">
        <v>8.4292961708914564</v>
      </c>
      <c r="N107" s="1">
        <v>8.7483333333326918E-2</v>
      </c>
    </row>
    <row r="108" spans="1:14" x14ac:dyDescent="0.3">
      <c r="A108" s="1">
        <v>9.1894879672271994</v>
      </c>
      <c r="B108" s="1">
        <v>2.5246233333333312</v>
      </c>
      <c r="L108" s="2" t="s">
        <v>1</v>
      </c>
      <c r="M108" s="1">
        <v>8.9287633696394302</v>
      </c>
      <c r="N108" s="1">
        <v>6.8396666666670214E-2</v>
      </c>
    </row>
    <row r="109" spans="1:14" x14ac:dyDescent="0.3">
      <c r="A109" s="1">
        <v>9.7339993617572915</v>
      </c>
      <c r="B109" s="1">
        <v>2.5850666666666577</v>
      </c>
      <c r="L109" s="2" t="s">
        <v>1</v>
      </c>
      <c r="M109" s="1">
        <v>9.457825860517092</v>
      </c>
      <c r="N109" s="1">
        <v>6.0443333333326521E-2</v>
      </c>
    </row>
    <row r="110" spans="1:14" x14ac:dyDescent="0.3">
      <c r="A110" s="1">
        <v>10.310775084814759</v>
      </c>
      <c r="B110" s="1">
        <v>2.6584233333333374</v>
      </c>
      <c r="L110" s="2" t="s">
        <v>1</v>
      </c>
      <c r="M110" s="1">
        <v>10.018237274830829</v>
      </c>
      <c r="N110" s="1">
        <v>7.3356666666679615E-2</v>
      </c>
    </row>
    <row r="111" spans="1:14" x14ac:dyDescent="0.3">
      <c r="A111" s="1">
        <v>10.92172691805521</v>
      </c>
      <c r="B111" s="1">
        <v>2.753759999999994</v>
      </c>
      <c r="L111" s="2" t="s">
        <v>1</v>
      </c>
      <c r="M111" s="1">
        <v>10.611855153074524</v>
      </c>
      <c r="N111" s="1">
        <v>9.5336666666656633E-2</v>
      </c>
    </row>
    <row r="112" spans="1:14" x14ac:dyDescent="0.3">
      <c r="A112" s="1">
        <v>11.568879923319049</v>
      </c>
      <c r="B112" s="1">
        <v>2.864829999999996</v>
      </c>
      <c r="L112" s="2" t="s">
        <v>1</v>
      </c>
      <c r="M112" s="1">
        <v>11.240647101935998</v>
      </c>
      <c r="N112" s="1">
        <v>0.111070000000002</v>
      </c>
    </row>
    <row r="113" spans="1:14" x14ac:dyDescent="0.3">
      <c r="A113" s="1">
        <v>12.254379154904449</v>
      </c>
      <c r="B113" s="1">
        <v>2.9780566666666619</v>
      </c>
      <c r="L113" s="2" t="s">
        <v>1</v>
      </c>
      <c r="M113" s="1">
        <v>11.906697316129</v>
      </c>
      <c r="N113" s="1">
        <v>0.11322666666666592</v>
      </c>
    </row>
    <row r="114" spans="1:14" x14ac:dyDescent="0.3">
      <c r="A114" s="1">
        <v>12.980496769567463</v>
      </c>
      <c r="B114" s="1">
        <v>3.0755099999999924</v>
      </c>
      <c r="L114" s="2" t="s">
        <v>1</v>
      </c>
      <c r="M114" s="1">
        <v>12.612213486668074</v>
      </c>
      <c r="N114" s="1">
        <v>9.7453333333330505E-2</v>
      </c>
    </row>
    <row r="115" spans="1:14" x14ac:dyDescent="0.3">
      <c r="A115" s="1">
        <v>13.749639557816097</v>
      </c>
      <c r="B115" s="1">
        <v>3.1444566666666618</v>
      </c>
      <c r="L115" s="2" t="s">
        <v>1</v>
      </c>
      <c r="M115" s="1">
        <v>13.359534118484405</v>
      </c>
      <c r="N115" s="1">
        <v>6.8946666666669376E-2</v>
      </c>
    </row>
    <row r="116" spans="1:14" x14ac:dyDescent="0.3">
      <c r="A116" s="1">
        <v>14.564356921461712</v>
      </c>
      <c r="B116" s="1">
        <v>3.1887333333333268</v>
      </c>
      <c r="L116" s="2" t="s">
        <v>1</v>
      </c>
      <c r="M116" s="1">
        <v>14.151136281637692</v>
      </c>
      <c r="N116" s="1">
        <v>4.4276666666664966E-2</v>
      </c>
    </row>
    <row r="117" spans="1:14" x14ac:dyDescent="0.3">
      <c r="A117" s="1">
        <v>15.427349323869946</v>
      </c>
      <c r="B117" s="1">
        <v>3.2318266666666595</v>
      </c>
      <c r="L117" s="2" t="s">
        <v>1</v>
      </c>
      <c r="M117" s="1">
        <v>14.989643821816211</v>
      </c>
      <c r="N117" s="1">
        <v>4.3093333333332762E-2</v>
      </c>
    </row>
    <row r="118" spans="1:14" x14ac:dyDescent="0.3">
      <c r="A118" s="1">
        <v>16.341477240920565</v>
      </c>
      <c r="B118" s="1">
        <v>3.3042633333333349</v>
      </c>
      <c r="L118" s="2" t="s">
        <v>1</v>
      </c>
      <c r="M118" s="1">
        <v>15.87783605733955</v>
      </c>
      <c r="N118" s="1">
        <v>7.2436666666675364E-2</v>
      </c>
    </row>
    <row r="119" spans="1:14" x14ac:dyDescent="0.3">
      <c r="A119" s="1">
        <v>17.309770642345004</v>
      </c>
      <c r="B119" s="1">
        <v>3.4279599999999966</v>
      </c>
      <c r="L119" s="2" t="s">
        <v>1</v>
      </c>
      <c r="M119" s="1">
        <v>16.818656991491199</v>
      </c>
      <c r="N119" s="1">
        <v>0.12369666666666168</v>
      </c>
    </row>
    <row r="120" spans="1:14" x14ac:dyDescent="0.3">
      <c r="A120" s="1">
        <v>18.335439034868415</v>
      </c>
      <c r="B120" s="1">
        <v>3.6021233333333291</v>
      </c>
      <c r="L120" s="2" t="s">
        <v>1</v>
      </c>
      <c r="M120" s="1">
        <v>17.815225070716114</v>
      </c>
      <c r="N120" s="1">
        <v>0.17416333333333256</v>
      </c>
    </row>
    <row r="121" spans="1:14" x14ac:dyDescent="0.3">
      <c r="A121" s="1">
        <v>19.42188210044544</v>
      </c>
      <c r="B121" s="1">
        <v>3.798076666666661</v>
      </c>
      <c r="L121" s="2" t="s">
        <v>1</v>
      </c>
      <c r="M121" s="1">
        <v>18.870843521027869</v>
      </c>
      <c r="N121" s="1">
        <v>0.19595333333333187</v>
      </c>
    </row>
    <row r="122" spans="1:14" x14ac:dyDescent="0.3">
      <c r="A122" s="1">
        <v>20.572700964850938</v>
      </c>
      <c r="B122" s="1">
        <v>3.9788466666666689</v>
      </c>
      <c r="L122" s="2" t="s">
        <v>1</v>
      </c>
      <c r="M122" s="1">
        <v>19.989011296886474</v>
      </c>
      <c r="N122" s="1">
        <v>0.18077000000000787</v>
      </c>
    </row>
    <row r="123" spans="1:14" x14ac:dyDescent="0.3">
      <c r="A123" s="1">
        <v>21.791710133976753</v>
      </c>
      <c r="B123" s="1">
        <v>4.1348733333333332</v>
      </c>
      <c r="L123" s="2" t="s">
        <v>1</v>
      </c>
      <c r="M123" s="1">
        <v>21.173434678837904</v>
      </c>
      <c r="N123" s="1">
        <v>0.15602666666666432</v>
      </c>
    </row>
    <row r="124" spans="1:14" x14ac:dyDescent="0.3">
      <c r="A124" s="1">
        <v>23.082950137398573</v>
      </c>
      <c r="B124" s="1">
        <v>4.3003733333333294</v>
      </c>
      <c r="L124" s="2" t="s">
        <v>1</v>
      </c>
      <c r="M124" s="1">
        <v>22.428039558357046</v>
      </c>
      <c r="N124" s="1">
        <v>0.16549999999999621</v>
      </c>
    </row>
    <row r="125" spans="1:14" x14ac:dyDescent="0.3">
      <c r="A125" s="1">
        <v>24.450700921121047</v>
      </c>
      <c r="B125" s="1">
        <v>4.5324800000000049</v>
      </c>
      <c r="L125" s="2" t="s">
        <v>1</v>
      </c>
      <c r="M125" s="1">
        <v>23.756984450613306</v>
      </c>
      <c r="N125" s="1">
        <v>0.23210666666667601</v>
      </c>
    </row>
    <row r="126" spans="1:14" x14ac:dyDescent="0.3">
      <c r="A126" s="1">
        <v>25.899496033893232</v>
      </c>
      <c r="B126" s="1">
        <v>4.8684699999999914</v>
      </c>
      <c r="L126" s="2" t="s">
        <v>1</v>
      </c>
      <c r="M126" s="1">
        <v>25.16467427829107</v>
      </c>
      <c r="N126" s="1">
        <v>0.33598999999998602</v>
      </c>
    </row>
    <row r="127" spans="1:14" x14ac:dyDescent="0.3">
      <c r="A127" s="1">
        <v>27.434137654115816</v>
      </c>
      <c r="B127" s="1">
        <v>5.307153333333325</v>
      </c>
      <c r="L127" s="2" t="s">
        <v>1</v>
      </c>
      <c r="M127" s="1">
        <v>26.655774972152912</v>
      </c>
      <c r="N127" s="1">
        <v>0.43868333333333398</v>
      </c>
    </row>
    <row r="128" spans="1:14" x14ac:dyDescent="0.3">
      <c r="A128" s="1">
        <v>29.059712507148706</v>
      </c>
      <c r="B128" s="1">
        <v>5.8330400000000004</v>
      </c>
      <c r="L128" s="2" t="s">
        <v>1</v>
      </c>
      <c r="M128" s="1">
        <v>28.235228936740508</v>
      </c>
      <c r="N128" s="1">
        <v>0.52588666666667505</v>
      </c>
    </row>
    <row r="129" spans="1:14" x14ac:dyDescent="0.3">
      <c r="A129" s="1">
        <v>30.781608725778344</v>
      </c>
      <c r="B129" s="1">
        <v>6.4506966666666781</v>
      </c>
      <c r="L129" s="2" t="s">
        <v>1</v>
      </c>
      <c r="M129" s="1">
        <v>29.908271432475978</v>
      </c>
      <c r="N129" s="1">
        <v>0.61765666666667718</v>
      </c>
    </row>
    <row r="130" spans="1:14" x14ac:dyDescent="0.3">
      <c r="A130" s="1">
        <v>32.605533709730445</v>
      </c>
      <c r="B130" s="1">
        <v>7.1890166666666584</v>
      </c>
      <c r="L130" s="2" t="s">
        <v>1</v>
      </c>
      <c r="M130" s="1">
        <v>31.680447928463678</v>
      </c>
      <c r="N130" s="1">
        <v>0.73831999999998121</v>
      </c>
    </row>
    <row r="131" spans="1:14" x14ac:dyDescent="0.3">
      <c r="A131" s="1">
        <v>34.53753304342564</v>
      </c>
      <c r="B131" s="1">
        <v>8.0749999999999993</v>
      </c>
      <c r="L131" s="2" t="s">
        <v>1</v>
      </c>
      <c r="M131" s="1">
        <v>33.557632483510275</v>
      </c>
      <c r="N131" s="1">
        <v>0.88598333333334001</v>
      </c>
    </row>
    <row r="132" spans="1:14" x14ac:dyDescent="0.3">
      <c r="A132" s="1">
        <v>36.584010534682307</v>
      </c>
      <c r="B132" s="1">
        <v>9.1190666666666527</v>
      </c>
      <c r="L132" s="2" t="s">
        <v>1</v>
      </c>
      <c r="M132" s="1">
        <v>35.546047216288649</v>
      </c>
      <c r="N132" s="1">
        <v>1.0440666666666543</v>
      </c>
    </row>
    <row r="133" spans="1:14" x14ac:dyDescent="0.3">
      <c r="A133" s="1">
        <v>38.7517494407874</v>
      </c>
      <c r="B133" s="1">
        <v>10.326236666666667</v>
      </c>
      <c r="L133" s="2" t="s">
        <v>1</v>
      </c>
      <c r="M133" s="1">
        <v>37.652282929181538</v>
      </c>
      <c r="N133" s="1">
        <v>1.207170000000013</v>
      </c>
    </row>
    <row r="134" spans="1:14" x14ac:dyDescent="0.3">
      <c r="A134" s="1">
        <v>41.047934952291008</v>
      </c>
      <c r="B134" s="1">
        <v>11.705770000000005</v>
      </c>
      <c r="L134" s="2" t="s">
        <v>1</v>
      </c>
      <c r="M134" s="1">
        <v>39.883320954164795</v>
      </c>
      <c r="N134" s="1">
        <v>1.3795333333333382</v>
      </c>
    </row>
    <row r="135" spans="1:14" x14ac:dyDescent="0.3">
      <c r="A135" s="1">
        <v>43.480178009049283</v>
      </c>
      <c r="B135" s="1">
        <v>13.264996666666661</v>
      </c>
      <c r="L135" s="2" t="s">
        <v>1</v>
      </c>
      <c r="M135" s="1">
        <v>42.246556293140493</v>
      </c>
      <c r="N135" s="1">
        <v>1.5592266666666577</v>
      </c>
    </row>
    <row r="136" spans="1:14" x14ac:dyDescent="0.3">
      <c r="A136" s="1">
        <v>46.056540527457081</v>
      </c>
      <c r="B136" s="1">
        <v>15.006913333333339</v>
      </c>
      <c r="L136" s="2" t="s">
        <v>1</v>
      </c>
      <c r="M136" s="1">
        <v>44.749822129421098</v>
      </c>
      <c r="N136" s="1">
        <v>1.7419166666666763</v>
      </c>
    </row>
    <row r="137" spans="1:14" x14ac:dyDescent="0.3">
      <c r="A137" s="1">
        <v>48.785562122487669</v>
      </c>
      <c r="B137" s="1">
        <v>16.933799999999987</v>
      </c>
      <c r="L137" s="2" t="s">
        <v>1</v>
      </c>
      <c r="M137" s="1">
        <v>47.401415791610361</v>
      </c>
      <c r="N137" s="1">
        <v>1.9268866666666495</v>
      </c>
    </row>
    <row r="138" spans="1:14" x14ac:dyDescent="0.3">
      <c r="A138" s="1">
        <v>51.676288413113106</v>
      </c>
      <c r="B138" s="1">
        <v>19.043953333333342</v>
      </c>
      <c r="L138" s="2" t="s">
        <v>1</v>
      </c>
      <c r="M138" s="1">
        <v>50.210126255940835</v>
      </c>
      <c r="N138" s="1">
        <v>2.1101533333333533</v>
      </c>
    </row>
    <row r="139" spans="1:14" x14ac:dyDescent="0.3">
      <c r="A139" s="1">
        <v>54.738301004926065</v>
      </c>
      <c r="B139" s="1">
        <v>21.331136666666652</v>
      </c>
      <c r="L139" s="2" t="s">
        <v>1</v>
      </c>
      <c r="M139" s="1">
        <v>53.185263278227346</v>
      </c>
      <c r="N139" s="1">
        <v>2.2871833333333091</v>
      </c>
    </row>
    <row r="140" spans="1:14" x14ac:dyDescent="0.3">
      <c r="A140" s="1">
        <v>57.981749249343665</v>
      </c>
      <c r="B140" s="1">
        <v>23.788873333333338</v>
      </c>
      <c r="L140" s="2" t="s">
        <v>1</v>
      </c>
      <c r="M140" s="1">
        <v>56.336688251997202</v>
      </c>
      <c r="N140" s="1">
        <v>2.4577366666666878</v>
      </c>
    </row>
    <row r="141" spans="1:14" x14ac:dyDescent="0.3">
      <c r="A141" s="3">
        <v>61.41738388466274</v>
      </c>
      <c r="B141" s="3">
        <v>26.410463333333333</v>
      </c>
      <c r="L141" s="2" t="s">
        <v>1</v>
      </c>
      <c r="M141" s="1">
        <v>59.674846895079632</v>
      </c>
      <c r="N141" s="1">
        <v>2.6215899999999959</v>
      </c>
    </row>
    <row r="142" spans="1:14" x14ac:dyDescent="0.3">
      <c r="A142" s="3">
        <v>65.056592670472583</v>
      </c>
      <c r="B142" s="3">
        <v>29.189643333333347</v>
      </c>
      <c r="L142" s="2" t="s">
        <v>1</v>
      </c>
      <c r="M142" s="1">
        <v>63.21080387299746</v>
      </c>
      <c r="N142" s="1">
        <v>2.7791800000000144</v>
      </c>
    </row>
    <row r="143" spans="1:14" x14ac:dyDescent="0.3">
      <c r="A143" s="1">
        <v>68.911438133539576</v>
      </c>
      <c r="B143" s="1">
        <v>32.121359999999996</v>
      </c>
      <c r="L143" s="2" t="s">
        <v>1</v>
      </c>
      <c r="M143" s="1">
        <v>66.956279473923544</v>
      </c>
      <c r="N143" s="1">
        <v>2.9317166666666505</v>
      </c>
    </row>
    <row r="144" spans="1:14" x14ac:dyDescent="0.3">
      <c r="A144" s="1">
        <v>72.994697550276129</v>
      </c>
      <c r="B144" s="1">
        <v>35.202809999999992</v>
      </c>
      <c r="L144" s="2" t="s">
        <v>1</v>
      </c>
      <c r="M144" s="1">
        <v>70.923688456765177</v>
      </c>
      <c r="N144" s="1">
        <v>3.0814499999999967</v>
      </c>
    </row>
    <row r="145" spans="1:14" x14ac:dyDescent="0.3">
      <c r="A145" s="3">
        <v>77.319905298319497</v>
      </c>
      <c r="B145" s="3">
        <v>38.433143333333334</v>
      </c>
      <c r="L145" s="2" t="s">
        <v>1</v>
      </c>
      <c r="M145" s="1">
        <v>75.126181201142018</v>
      </c>
      <c r="N145" s="1">
        <v>3.2303333333333351</v>
      </c>
    </row>
    <row r="146" spans="1:14" x14ac:dyDescent="0.3">
      <c r="A146" s="3">
        <v>81.901397717600105</v>
      </c>
      <c r="B146" s="3">
        <v>41.809489999999997</v>
      </c>
      <c r="L146" s="2" t="s">
        <v>1</v>
      </c>
      <c r="M146" s="1">
        <v>79.577687295653675</v>
      </c>
      <c r="N146" s="1">
        <v>3.3763466666666631</v>
      </c>
    </row>
    <row r="147" spans="1:14" x14ac:dyDescent="0.3">
      <c r="A147" s="1">
        <v>86.754360629594586</v>
      </c>
      <c r="B147" s="1">
        <v>45.319446666666664</v>
      </c>
      <c r="L147" s="2" t="s">
        <v>1</v>
      </c>
      <c r="M147" s="1">
        <v>84.292961708914547</v>
      </c>
      <c r="N147" s="1">
        <v>3.5099566666666693</v>
      </c>
    </row>
    <row r="148" spans="1:14" x14ac:dyDescent="0.3">
      <c r="A148" s="1">
        <v>91.894879672271998</v>
      </c>
      <c r="B148" s="1">
        <v>48.93432</v>
      </c>
      <c r="L148" s="2" t="s">
        <v>1</v>
      </c>
      <c r="M148" s="1">
        <v>89.287633696394295</v>
      </c>
      <c r="N148" s="1">
        <v>3.6148733333333349</v>
      </c>
    </row>
    <row r="149" spans="1:14" x14ac:dyDescent="0.3">
      <c r="A149" s="1">
        <v>97.339993617572915</v>
      </c>
      <c r="B149" s="1">
        <v>52.608233333333331</v>
      </c>
      <c r="L149" s="2" t="s">
        <v>1</v>
      </c>
      <c r="M149" s="1">
        <v>94.57825860517093</v>
      </c>
      <c r="N149" s="1">
        <v>3.673913333333334</v>
      </c>
    </row>
    <row r="150" spans="1:14" x14ac:dyDescent="0.3">
      <c r="A150" s="1">
        <v>103.10775084814762</v>
      </c>
      <c r="B150" s="1">
        <v>56.285086666666672</v>
      </c>
      <c r="L150" s="2" t="s">
        <v>1</v>
      </c>
      <c r="M150" s="1">
        <v>100.18237274830831</v>
      </c>
      <c r="N150" s="1">
        <v>3.6768533333333355</v>
      </c>
    </row>
    <row r="151" spans="1:14" x14ac:dyDescent="0.3">
      <c r="A151" s="1">
        <v>109.21726918055209</v>
      </c>
      <c r="B151" s="1">
        <v>59.911559999999994</v>
      </c>
      <c r="L151" s="2" t="s">
        <v>1</v>
      </c>
      <c r="M151" s="1">
        <v>106.11855153074526</v>
      </c>
      <c r="N151" s="1">
        <v>3.6264733333333354</v>
      </c>
    </row>
    <row r="152" spans="1:14" x14ac:dyDescent="0.3">
      <c r="A152" s="1">
        <v>115.68879923319051</v>
      </c>
      <c r="B152" s="1">
        <v>63.450369999999999</v>
      </c>
      <c r="L152" s="2" t="s">
        <v>1</v>
      </c>
      <c r="M152" s="1">
        <v>112.40647101935998</v>
      </c>
      <c r="N152" s="1">
        <v>3.538809999999998</v>
      </c>
    </row>
    <row r="153" spans="1:14" x14ac:dyDescent="0.3">
      <c r="A153" s="3">
        <v>122.54379154904449</v>
      </c>
      <c r="B153" s="3">
        <v>66.886506666666662</v>
      </c>
      <c r="L153" s="2" t="s">
        <v>1</v>
      </c>
      <c r="M153" s="1">
        <v>119.06697316129001</v>
      </c>
      <c r="N153" s="1">
        <v>3.4361366666666671</v>
      </c>
    </row>
    <row r="154" spans="1:14" x14ac:dyDescent="0.3">
      <c r="A154" s="3">
        <v>129.80496769567463</v>
      </c>
      <c r="B154" s="3">
        <v>70.223046666666676</v>
      </c>
      <c r="L154" s="2" t="s">
        <v>1</v>
      </c>
      <c r="M154" s="1">
        <v>126.12213486668074</v>
      </c>
      <c r="N154" s="1">
        <v>3.3365400000000047</v>
      </c>
    </row>
    <row r="155" spans="1:14" x14ac:dyDescent="0.3">
      <c r="A155" s="1">
        <v>137.49639557816099</v>
      </c>
      <c r="B155" s="1">
        <v>73.469939999999994</v>
      </c>
      <c r="L155" s="2" t="s">
        <v>1</v>
      </c>
      <c r="M155" s="1">
        <v>133.59534118484405</v>
      </c>
      <c r="N155" s="1">
        <v>3.2468933333333281</v>
      </c>
    </row>
    <row r="156" spans="1:14" x14ac:dyDescent="0.3">
      <c r="A156" s="1">
        <v>145.64356921461712</v>
      </c>
      <c r="B156" s="1">
        <v>76.631546666666665</v>
      </c>
      <c r="L156" s="2" t="s">
        <v>1</v>
      </c>
      <c r="M156" s="1">
        <v>141.51136281637693</v>
      </c>
      <c r="N156" s="1">
        <v>3.1616066666666636</v>
      </c>
    </row>
    <row r="157" spans="1:14" x14ac:dyDescent="0.3">
      <c r="A157" s="1">
        <v>154.27349323869944</v>
      </c>
      <c r="B157" s="1">
        <v>79.698790000000002</v>
      </c>
      <c r="L157" s="2" t="s">
        <v>1</v>
      </c>
      <c r="M157" s="1">
        <v>149.8964382181621</v>
      </c>
      <c r="N157" s="1">
        <v>3.0672433333333333</v>
      </c>
    </row>
    <row r="158" spans="1:14" x14ac:dyDescent="0.3">
      <c r="A158" s="1">
        <v>163.41477240920565</v>
      </c>
      <c r="B158" s="1">
        <v>82.648286666666664</v>
      </c>
      <c r="L158" s="2" t="s">
        <v>1</v>
      </c>
      <c r="M158" s="1">
        <v>158.7783605733955</v>
      </c>
      <c r="N158" s="1">
        <v>2.9494966666666707</v>
      </c>
    </row>
    <row r="159" spans="1:14" x14ac:dyDescent="0.3">
      <c r="A159" s="1">
        <v>173.09770642345006</v>
      </c>
      <c r="B159" s="1">
        <v>85.445993333333334</v>
      </c>
      <c r="L159" s="2" t="s">
        <v>1</v>
      </c>
      <c r="M159" s="1">
        <v>168.18656991491201</v>
      </c>
      <c r="N159" s="1">
        <v>2.7977066666666661</v>
      </c>
    </row>
    <row r="160" spans="1:14" x14ac:dyDescent="0.3">
      <c r="A160" s="1"/>
      <c r="B160" s="1"/>
      <c r="L160" s="2" t="s">
        <v>1</v>
      </c>
      <c r="M160" s="1">
        <v>178.15225070716116</v>
      </c>
      <c r="N160" s="1">
        <v>2.6074566666666659</v>
      </c>
    </row>
    <row r="161" spans="1:14" x14ac:dyDescent="0.3">
      <c r="A161" s="1"/>
      <c r="B161" s="1"/>
      <c r="L161" s="2" t="s">
        <v>1</v>
      </c>
      <c r="M161" s="1">
        <v>188.70843521027871</v>
      </c>
      <c r="N161" s="1">
        <v>2.3808963333333324</v>
      </c>
    </row>
    <row r="162" spans="1:14" x14ac:dyDescent="0.3">
      <c r="A162" s="1"/>
      <c r="B162" s="1"/>
      <c r="L162" s="2" t="s">
        <v>1</v>
      </c>
      <c r="M162" s="1">
        <v>199.89011296886474</v>
      </c>
      <c r="N162" s="1">
        <v>2.1225520000000011</v>
      </c>
    </row>
    <row r="163" spans="1:14" x14ac:dyDescent="0.3">
      <c r="A163" s="1"/>
      <c r="B163" s="1"/>
      <c r="L163" s="2" t="s">
        <v>1</v>
      </c>
      <c r="M163" s="1">
        <v>211.73434678837904</v>
      </c>
      <c r="N163" s="1">
        <v>1.8339786666666655</v>
      </c>
    </row>
    <row r="164" spans="1:14" x14ac:dyDescent="0.3">
      <c r="A164" s="1"/>
      <c r="B164" s="1"/>
      <c r="L164" s="2" t="s">
        <v>1</v>
      </c>
      <c r="M164" s="1">
        <v>224.28039558357048</v>
      </c>
      <c r="N164" s="1">
        <v>1.5165140000000015</v>
      </c>
    </row>
    <row r="165" spans="1:14" x14ac:dyDescent="0.3">
      <c r="A165" s="1"/>
      <c r="B165" s="1"/>
      <c r="L165" s="2" t="s">
        <v>1</v>
      </c>
      <c r="M165" s="1">
        <v>237.56984450613305</v>
      </c>
      <c r="N165" s="1">
        <v>1.1813986666666665</v>
      </c>
    </row>
    <row r="166" spans="1:14" x14ac:dyDescent="0.3">
      <c r="A166" s="1"/>
      <c r="B166" s="1"/>
      <c r="L166" s="2" t="s">
        <v>1</v>
      </c>
      <c r="M166" s="1">
        <v>251.64674278291071</v>
      </c>
      <c r="N166" s="1">
        <v>0.85495543333333335</v>
      </c>
    </row>
    <row r="167" spans="1:14" x14ac:dyDescent="0.3">
      <c r="A167" s="1"/>
      <c r="B167" s="1"/>
      <c r="L167" s="2" t="s">
        <v>1</v>
      </c>
      <c r="M167" s="1">
        <v>266.55774972152915</v>
      </c>
      <c r="N167" s="1">
        <v>0.57234919999999989</v>
      </c>
    </row>
    <row r="168" spans="1:14" x14ac:dyDescent="0.3">
      <c r="A168" s="1"/>
      <c r="B168" s="1"/>
      <c r="L168" s="2" t="s">
        <v>1</v>
      </c>
      <c r="M168" s="1">
        <v>282.35228936740509</v>
      </c>
      <c r="N168" s="1">
        <v>0.36444080000000001</v>
      </c>
    </row>
    <row r="169" spans="1:14" x14ac:dyDescent="0.3">
      <c r="A169" s="1"/>
      <c r="B169" s="1"/>
      <c r="L169" s="2" t="s">
        <v>1</v>
      </c>
      <c r="M169" s="1">
        <v>299.08271432475976</v>
      </c>
      <c r="N169" s="1">
        <v>0.24058571333333348</v>
      </c>
    </row>
    <row r="170" spans="1:14" x14ac:dyDescent="0.3">
      <c r="A170" s="1"/>
      <c r="B170" s="1"/>
      <c r="L170" s="2" t="s">
        <v>1</v>
      </c>
      <c r="M170" s="1">
        <v>316.80447928463678</v>
      </c>
      <c r="N170" s="1">
        <v>0.17013629999999999</v>
      </c>
    </row>
    <row r="171" spans="1:14" x14ac:dyDescent="0.3">
      <c r="A171" s="1"/>
      <c r="B171" s="1"/>
      <c r="L171" s="2" t="s">
        <v>1</v>
      </c>
      <c r="M171" s="1">
        <v>335.5763248351027</v>
      </c>
      <c r="N171" s="1">
        <v>0.11784599999999992</v>
      </c>
    </row>
    <row r="172" spans="1:14" x14ac:dyDescent="0.3">
      <c r="A172" s="1"/>
      <c r="B172" s="1"/>
      <c r="L172" s="2" t="s">
        <v>1</v>
      </c>
      <c r="M172" s="1">
        <v>355.46047216288639</v>
      </c>
      <c r="N172" s="1">
        <v>6.9266200000000014E-2</v>
      </c>
    </row>
    <row r="173" spans="1:14" x14ac:dyDescent="0.3">
      <c r="A173" s="1"/>
      <c r="B173" s="1"/>
      <c r="L173" s="2" t="s">
        <v>1</v>
      </c>
      <c r="M173" s="1">
        <v>376.5228292918153</v>
      </c>
      <c r="N173" s="1">
        <v>3.0687276666666648E-2</v>
      </c>
    </row>
    <row r="174" spans="1:14" x14ac:dyDescent="0.3">
      <c r="A174" s="1"/>
      <c r="B174" s="1"/>
      <c r="L174" s="2" t="s">
        <v>1</v>
      </c>
      <c r="M174" s="1">
        <v>398.83320954164793</v>
      </c>
      <c r="N174" s="1">
        <v>2.2109223333333355E-2</v>
      </c>
    </row>
    <row r="175" spans="1:14" x14ac:dyDescent="0.3">
      <c r="A175" s="1"/>
      <c r="B175" s="1"/>
      <c r="L175" s="2" t="s">
        <v>1</v>
      </c>
      <c r="M175" s="1">
        <v>422.46556293140475</v>
      </c>
      <c r="N175" s="1">
        <v>5.204999999999993E-2</v>
      </c>
    </row>
    <row r="176" spans="1:14" x14ac:dyDescent="0.3">
      <c r="A176" s="1"/>
      <c r="B176" s="1"/>
      <c r="L176" s="2" t="s">
        <v>1</v>
      </c>
      <c r="M176" s="1">
        <v>447.49822129421074</v>
      </c>
      <c r="N176" s="1">
        <v>9.6526233333333419E-2</v>
      </c>
    </row>
    <row r="177" spans="1:14" x14ac:dyDescent="0.3">
      <c r="A177" s="1"/>
      <c r="B177" s="1"/>
      <c r="L177" s="2" t="s">
        <v>1</v>
      </c>
      <c r="M177" s="1">
        <v>474.0141579161039</v>
      </c>
      <c r="N177" s="1">
        <v>0.12620316333333328</v>
      </c>
    </row>
    <row r="178" spans="1:14" x14ac:dyDescent="0.3">
      <c r="A178" s="1"/>
      <c r="B178" s="1"/>
      <c r="L178" s="2" t="s">
        <v>1</v>
      </c>
      <c r="M178" s="1">
        <v>502.10126255940855</v>
      </c>
      <c r="N178" s="1">
        <v>0.12036631000000005</v>
      </c>
    </row>
    <row r="179" spans="1:14" x14ac:dyDescent="0.3">
      <c r="A179" s="1"/>
      <c r="B179" s="1"/>
      <c r="L179" s="2" t="s">
        <v>1</v>
      </c>
      <c r="M179" s="1">
        <v>531.85263278227342</v>
      </c>
      <c r="N179" s="1">
        <v>7.3688479999999987E-2</v>
      </c>
    </row>
    <row r="180" spans="1:14" x14ac:dyDescent="0.3">
      <c r="L180" s="2" t="s">
        <v>1</v>
      </c>
      <c r="M180" s="1">
        <v>563.36688251997168</v>
      </c>
      <c r="N180" s="1">
        <v>6.3915694478230744E-18</v>
      </c>
    </row>
    <row r="181" spans="1:14" x14ac:dyDescent="0.3">
      <c r="L181" s="2" t="s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3"/>
  <sheetViews>
    <sheetView workbookViewId="0">
      <selection activeCell="F10" sqref="F10"/>
    </sheetView>
  </sheetViews>
  <sheetFormatPr baseColWidth="10" defaultRowHeight="14.4" x14ac:dyDescent="0.3"/>
  <sheetData>
    <row r="1" spans="1:6" x14ac:dyDescent="0.3">
      <c r="A1" t="s">
        <v>41</v>
      </c>
    </row>
    <row r="3" spans="1:6" x14ac:dyDescent="0.3">
      <c r="A3">
        <v>1</v>
      </c>
      <c r="B3">
        <v>8.36</v>
      </c>
    </row>
    <row r="4" spans="1:6" x14ac:dyDescent="0.3">
      <c r="A4">
        <v>2</v>
      </c>
      <c r="B4">
        <v>18.899999999999999</v>
      </c>
    </row>
    <row r="5" spans="1:6" x14ac:dyDescent="0.3">
      <c r="A5">
        <v>3</v>
      </c>
      <c r="B5">
        <v>25.9</v>
      </c>
    </row>
    <row r="6" spans="1:6" x14ac:dyDescent="0.3">
      <c r="A6">
        <v>4</v>
      </c>
      <c r="B6">
        <v>32.200000000000003</v>
      </c>
    </row>
    <row r="7" spans="1:6" x14ac:dyDescent="0.3">
      <c r="A7">
        <v>5</v>
      </c>
      <c r="B7">
        <v>37.9</v>
      </c>
    </row>
    <row r="8" spans="1:6" x14ac:dyDescent="0.3">
      <c r="A8">
        <v>6</v>
      </c>
      <c r="B8">
        <v>43.3</v>
      </c>
      <c r="E8">
        <v>63</v>
      </c>
      <c r="F8">
        <v>70</v>
      </c>
    </row>
    <row r="9" spans="1:6" x14ac:dyDescent="0.3">
      <c r="A9">
        <v>7</v>
      </c>
      <c r="B9">
        <v>48.2</v>
      </c>
      <c r="E9">
        <v>125</v>
      </c>
      <c r="F9">
        <v>85</v>
      </c>
    </row>
    <row r="10" spans="1:6" x14ac:dyDescent="0.3">
      <c r="A10">
        <v>8</v>
      </c>
      <c r="B10">
        <v>52.6</v>
      </c>
      <c r="E10">
        <v>2000</v>
      </c>
      <c r="F10">
        <v>100</v>
      </c>
    </row>
    <row r="11" spans="1:6" x14ac:dyDescent="0.3">
      <c r="A11">
        <v>9</v>
      </c>
      <c r="B11">
        <v>56.6</v>
      </c>
    </row>
    <row r="12" spans="1:6" x14ac:dyDescent="0.3">
      <c r="A12">
        <v>10</v>
      </c>
      <c r="B12">
        <v>60.3</v>
      </c>
    </row>
    <row r="13" spans="1:6" x14ac:dyDescent="0.3">
      <c r="A13">
        <v>15</v>
      </c>
      <c r="B13">
        <v>73.599999999999994</v>
      </c>
    </row>
    <row r="14" spans="1:6" x14ac:dyDescent="0.3">
      <c r="A14">
        <v>20</v>
      </c>
      <c r="B14">
        <v>81.099999999999994</v>
      </c>
    </row>
    <row r="15" spans="1:6" x14ac:dyDescent="0.3">
      <c r="A15">
        <v>30</v>
      </c>
      <c r="B15">
        <v>88.4</v>
      </c>
    </row>
    <row r="16" spans="1:6" x14ac:dyDescent="0.3">
      <c r="A16">
        <v>40</v>
      </c>
      <c r="B16">
        <v>92</v>
      </c>
    </row>
    <row r="17" spans="1:2" x14ac:dyDescent="0.3">
      <c r="A17">
        <v>50</v>
      </c>
      <c r="B17">
        <v>94.9</v>
      </c>
    </row>
    <row r="18" spans="1:2" x14ac:dyDescent="0.3">
      <c r="A18">
        <v>60</v>
      </c>
      <c r="B18">
        <v>97.6</v>
      </c>
    </row>
    <row r="19" spans="1:2" x14ac:dyDescent="0.3">
      <c r="A19">
        <v>70</v>
      </c>
      <c r="B19">
        <v>99.3</v>
      </c>
    </row>
    <row r="20" spans="1:2" x14ac:dyDescent="0.3">
      <c r="A20">
        <v>80</v>
      </c>
      <c r="B20">
        <v>99.9</v>
      </c>
    </row>
    <row r="21" spans="1:2" x14ac:dyDescent="0.3">
      <c r="A21">
        <v>90</v>
      </c>
      <c r="B21">
        <v>99.99</v>
      </c>
    </row>
    <row r="22" spans="1:2" x14ac:dyDescent="0.3">
      <c r="A22">
        <v>100</v>
      </c>
      <c r="B22">
        <v>100</v>
      </c>
    </row>
    <row r="23" spans="1:2" x14ac:dyDescent="0.3">
      <c r="A23">
        <v>110</v>
      </c>
      <c r="B23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73"/>
  <sheetViews>
    <sheetView workbookViewId="0">
      <selection activeCell="I16" sqref="I16"/>
    </sheetView>
  </sheetViews>
  <sheetFormatPr baseColWidth="10" defaultRowHeight="14.4" x14ac:dyDescent="0.3"/>
  <sheetData>
    <row r="1" spans="1:9" x14ac:dyDescent="0.3">
      <c r="A1" s="1" t="s">
        <v>0</v>
      </c>
      <c r="E1" s="2" t="s">
        <v>1</v>
      </c>
      <c r="F1" s="1" t="s">
        <v>0</v>
      </c>
    </row>
    <row r="2" spans="1:9" x14ac:dyDescent="0.3">
      <c r="A2" s="1" t="s">
        <v>2</v>
      </c>
      <c r="B2" s="1" t="s">
        <v>3</v>
      </c>
      <c r="C2" s="1" t="s">
        <v>4</v>
      </c>
      <c r="D2" s="1" t="s">
        <v>5</v>
      </c>
      <c r="E2" s="2" t="s">
        <v>1</v>
      </c>
      <c r="F2" s="1" t="s">
        <v>2</v>
      </c>
      <c r="G2" s="1" t="s">
        <v>3</v>
      </c>
      <c r="H2" s="1" t="s">
        <v>4</v>
      </c>
      <c r="I2" s="1" t="s">
        <v>6</v>
      </c>
    </row>
    <row r="3" spans="1:9" x14ac:dyDescent="0.3">
      <c r="E3" s="2" t="s">
        <v>1</v>
      </c>
    </row>
    <row r="4" spans="1:9" x14ac:dyDescent="0.3">
      <c r="E4" s="2" t="s">
        <v>1</v>
      </c>
    </row>
    <row r="5" spans="1:9" x14ac:dyDescent="0.3">
      <c r="A5" s="1" t="s">
        <v>7</v>
      </c>
      <c r="B5" s="1" t="s">
        <v>91</v>
      </c>
      <c r="E5" s="2" t="s">
        <v>1</v>
      </c>
      <c r="F5" s="1" t="s">
        <v>7</v>
      </c>
      <c r="G5" s="1" t="s">
        <v>91</v>
      </c>
    </row>
    <row r="6" spans="1:9" x14ac:dyDescent="0.3">
      <c r="A6" s="1" t="s">
        <v>8</v>
      </c>
      <c r="B6" s="1" t="s">
        <v>9</v>
      </c>
      <c r="E6" s="2" t="s">
        <v>1</v>
      </c>
      <c r="F6" s="1" t="s">
        <v>8</v>
      </c>
      <c r="G6" s="1" t="s">
        <v>9</v>
      </c>
    </row>
    <row r="7" spans="1:9" x14ac:dyDescent="0.3">
      <c r="A7" s="1" t="s">
        <v>10</v>
      </c>
      <c r="B7" s="1" t="s">
        <v>11</v>
      </c>
      <c r="E7" s="2" t="s">
        <v>1</v>
      </c>
      <c r="F7" s="1" t="s">
        <v>10</v>
      </c>
      <c r="G7" s="1" t="s">
        <v>11</v>
      </c>
    </row>
    <row r="8" spans="1:9" x14ac:dyDescent="0.3">
      <c r="A8" s="1" t="s">
        <v>12</v>
      </c>
      <c r="B8" s="1" t="s">
        <v>35</v>
      </c>
      <c r="E8" s="2" t="s">
        <v>1</v>
      </c>
      <c r="F8" s="1" t="s">
        <v>12</v>
      </c>
      <c r="G8" s="1" t="s">
        <v>35</v>
      </c>
    </row>
    <row r="9" spans="1:9" x14ac:dyDescent="0.3">
      <c r="E9" s="2" t="s">
        <v>1</v>
      </c>
    </row>
    <row r="10" spans="1:9" x14ac:dyDescent="0.3">
      <c r="E10" s="2" t="s">
        <v>1</v>
      </c>
    </row>
    <row r="11" spans="1:9" x14ac:dyDescent="0.3">
      <c r="A11" s="1" t="s">
        <v>13</v>
      </c>
      <c r="B11" s="1" t="s">
        <v>14</v>
      </c>
      <c r="C11" s="1" t="s">
        <v>15</v>
      </c>
      <c r="D11" s="1" t="s">
        <v>36</v>
      </c>
      <c r="E11" s="2" t="s">
        <v>1</v>
      </c>
      <c r="F11" s="1" t="s">
        <v>13</v>
      </c>
      <c r="G11" s="1" t="s">
        <v>14</v>
      </c>
      <c r="H11" s="1" t="s">
        <v>15</v>
      </c>
      <c r="I11" s="1" t="s">
        <v>36</v>
      </c>
    </row>
    <row r="12" spans="1:9" x14ac:dyDescent="0.3">
      <c r="E12" s="2" t="s">
        <v>1</v>
      </c>
    </row>
    <row r="13" spans="1:9" x14ac:dyDescent="0.3">
      <c r="E13" s="2" t="s">
        <v>1</v>
      </c>
    </row>
    <row r="14" spans="1:9" x14ac:dyDescent="0.3">
      <c r="A14" s="1" t="s">
        <v>25</v>
      </c>
      <c r="E14" s="2" t="s">
        <v>1</v>
      </c>
      <c r="F14" s="1" t="s">
        <v>25</v>
      </c>
    </row>
    <row r="15" spans="1:9" x14ac:dyDescent="0.3">
      <c r="E15" s="2" t="s">
        <v>1</v>
      </c>
    </row>
    <row r="16" spans="1:9" x14ac:dyDescent="0.3">
      <c r="E16" s="2" t="s">
        <v>1</v>
      </c>
    </row>
    <row r="17" spans="1:8" x14ac:dyDescent="0.3">
      <c r="E17" s="2" t="s">
        <v>1</v>
      </c>
    </row>
    <row r="18" spans="1:8" x14ac:dyDescent="0.3">
      <c r="E18" s="2" t="s">
        <v>1</v>
      </c>
    </row>
    <row r="19" spans="1:8" x14ac:dyDescent="0.3">
      <c r="A19" s="1" t="s">
        <v>26</v>
      </c>
      <c r="E19" s="2" t="s">
        <v>1</v>
      </c>
      <c r="F19" s="1" t="s">
        <v>27</v>
      </c>
    </row>
    <row r="20" spans="1:8" x14ac:dyDescent="0.3">
      <c r="A20" s="1" t="s">
        <v>25</v>
      </c>
      <c r="E20" s="2" t="s">
        <v>1</v>
      </c>
      <c r="F20" s="1" t="s">
        <v>25</v>
      </c>
    </row>
    <row r="21" spans="1:8" x14ac:dyDescent="0.3">
      <c r="E21" s="2" t="s">
        <v>1</v>
      </c>
      <c r="G21">
        <f>+SUM(G24:G172)</f>
        <v>99.999999999999972</v>
      </c>
    </row>
    <row r="22" spans="1:8" x14ac:dyDescent="0.3">
      <c r="A22" s="1" t="s">
        <v>28</v>
      </c>
      <c r="E22" s="2" t="s">
        <v>1</v>
      </c>
      <c r="F22" s="1" t="s">
        <v>29</v>
      </c>
    </row>
    <row r="23" spans="1:8" x14ac:dyDescent="0.3">
      <c r="A23" s="1" t="s">
        <v>30</v>
      </c>
      <c r="B23" s="1" t="s">
        <v>31</v>
      </c>
      <c r="E23" s="2" t="s">
        <v>1</v>
      </c>
      <c r="F23" s="1" t="s">
        <v>30</v>
      </c>
      <c r="G23" s="1" t="s">
        <v>32</v>
      </c>
    </row>
    <row r="24" spans="1:8" x14ac:dyDescent="0.3">
      <c r="A24" s="1">
        <v>3.8751749440787416E-2</v>
      </c>
      <c r="B24" s="1">
        <v>0</v>
      </c>
      <c r="E24" s="2" t="s">
        <v>1</v>
      </c>
      <c r="F24" s="1">
        <v>3.9883320954164796E-2</v>
      </c>
      <c r="G24" s="1">
        <v>6.2000000000117517E-3</v>
      </c>
      <c r="H24">
        <v>0</v>
      </c>
    </row>
    <row r="25" spans="1:8" x14ac:dyDescent="0.3">
      <c r="A25" s="1">
        <v>4.1047934952290997E-2</v>
      </c>
      <c r="B25" s="1">
        <v>6.2000000000117517E-3</v>
      </c>
      <c r="E25" s="2" t="s">
        <v>1</v>
      </c>
      <c r="F25" s="1">
        <v>4.2246556293140489E-2</v>
      </c>
      <c r="G25" s="1">
        <v>1.2399999999979094E-2</v>
      </c>
      <c r="H25">
        <f>+G25+G24</f>
        <v>1.8599999999990846E-2</v>
      </c>
    </row>
    <row r="26" spans="1:8" x14ac:dyDescent="0.3">
      <c r="A26" s="1">
        <v>4.348017800904927E-2</v>
      </c>
      <c r="B26" s="1">
        <v>1.8599999999990846E-2</v>
      </c>
      <c r="E26" s="2" t="s">
        <v>1</v>
      </c>
      <c r="F26" s="1">
        <v>4.4749822129421087E-2</v>
      </c>
      <c r="G26" s="1">
        <v>1.8580000000001373E-2</v>
      </c>
      <c r="H26">
        <f>+G26+G25</f>
        <v>3.0979999999980468E-2</v>
      </c>
    </row>
    <row r="27" spans="1:8" x14ac:dyDescent="0.3">
      <c r="A27" s="1">
        <v>4.6056540527457071E-2</v>
      </c>
      <c r="B27" s="1">
        <v>3.7179999999992219E-2</v>
      </c>
      <c r="E27" s="2" t="s">
        <v>1</v>
      </c>
      <c r="F27" s="1">
        <v>4.740141579161037E-2</v>
      </c>
      <c r="G27" s="1">
        <v>2.4740000000011975E-2</v>
      </c>
    </row>
    <row r="28" spans="1:8" x14ac:dyDescent="0.3">
      <c r="A28" s="1">
        <v>4.8785562122487684E-2</v>
      </c>
      <c r="B28" s="1">
        <v>6.1920000000004194E-2</v>
      </c>
      <c r="E28" s="2" t="s">
        <v>1</v>
      </c>
      <c r="F28" s="1">
        <v>5.0210126255940853E-2</v>
      </c>
      <c r="G28" s="1">
        <v>3.08633333333308E-2</v>
      </c>
    </row>
    <row r="29" spans="1:8" x14ac:dyDescent="0.3">
      <c r="A29" s="1">
        <v>5.1676288413113128E-2</v>
      </c>
      <c r="B29" s="1">
        <v>9.2783333333334994E-2</v>
      </c>
      <c r="E29" s="2" t="s">
        <v>1</v>
      </c>
      <c r="F29" s="1">
        <v>5.3185263278227354E-2</v>
      </c>
      <c r="G29" s="1">
        <v>3.6950000000002259E-2</v>
      </c>
    </row>
    <row r="30" spans="1:8" x14ac:dyDescent="0.3">
      <c r="A30" s="1">
        <v>5.4738301004926056E-2</v>
      </c>
      <c r="B30" s="1">
        <v>0.12973333333333725</v>
      </c>
      <c r="E30" s="2" t="s">
        <v>1</v>
      </c>
      <c r="F30" s="1">
        <v>5.633668825199719E-2</v>
      </c>
      <c r="G30" s="1">
        <v>4.2979999999981366E-2</v>
      </c>
    </row>
    <row r="31" spans="1:8" x14ac:dyDescent="0.3">
      <c r="A31" s="1">
        <v>5.7981749249343656E-2</v>
      </c>
      <c r="B31" s="1">
        <v>0.17271333333331862</v>
      </c>
      <c r="E31" s="2" t="s">
        <v>1</v>
      </c>
      <c r="F31" s="1">
        <v>5.9674846895079632E-2</v>
      </c>
      <c r="G31" s="1">
        <v>4.8943333333351102E-2</v>
      </c>
    </row>
    <row r="32" spans="1:8" x14ac:dyDescent="0.3">
      <c r="A32" s="1">
        <v>6.1417383884662738E-2</v>
      </c>
      <c r="B32" s="1">
        <v>0.22165666666666972</v>
      </c>
      <c r="E32" s="2" t="s">
        <v>1</v>
      </c>
      <c r="F32" s="1">
        <v>6.3210803872997462E-2</v>
      </c>
      <c r="G32" s="1">
        <v>5.4830000000005708E-2</v>
      </c>
    </row>
    <row r="33" spans="1:7" x14ac:dyDescent="0.3">
      <c r="A33" s="1">
        <v>6.5056592670472591E-2</v>
      </c>
      <c r="B33" s="1">
        <v>0.27648666666667543</v>
      </c>
      <c r="E33" s="2" t="s">
        <v>1</v>
      </c>
      <c r="F33" s="1">
        <v>6.6956279473923561E-2</v>
      </c>
      <c r="G33" s="1">
        <v>6.0626666666652174E-2</v>
      </c>
    </row>
    <row r="34" spans="1:7" x14ac:dyDescent="0.3">
      <c r="A34" s="1">
        <v>6.8911438133539601E-2</v>
      </c>
      <c r="B34" s="1">
        <v>0.3371133333333276</v>
      </c>
      <c r="E34" s="2" t="s">
        <v>1</v>
      </c>
      <c r="F34" s="1">
        <v>7.092368845676518E-2</v>
      </c>
      <c r="G34" s="1">
        <v>6.6316666666665913E-2</v>
      </c>
    </row>
    <row r="35" spans="1:7" x14ac:dyDescent="0.3">
      <c r="A35" s="1">
        <v>7.2994697550276114E-2</v>
      </c>
      <c r="B35" s="1">
        <v>0.40342999999999352</v>
      </c>
      <c r="E35" s="2" t="s">
        <v>1</v>
      </c>
      <c r="F35" s="1">
        <v>7.5126181201142006E-2</v>
      </c>
      <c r="G35" s="1">
        <v>7.1880000000001942E-2</v>
      </c>
    </row>
    <row r="36" spans="1:7" x14ac:dyDescent="0.3">
      <c r="A36" s="1">
        <v>7.7319905298319488E-2</v>
      </c>
      <c r="B36" s="1">
        <v>0.47530999999999546</v>
      </c>
      <c r="E36" s="2" t="s">
        <v>1</v>
      </c>
      <c r="F36" s="1">
        <v>7.9577687295653676E-2</v>
      </c>
      <c r="G36" s="1">
        <v>7.7296666666670788E-2</v>
      </c>
    </row>
    <row r="37" spans="1:7" x14ac:dyDescent="0.3">
      <c r="A37" s="1">
        <v>8.1901397717600105E-2</v>
      </c>
      <c r="B37" s="1">
        <v>0.55260666666666625</v>
      </c>
      <c r="E37" s="2" t="s">
        <v>1</v>
      </c>
      <c r="F37" s="1">
        <v>8.4292961708914566E-2</v>
      </c>
      <c r="G37" s="1">
        <v>8.2553333333335033E-2</v>
      </c>
    </row>
    <row r="38" spans="1:7" x14ac:dyDescent="0.3">
      <c r="A38" s="1">
        <v>8.6754360629594629E-2</v>
      </c>
      <c r="B38" s="1">
        <v>0.63516000000000128</v>
      </c>
      <c r="E38" s="2" t="s">
        <v>1</v>
      </c>
      <c r="F38" s="1">
        <v>8.9287633696394336E-2</v>
      </c>
      <c r="G38" s="1">
        <v>8.7623333333330944E-2</v>
      </c>
    </row>
    <row r="39" spans="1:7" x14ac:dyDescent="0.3">
      <c r="A39" s="1">
        <v>9.1894879672272028E-2</v>
      </c>
      <c r="B39" s="1">
        <v>0.72278333333333222</v>
      </c>
      <c r="E39" s="2" t="s">
        <v>1</v>
      </c>
      <c r="F39" s="1">
        <v>9.4578258605170912E-2</v>
      </c>
      <c r="G39" s="1">
        <v>9.248333333333747E-2</v>
      </c>
    </row>
    <row r="40" spans="1:7" x14ac:dyDescent="0.3">
      <c r="A40" s="1">
        <v>9.7339993617572868E-2</v>
      </c>
      <c r="B40" s="1">
        <v>0.81526666666666969</v>
      </c>
      <c r="E40" s="2" t="s">
        <v>1</v>
      </c>
      <c r="F40" s="1">
        <v>0.10018237274830827</v>
      </c>
      <c r="G40" s="1">
        <v>9.7103333333325992E-2</v>
      </c>
    </row>
    <row r="41" spans="1:7" x14ac:dyDescent="0.3">
      <c r="A41" s="1">
        <v>0.10310775084814758</v>
      </c>
      <c r="B41" s="1">
        <v>0.91236999999999568</v>
      </c>
      <c r="E41" s="2" t="s">
        <v>1</v>
      </c>
      <c r="F41" s="1">
        <v>0.10611855153074523</v>
      </c>
      <c r="G41" s="1">
        <v>0.10145666666666608</v>
      </c>
    </row>
    <row r="42" spans="1:7" x14ac:dyDescent="0.3">
      <c r="A42" s="1">
        <v>0.10921726918055209</v>
      </c>
      <c r="B42" s="1">
        <v>1.0138266666666618</v>
      </c>
      <c r="E42" s="2" t="s">
        <v>1</v>
      </c>
      <c r="F42" s="1">
        <v>0.11240647101935999</v>
      </c>
      <c r="G42" s="1">
        <v>0.10555333333334138</v>
      </c>
    </row>
    <row r="43" spans="1:7" x14ac:dyDescent="0.3">
      <c r="A43" s="1">
        <v>0.11568879923319052</v>
      </c>
      <c r="B43" s="1">
        <v>1.1193800000000032</v>
      </c>
      <c r="E43" s="2" t="s">
        <v>1</v>
      </c>
      <c r="F43" s="1">
        <v>0.11906697316129004</v>
      </c>
      <c r="G43" s="1">
        <v>0.10939666666666126</v>
      </c>
    </row>
    <row r="44" spans="1:7" x14ac:dyDescent="0.3">
      <c r="A44" s="1">
        <v>0.12254379154904453</v>
      </c>
      <c r="B44" s="1">
        <v>1.2287766666666644</v>
      </c>
      <c r="E44" s="2" t="s">
        <v>1</v>
      </c>
      <c r="F44" s="1">
        <v>0.12612213486668075</v>
      </c>
      <c r="G44" s="1">
        <v>0.11296333333334907</v>
      </c>
    </row>
    <row r="45" spans="1:7" x14ac:dyDescent="0.3">
      <c r="A45" s="1">
        <v>0.12980496769567459</v>
      </c>
      <c r="B45" s="1">
        <v>1.3417400000000135</v>
      </c>
      <c r="E45" s="2" t="s">
        <v>1</v>
      </c>
      <c r="F45" s="1">
        <v>0.13359534118484401</v>
      </c>
      <c r="G45" s="1">
        <v>0.11626333333332184</v>
      </c>
    </row>
    <row r="46" spans="1:7" x14ac:dyDescent="0.3">
      <c r="A46" s="1">
        <v>0.13749639557816096</v>
      </c>
      <c r="B46" s="1">
        <v>1.4580033333333353</v>
      </c>
      <c r="E46" s="2" t="s">
        <v>1</v>
      </c>
      <c r="F46" s="1">
        <v>0.14151136281637688</v>
      </c>
      <c r="G46" s="1">
        <v>0.11925333333332455</v>
      </c>
    </row>
    <row r="47" spans="1:7" x14ac:dyDescent="0.3">
      <c r="A47" s="1">
        <v>0.14564356921461707</v>
      </c>
      <c r="B47" s="1">
        <v>1.5772566666666599</v>
      </c>
      <c r="E47" s="2" t="s">
        <v>1</v>
      </c>
      <c r="F47" s="1">
        <v>0.14989643821816209</v>
      </c>
      <c r="G47" s="1">
        <v>0.12197000000000457</v>
      </c>
    </row>
    <row r="48" spans="1:7" x14ac:dyDescent="0.3">
      <c r="A48" s="1">
        <v>0.15427349323869949</v>
      </c>
      <c r="B48" s="1">
        <v>1.6992266666666644</v>
      </c>
      <c r="E48" s="2" t="s">
        <v>1</v>
      </c>
      <c r="F48" s="1">
        <v>0.15877836057339556</v>
      </c>
      <c r="G48" s="1">
        <v>0.12436000000001224</v>
      </c>
    </row>
    <row r="49" spans="1:7" x14ac:dyDescent="0.3">
      <c r="A49" s="1">
        <v>0.16341477240920571</v>
      </c>
      <c r="B49" s="1">
        <v>1.8235866666666767</v>
      </c>
      <c r="E49" s="2" t="s">
        <v>1</v>
      </c>
      <c r="F49" s="1">
        <v>0.16818656991491199</v>
      </c>
      <c r="G49" s="1">
        <v>0.12643666666665165</v>
      </c>
    </row>
    <row r="50" spans="1:7" x14ac:dyDescent="0.3">
      <c r="A50" s="1">
        <v>0.17309770642344996</v>
      </c>
      <c r="B50" s="1">
        <v>1.9500233333333283</v>
      </c>
      <c r="E50" s="2" t="s">
        <v>1</v>
      </c>
      <c r="F50" s="1">
        <v>0.17815225070716106</v>
      </c>
      <c r="G50" s="1">
        <v>0.12817666666666838</v>
      </c>
    </row>
    <row r="51" spans="1:7" x14ac:dyDescent="0.3">
      <c r="A51" s="1">
        <v>0.18335439034868414</v>
      </c>
      <c r="B51" s="1">
        <v>2.0781999999999967</v>
      </c>
      <c r="E51" s="2" t="s">
        <v>1</v>
      </c>
      <c r="F51" s="1">
        <v>0.18870843521027869</v>
      </c>
      <c r="G51" s="1">
        <v>0.12957000000000107</v>
      </c>
    </row>
    <row r="52" spans="1:7" x14ac:dyDescent="0.3">
      <c r="A52" s="1">
        <v>0.19421882100445442</v>
      </c>
      <c r="B52" s="1">
        <v>2.2077699999999978</v>
      </c>
      <c r="E52" s="2" t="s">
        <v>1</v>
      </c>
      <c r="F52" s="1">
        <v>0.19989011296886477</v>
      </c>
      <c r="G52" s="1">
        <v>0.13060333333332341</v>
      </c>
    </row>
    <row r="53" spans="1:7" x14ac:dyDescent="0.3">
      <c r="A53" s="1">
        <v>0.20572700964850946</v>
      </c>
      <c r="B53" s="1">
        <v>2.3383733333333212</v>
      </c>
      <c r="E53" s="2" t="s">
        <v>1</v>
      </c>
      <c r="F53" s="1">
        <v>0.21173434678837913</v>
      </c>
      <c r="G53" s="1">
        <v>0.13126333333335349</v>
      </c>
    </row>
    <row r="54" spans="1:7" x14ac:dyDescent="0.3">
      <c r="A54" s="1">
        <v>0.21791710133976769</v>
      </c>
      <c r="B54" s="1">
        <v>2.4696366666666747</v>
      </c>
      <c r="E54" s="2" t="s">
        <v>1</v>
      </c>
      <c r="F54" s="1">
        <v>0.22428039558357049</v>
      </c>
      <c r="G54" s="1">
        <v>0.1315333333333113</v>
      </c>
    </row>
    <row r="55" spans="1:7" x14ac:dyDescent="0.3">
      <c r="A55" s="1">
        <v>0.23082950137398561</v>
      </c>
      <c r="B55" s="1">
        <v>2.601169999999986</v>
      </c>
      <c r="E55" s="2" t="s">
        <v>1</v>
      </c>
      <c r="F55" s="1">
        <v>0.23756984450613297</v>
      </c>
      <c r="G55" s="1">
        <v>0.13139333333334058</v>
      </c>
    </row>
    <row r="56" spans="1:7" x14ac:dyDescent="0.3">
      <c r="A56" s="1">
        <v>0.24450700921121041</v>
      </c>
      <c r="B56" s="1">
        <v>2.7325633333333266</v>
      </c>
      <c r="E56" s="2" t="s">
        <v>1</v>
      </c>
      <c r="F56" s="1">
        <v>0.25164674278291066</v>
      </c>
      <c r="G56" s="1">
        <v>0.13082666666667242</v>
      </c>
    </row>
    <row r="57" spans="1:7" x14ac:dyDescent="0.3">
      <c r="A57" s="1">
        <v>0.25899496033893232</v>
      </c>
      <c r="B57" s="1">
        <v>2.863389999999999</v>
      </c>
      <c r="E57" s="2" t="s">
        <v>1</v>
      </c>
      <c r="F57" s="1">
        <v>0.26655774972152918</v>
      </c>
      <c r="G57" s="1">
        <v>0.12980999999999687</v>
      </c>
    </row>
    <row r="58" spans="1:7" x14ac:dyDescent="0.3">
      <c r="A58" s="1">
        <v>0.27434137654115825</v>
      </c>
      <c r="B58" s="1">
        <v>2.9931999999999959</v>
      </c>
      <c r="E58" s="2" t="s">
        <v>1</v>
      </c>
      <c r="F58" s="1">
        <v>0.28235228936740525</v>
      </c>
      <c r="G58" s="1">
        <v>0.12830666666665547</v>
      </c>
    </row>
    <row r="59" spans="1:7" x14ac:dyDescent="0.3">
      <c r="A59" s="1">
        <v>0.29059712507148722</v>
      </c>
      <c r="B59" s="1">
        <v>3.1215066666666513</v>
      </c>
      <c r="E59" s="2" t="s">
        <v>1</v>
      </c>
      <c r="F59" s="1">
        <v>0.29908271432475975</v>
      </c>
      <c r="G59" s="1">
        <v>0.12628333333334352</v>
      </c>
    </row>
    <row r="60" spans="1:7" x14ac:dyDescent="0.3">
      <c r="A60" s="1">
        <v>0.30781608725778326</v>
      </c>
      <c r="B60" s="1">
        <v>3.2477899999999948</v>
      </c>
      <c r="E60" s="2" t="s">
        <v>1</v>
      </c>
      <c r="F60" s="1">
        <v>0.31680447928463668</v>
      </c>
      <c r="G60" s="1">
        <v>0.12366666666666637</v>
      </c>
    </row>
    <row r="61" spans="1:7" x14ac:dyDescent="0.3">
      <c r="A61" s="1">
        <v>0.32605533709730439</v>
      </c>
      <c r="B61" s="1">
        <v>3.3714566666666612</v>
      </c>
      <c r="E61" s="2" t="s">
        <v>1</v>
      </c>
      <c r="F61" s="1">
        <v>0.33557632483510269</v>
      </c>
      <c r="G61" s="1">
        <v>0.12039000000001465</v>
      </c>
    </row>
    <row r="62" spans="1:7" x14ac:dyDescent="0.3">
      <c r="A62" s="1">
        <v>0.34537533043425633</v>
      </c>
      <c r="B62" s="1">
        <v>3.4918466666666759</v>
      </c>
      <c r="E62" s="2" t="s">
        <v>1</v>
      </c>
      <c r="F62" s="1">
        <v>0.35546047216288645</v>
      </c>
      <c r="G62" s="1">
        <v>0.1163333333333183</v>
      </c>
    </row>
    <row r="63" spans="1:7" x14ac:dyDescent="0.3">
      <c r="A63" s="1">
        <v>0.3658401053468231</v>
      </c>
      <c r="B63" s="1">
        <v>3.6081799999999942</v>
      </c>
      <c r="E63" s="2" t="s">
        <v>1</v>
      </c>
      <c r="F63" s="1">
        <v>0.37652282929181552</v>
      </c>
      <c r="G63" s="1">
        <v>0.11138666666667962</v>
      </c>
    </row>
    <row r="64" spans="1:7" x14ac:dyDescent="0.3">
      <c r="A64" s="1">
        <v>0.3875174944078742</v>
      </c>
      <c r="B64" s="1">
        <v>3.7195666666666738</v>
      </c>
      <c r="E64" s="2" t="s">
        <v>1</v>
      </c>
      <c r="F64" s="1">
        <v>0.39883320954164797</v>
      </c>
      <c r="G64" s="1">
        <v>0.105389999999983</v>
      </c>
    </row>
    <row r="65" spans="1:7" x14ac:dyDescent="0.3">
      <c r="A65" s="1">
        <v>0.41047934952290988</v>
      </c>
      <c r="B65" s="1">
        <v>3.8249566666666568</v>
      </c>
      <c r="E65" s="2" t="s">
        <v>1</v>
      </c>
      <c r="F65" s="1">
        <v>0.42246556293140486</v>
      </c>
      <c r="G65" s="1">
        <v>9.8246666666668148E-2</v>
      </c>
    </row>
    <row r="66" spans="1:7" x14ac:dyDescent="0.3">
      <c r="A66" s="1">
        <v>0.43480178009049281</v>
      </c>
      <c r="B66" s="1">
        <v>3.9232033333333249</v>
      </c>
      <c r="E66" s="2" t="s">
        <v>1</v>
      </c>
      <c r="F66" s="1">
        <v>0.44749822129421096</v>
      </c>
      <c r="G66" s="1">
        <v>8.9966666666663198E-2</v>
      </c>
    </row>
    <row r="67" spans="1:7" x14ac:dyDescent="0.3">
      <c r="A67" s="1">
        <v>0.46056540527457079</v>
      </c>
      <c r="B67" s="1">
        <v>4.0131699999999881</v>
      </c>
      <c r="E67" s="2" t="s">
        <v>1</v>
      </c>
      <c r="F67" s="1">
        <v>0.47401415791610368</v>
      </c>
      <c r="G67" s="1">
        <v>8.0830000000009505E-2</v>
      </c>
    </row>
    <row r="68" spans="1:7" x14ac:dyDescent="0.3">
      <c r="A68" s="1">
        <v>0.4878556212248768</v>
      </c>
      <c r="B68" s="1">
        <v>4.0939999999999976</v>
      </c>
      <c r="E68" s="2" t="s">
        <v>1</v>
      </c>
      <c r="F68" s="1">
        <v>0.50210126255940857</v>
      </c>
      <c r="G68" s="1">
        <v>7.1740000000009019E-2</v>
      </c>
    </row>
    <row r="69" spans="1:7" x14ac:dyDescent="0.3">
      <c r="A69" s="1">
        <v>0.51676288413113136</v>
      </c>
      <c r="B69" s="1">
        <v>4.1657400000000067</v>
      </c>
      <c r="E69" s="2" t="s">
        <v>1</v>
      </c>
      <c r="F69" s="1">
        <v>0.53185263278227357</v>
      </c>
      <c r="G69" s="1">
        <v>6.4739999999996467E-2</v>
      </c>
    </row>
    <row r="70" spans="1:7" x14ac:dyDescent="0.3">
      <c r="A70" s="1">
        <v>0.54738301004926049</v>
      </c>
      <c r="B70" s="1">
        <v>4.2304800000000036</v>
      </c>
      <c r="E70" s="2" t="s">
        <v>1</v>
      </c>
      <c r="F70" s="1">
        <v>0.56336688251997202</v>
      </c>
      <c r="G70" s="1">
        <v>6.3676666666667714E-2</v>
      </c>
    </row>
    <row r="71" spans="1:7" x14ac:dyDescent="0.3">
      <c r="A71" s="1">
        <v>0.57981749249343673</v>
      </c>
      <c r="B71" s="1">
        <v>4.2941566666666713</v>
      </c>
      <c r="E71" s="2" t="s">
        <v>1</v>
      </c>
      <c r="F71" s="1">
        <v>0.59674846895079636</v>
      </c>
      <c r="G71" s="1">
        <v>7.5226666666650122E-2</v>
      </c>
    </row>
    <row r="72" spans="1:7" x14ac:dyDescent="0.3">
      <c r="A72" s="1">
        <v>0.61417383884662735</v>
      </c>
      <c r="B72" s="1">
        <v>4.369383333333321</v>
      </c>
      <c r="E72" s="2" t="s">
        <v>1</v>
      </c>
      <c r="F72" s="1">
        <v>0.63210803872997456</v>
      </c>
      <c r="G72" s="1">
        <v>0.10200333333334477</v>
      </c>
    </row>
    <row r="73" spans="1:7" x14ac:dyDescent="0.3">
      <c r="A73" s="1">
        <v>0.65056592670472579</v>
      </c>
      <c r="B73" s="1">
        <v>4.4713866666666657</v>
      </c>
      <c r="E73" s="2" t="s">
        <v>1</v>
      </c>
      <c r="F73" s="1">
        <v>0.66956279473923563</v>
      </c>
      <c r="G73" s="1">
        <v>0.13100666666666649</v>
      </c>
    </row>
    <row r="74" spans="1:7" x14ac:dyDescent="0.3">
      <c r="A74" s="1">
        <v>0.68911438133539604</v>
      </c>
      <c r="B74" s="1">
        <v>4.6023933333333318</v>
      </c>
      <c r="E74" s="2" t="s">
        <v>1</v>
      </c>
      <c r="F74" s="1">
        <v>0.70923688456765177</v>
      </c>
      <c r="G74" s="1">
        <v>0.15277999999998571</v>
      </c>
    </row>
    <row r="75" spans="1:7" x14ac:dyDescent="0.3">
      <c r="A75" s="1">
        <v>0.729946975502761</v>
      </c>
      <c r="B75" s="1">
        <v>4.7551733333333175</v>
      </c>
      <c r="E75" s="2" t="s">
        <v>1</v>
      </c>
      <c r="F75" s="1">
        <v>0.75126181201142006</v>
      </c>
      <c r="G75" s="1">
        <v>0.16270666666668987</v>
      </c>
    </row>
    <row r="76" spans="1:7" x14ac:dyDescent="0.3">
      <c r="A76" s="1">
        <v>0.77319905298319502</v>
      </c>
      <c r="B76" s="1">
        <v>4.9178800000000074</v>
      </c>
      <c r="E76" s="2" t="s">
        <v>1</v>
      </c>
      <c r="F76" s="1">
        <v>0.79577687295653676</v>
      </c>
      <c r="G76" s="1">
        <v>0.16128999999999172</v>
      </c>
    </row>
    <row r="77" spans="1:7" x14ac:dyDescent="0.3">
      <c r="A77" s="1">
        <v>0.81901397717600111</v>
      </c>
      <c r="B77" s="1">
        <v>5.0791699999999995</v>
      </c>
      <c r="E77" s="2" t="s">
        <v>1</v>
      </c>
      <c r="F77" s="1">
        <v>0.8429296170891456</v>
      </c>
      <c r="G77" s="1">
        <v>0.15346666666666842</v>
      </c>
    </row>
    <row r="78" spans="1:7" x14ac:dyDescent="0.3">
      <c r="A78" s="1">
        <v>0.86754360629594607</v>
      </c>
      <c r="B78" s="1">
        <v>5.2326366666666679</v>
      </c>
      <c r="E78" s="2" t="s">
        <v>1</v>
      </c>
      <c r="F78" s="1">
        <v>0.89287633696394331</v>
      </c>
      <c r="G78" s="1">
        <v>0.14636000000000093</v>
      </c>
    </row>
    <row r="79" spans="1:7" x14ac:dyDescent="0.3">
      <c r="A79" s="1">
        <v>0.91894879672272045</v>
      </c>
      <c r="B79" s="1">
        <v>5.3789966666666693</v>
      </c>
      <c r="E79" s="2" t="s">
        <v>1</v>
      </c>
      <c r="F79" s="1">
        <v>0.94578258605170917</v>
      </c>
      <c r="G79" s="1">
        <v>0.14632666666665184</v>
      </c>
    </row>
    <row r="80" spans="1:7" x14ac:dyDescent="0.3">
      <c r="A80" s="1">
        <v>0.97339993617572862</v>
      </c>
      <c r="B80" s="1">
        <v>5.5253233333333203</v>
      </c>
      <c r="E80" s="2" t="s">
        <v>1</v>
      </c>
      <c r="F80" s="1">
        <v>1.0018237274830828</v>
      </c>
      <c r="G80" s="1">
        <v>0.1562366666666648</v>
      </c>
    </row>
    <row r="81" spans="1:7" x14ac:dyDescent="0.3">
      <c r="A81" s="1">
        <v>1.0310775084814761</v>
      </c>
      <c r="B81" s="1">
        <v>5.6815599999999851</v>
      </c>
      <c r="E81" s="2" t="s">
        <v>1</v>
      </c>
      <c r="F81" s="1">
        <v>1.0611855153074525</v>
      </c>
      <c r="G81" s="1">
        <v>0.17413000000002787</v>
      </c>
    </row>
    <row r="82" spans="1:7" x14ac:dyDescent="0.3">
      <c r="A82" s="1">
        <v>1.0921726918055208</v>
      </c>
      <c r="B82" s="1">
        <v>5.8556900000000134</v>
      </c>
      <c r="E82" s="2" t="s">
        <v>1</v>
      </c>
      <c r="F82" s="1">
        <v>1.1240647101935997</v>
      </c>
      <c r="G82" s="1">
        <v>0.19417666666665667</v>
      </c>
    </row>
    <row r="83" spans="1:7" x14ac:dyDescent="0.3">
      <c r="A83" s="1">
        <v>1.1568879923319049</v>
      </c>
      <c r="B83" s="1">
        <v>6.0498666666666701</v>
      </c>
      <c r="E83" s="2" t="s">
        <v>1</v>
      </c>
      <c r="F83" s="1">
        <v>1.1906697316129002</v>
      </c>
      <c r="G83" s="1">
        <v>0.20951000000000164</v>
      </c>
    </row>
    <row r="84" spans="1:7" x14ac:dyDescent="0.3">
      <c r="A84" s="1">
        <v>1.2254379154904456</v>
      </c>
      <c r="B84" s="1">
        <v>6.2593766666666717</v>
      </c>
      <c r="E84" s="2" t="s">
        <v>1</v>
      </c>
      <c r="F84" s="1">
        <v>1.2612213486668076</v>
      </c>
      <c r="G84" s="1">
        <v>0.2162199999999892</v>
      </c>
    </row>
    <row r="85" spans="1:7" x14ac:dyDescent="0.3">
      <c r="A85" s="1">
        <v>1.2980496769567458</v>
      </c>
      <c r="B85" s="1">
        <v>6.4755966666666609</v>
      </c>
      <c r="E85" s="2" t="s">
        <v>1</v>
      </c>
      <c r="F85" s="1">
        <v>1.3359534118484402</v>
      </c>
      <c r="G85" s="1">
        <v>0.21594999999999809</v>
      </c>
    </row>
    <row r="86" spans="1:7" x14ac:dyDescent="0.3">
      <c r="A86" s="1">
        <v>1.3749639557816098</v>
      </c>
      <c r="B86" s="1">
        <v>6.6915466666666585</v>
      </c>
      <c r="E86" s="2" t="s">
        <v>1</v>
      </c>
      <c r="F86" s="1">
        <v>1.4151136281637691</v>
      </c>
      <c r="G86" s="1">
        <v>0.215276666666675</v>
      </c>
    </row>
    <row r="87" spans="1:7" x14ac:dyDescent="0.3">
      <c r="A87" s="1">
        <v>1.4564356921461712</v>
      </c>
      <c r="B87" s="1">
        <v>6.9068233333333335</v>
      </c>
      <c r="E87" s="2" t="s">
        <v>1</v>
      </c>
      <c r="F87" s="1">
        <v>1.4989643821816212</v>
      </c>
      <c r="G87" s="1">
        <v>0.22190666666666026</v>
      </c>
    </row>
    <row r="88" spans="1:7" x14ac:dyDescent="0.3">
      <c r="A88" s="1">
        <v>1.5427349323869946</v>
      </c>
      <c r="B88" s="1">
        <v>7.1287299999999938</v>
      </c>
      <c r="E88" s="2" t="s">
        <v>1</v>
      </c>
      <c r="F88" s="1">
        <v>1.5877836057339556</v>
      </c>
      <c r="G88" s="1">
        <v>0.23967666666666609</v>
      </c>
    </row>
    <row r="89" spans="1:7" x14ac:dyDescent="0.3">
      <c r="A89" s="1">
        <v>1.6341477240920574</v>
      </c>
      <c r="B89" s="1">
        <v>7.3684066666666599</v>
      </c>
      <c r="E89" s="2" t="s">
        <v>1</v>
      </c>
      <c r="F89" s="1">
        <v>1.6818656991491201</v>
      </c>
      <c r="G89" s="1">
        <v>0.26569333333332779</v>
      </c>
    </row>
    <row r="90" spans="1:7" x14ac:dyDescent="0.3">
      <c r="A90" s="1">
        <v>1.7309770642344995</v>
      </c>
      <c r="B90" s="1">
        <v>7.6340999999999877</v>
      </c>
      <c r="E90" s="2" t="s">
        <v>1</v>
      </c>
      <c r="F90" s="1">
        <v>1.7815225070716108</v>
      </c>
      <c r="G90" s="1">
        <v>0.29221000000000386</v>
      </c>
    </row>
    <row r="91" spans="1:7" x14ac:dyDescent="0.3">
      <c r="A91" s="1">
        <v>1.8335439034868417</v>
      </c>
      <c r="B91" s="1">
        <v>7.926309999999992</v>
      </c>
      <c r="E91" s="2" t="s">
        <v>1</v>
      </c>
      <c r="F91" s="1">
        <v>1.8870843521027869</v>
      </c>
      <c r="G91" s="1">
        <v>0.31253666666667401</v>
      </c>
    </row>
    <row r="92" spans="1:7" x14ac:dyDescent="0.3">
      <c r="A92" s="1">
        <v>1.942188210044544</v>
      </c>
      <c r="B92" s="1">
        <v>8.2388466666666655</v>
      </c>
      <c r="E92" s="2" t="s">
        <v>1</v>
      </c>
      <c r="F92" s="1">
        <v>1.9989011296886474</v>
      </c>
      <c r="G92" s="1">
        <v>0.32684333333333759</v>
      </c>
    </row>
    <row r="93" spans="1:7" x14ac:dyDescent="0.3">
      <c r="A93" s="1">
        <v>2.0572700964850941</v>
      </c>
      <c r="B93" s="1">
        <v>8.5656900000000036</v>
      </c>
      <c r="E93" s="2" t="s">
        <v>1</v>
      </c>
      <c r="F93" s="1">
        <v>2.1173434678837912</v>
      </c>
      <c r="G93" s="1">
        <v>0.34267666666666363</v>
      </c>
    </row>
    <row r="94" spans="1:7" x14ac:dyDescent="0.3">
      <c r="A94" s="1">
        <v>2.1791710133976769</v>
      </c>
      <c r="B94" s="1">
        <v>8.9083666666666677</v>
      </c>
      <c r="E94" s="2" t="s">
        <v>1</v>
      </c>
      <c r="F94" s="1">
        <v>2.2428039558357047</v>
      </c>
      <c r="G94" s="1">
        <v>0.36881333333332877</v>
      </c>
    </row>
    <row r="95" spans="1:7" x14ac:dyDescent="0.3">
      <c r="A95" s="1">
        <v>2.3082950137398561</v>
      </c>
      <c r="B95" s="1">
        <v>9.277179999999996</v>
      </c>
      <c r="E95" s="2" t="s">
        <v>1</v>
      </c>
      <c r="F95" s="1">
        <v>2.3756984450613303</v>
      </c>
      <c r="G95" s="1">
        <v>0.40693000000001645</v>
      </c>
    </row>
    <row r="96" spans="1:7" x14ac:dyDescent="0.3">
      <c r="A96" s="1">
        <v>2.4450700921121045</v>
      </c>
      <c r="B96" s="1">
        <v>9.6841100000000129</v>
      </c>
      <c r="E96" s="2" t="s">
        <v>1</v>
      </c>
      <c r="F96" s="1">
        <v>2.5164674278291068</v>
      </c>
      <c r="G96" s="1">
        <v>0.44951333333331789</v>
      </c>
    </row>
    <row r="97" spans="1:7" x14ac:dyDescent="0.3">
      <c r="A97" s="1">
        <v>2.5899496033893232</v>
      </c>
      <c r="B97" s="1">
        <v>10.133623333333331</v>
      </c>
      <c r="E97" s="2" t="s">
        <v>1</v>
      </c>
      <c r="F97" s="1">
        <v>2.6655774972152915</v>
      </c>
      <c r="G97" s="1">
        <v>0.48753000000001379</v>
      </c>
    </row>
    <row r="98" spans="1:7" x14ac:dyDescent="0.3">
      <c r="A98" s="1">
        <v>2.743413765411582</v>
      </c>
      <c r="B98" s="1">
        <v>10.621153333333345</v>
      </c>
      <c r="E98" s="2" t="s">
        <v>1</v>
      </c>
      <c r="F98" s="1">
        <v>2.8235228936740517</v>
      </c>
      <c r="G98" s="1">
        <v>0.51980999999998723</v>
      </c>
    </row>
    <row r="99" spans="1:7" x14ac:dyDescent="0.3">
      <c r="A99" s="1">
        <v>2.9059712507148716</v>
      </c>
      <c r="B99" s="1">
        <v>11.140963333333332</v>
      </c>
      <c r="E99" s="2" t="s">
        <v>1</v>
      </c>
      <c r="F99" s="1">
        <v>2.9908271432475977</v>
      </c>
      <c r="G99" s="1">
        <v>0.55164999999999242</v>
      </c>
    </row>
    <row r="100" spans="1:7" x14ac:dyDescent="0.3">
      <c r="A100" s="1">
        <v>3.0781608725778327</v>
      </c>
      <c r="B100" s="1">
        <v>11.692613333333323</v>
      </c>
      <c r="E100" s="2" t="s">
        <v>1</v>
      </c>
      <c r="F100" s="1">
        <v>3.1680447928463669</v>
      </c>
      <c r="G100" s="1">
        <v>0.58551333333334288</v>
      </c>
    </row>
    <row r="101" spans="1:7" x14ac:dyDescent="0.3">
      <c r="A101" s="1">
        <v>3.2605533709730445</v>
      </c>
      <c r="B101" s="1">
        <v>12.278126666666667</v>
      </c>
      <c r="E101" s="2" t="s">
        <v>1</v>
      </c>
      <c r="F101" s="1">
        <v>3.3557632483510269</v>
      </c>
      <c r="G101" s="1">
        <v>0.6197333333333277</v>
      </c>
    </row>
    <row r="102" spans="1:7" x14ac:dyDescent="0.3">
      <c r="A102" s="1">
        <v>3.453753304342563</v>
      </c>
      <c r="B102" s="1">
        <v>12.897859999999994</v>
      </c>
      <c r="E102" s="2" t="s">
        <v>1</v>
      </c>
      <c r="F102" s="1">
        <v>3.5546047216288641</v>
      </c>
      <c r="G102" s="1">
        <v>0.65539999999999488</v>
      </c>
    </row>
    <row r="103" spans="1:7" x14ac:dyDescent="0.3">
      <c r="A103" s="1">
        <v>3.6584010534682303</v>
      </c>
      <c r="B103" s="1">
        <v>13.553259999999989</v>
      </c>
      <c r="E103" s="2" t="s">
        <v>1</v>
      </c>
      <c r="F103" s="1">
        <v>3.7652282929181546</v>
      </c>
      <c r="G103" s="1">
        <v>0.69693333333334939</v>
      </c>
    </row>
    <row r="104" spans="1:7" x14ac:dyDescent="0.3">
      <c r="A104" s="1">
        <v>3.8751749440787422</v>
      </c>
      <c r="B104" s="1">
        <v>14.250193333333339</v>
      </c>
      <c r="E104" s="2" t="s">
        <v>1</v>
      </c>
      <c r="F104" s="1">
        <v>3.9883320954164807</v>
      </c>
      <c r="G104" s="1">
        <v>0.747169999999997</v>
      </c>
    </row>
    <row r="105" spans="1:7" x14ac:dyDescent="0.3">
      <c r="A105" s="1">
        <v>4.1047934952291012</v>
      </c>
      <c r="B105" s="1">
        <v>14.997363333333336</v>
      </c>
      <c r="E105" s="2" t="s">
        <v>1</v>
      </c>
      <c r="F105" s="1">
        <v>4.22465562931405</v>
      </c>
      <c r="G105" s="1">
        <v>0.80586666666666584</v>
      </c>
    </row>
    <row r="106" spans="1:7" x14ac:dyDescent="0.3">
      <c r="A106" s="1">
        <v>4.3480178009049286</v>
      </c>
      <c r="B106" s="1">
        <v>15.803230000000001</v>
      </c>
      <c r="E106" s="2" t="s">
        <v>1</v>
      </c>
      <c r="F106" s="1">
        <v>4.47498221294211</v>
      </c>
      <c r="G106" s="1">
        <v>0.86841333333332882</v>
      </c>
    </row>
    <row r="107" spans="1:7" x14ac:dyDescent="0.3">
      <c r="A107" s="1">
        <v>4.6056540527457077</v>
      </c>
      <c r="B107" s="1">
        <v>16.671643333333328</v>
      </c>
      <c r="E107" s="2" t="s">
        <v>1</v>
      </c>
      <c r="F107" s="1">
        <v>4.7401415791610368</v>
      </c>
      <c r="G107" s="1">
        <v>0.92502666666667288</v>
      </c>
    </row>
    <row r="108" spans="1:7" x14ac:dyDescent="0.3">
      <c r="A108" s="1">
        <v>4.8785562122487676</v>
      </c>
      <c r="B108" s="1">
        <v>17.596670000000003</v>
      </c>
      <c r="E108" s="2" t="s">
        <v>1</v>
      </c>
      <c r="F108" s="1">
        <v>5.0210126255940839</v>
      </c>
      <c r="G108" s="1">
        <v>0.96339666666666046</v>
      </c>
    </row>
    <row r="109" spans="1:7" x14ac:dyDescent="0.3">
      <c r="A109" s="1">
        <v>5.1676288413113109</v>
      </c>
      <c r="B109" s="1">
        <v>18.560066666666664</v>
      </c>
      <c r="E109" s="2" t="s">
        <v>1</v>
      </c>
      <c r="F109" s="1">
        <v>5.3185263278227355</v>
      </c>
      <c r="G109" s="1">
        <v>0.97430999999998935</v>
      </c>
    </row>
    <row r="110" spans="1:7" x14ac:dyDescent="0.3">
      <c r="A110" s="1">
        <v>5.4738301004926075</v>
      </c>
      <c r="B110" s="1">
        <v>19.534376666666653</v>
      </c>
      <c r="E110" s="2" t="s">
        <v>1</v>
      </c>
      <c r="F110" s="1">
        <v>5.6336688251997202</v>
      </c>
      <c r="G110" s="1">
        <v>0.95797000000000798</v>
      </c>
    </row>
    <row r="111" spans="1:7" x14ac:dyDescent="0.3">
      <c r="A111" s="1">
        <v>5.7981749249343659</v>
      </c>
      <c r="B111" s="1">
        <v>20.492346666666663</v>
      </c>
      <c r="E111" s="2" t="s">
        <v>1</v>
      </c>
      <c r="F111" s="1">
        <v>5.9674846895079625</v>
      </c>
      <c r="G111" s="1">
        <v>0.92639000000001026</v>
      </c>
    </row>
    <row r="112" spans="1:7" x14ac:dyDescent="0.3">
      <c r="A112" s="1">
        <v>6.1417383884662735</v>
      </c>
      <c r="B112" s="1">
        <v>21.418736666666671</v>
      </c>
      <c r="E112" s="2" t="s">
        <v>1</v>
      </c>
      <c r="F112" s="1">
        <v>6.3210803872997454</v>
      </c>
      <c r="G112" s="1">
        <v>0.90050999999999881</v>
      </c>
    </row>
    <row r="113" spans="1:7" x14ac:dyDescent="0.3">
      <c r="A113" s="1">
        <v>6.5056592670472577</v>
      </c>
      <c r="B113" s="1">
        <v>22.319246666666672</v>
      </c>
      <c r="E113" s="2" t="s">
        <v>1</v>
      </c>
      <c r="F113" s="1">
        <v>6.6956279473923539</v>
      </c>
      <c r="G113" s="1">
        <v>0.90393333333332881</v>
      </c>
    </row>
    <row r="114" spans="1:7" x14ac:dyDescent="0.3">
      <c r="A114" s="1">
        <v>6.8911438133539571</v>
      </c>
      <c r="B114" s="1">
        <v>23.223179999999999</v>
      </c>
      <c r="E114" s="2" t="s">
        <v>1</v>
      </c>
      <c r="F114" s="1">
        <v>7.0923688456765177</v>
      </c>
      <c r="G114" s="1">
        <v>0.95392666666667125</v>
      </c>
    </row>
    <row r="115" spans="1:7" x14ac:dyDescent="0.3">
      <c r="A115" s="1">
        <v>7.299469755027614</v>
      </c>
      <c r="B115" s="1">
        <v>24.177106666666671</v>
      </c>
      <c r="E115" s="2" t="s">
        <v>1</v>
      </c>
      <c r="F115" s="1">
        <v>7.5126181201142028</v>
      </c>
      <c r="G115" s="1">
        <v>1.0526499999999883</v>
      </c>
    </row>
    <row r="116" spans="1:7" x14ac:dyDescent="0.3">
      <c r="A116" s="1">
        <v>7.7319905298319505</v>
      </c>
      <c r="B116" s="1">
        <v>25.22975666666666</v>
      </c>
      <c r="E116" s="2" t="s">
        <v>1</v>
      </c>
      <c r="F116" s="1">
        <v>7.9577687295653687</v>
      </c>
      <c r="G116" s="1">
        <v>1.1861266666666648</v>
      </c>
    </row>
    <row r="117" spans="1:7" x14ac:dyDescent="0.3">
      <c r="A117" s="1">
        <v>8.1901397717600108</v>
      </c>
      <c r="B117" s="1">
        <v>26.415883333333323</v>
      </c>
      <c r="E117" s="2" t="s">
        <v>1</v>
      </c>
      <c r="F117" s="1">
        <v>8.4292961708914564</v>
      </c>
      <c r="G117" s="1">
        <v>1.3354633333333421</v>
      </c>
    </row>
    <row r="118" spans="1:7" x14ac:dyDescent="0.3">
      <c r="A118" s="1">
        <v>8.6754360629594611</v>
      </c>
      <c r="B118" s="1">
        <v>27.751346666666667</v>
      </c>
      <c r="E118" s="2" t="s">
        <v>1</v>
      </c>
      <c r="F118" s="1">
        <v>8.9287633696394302</v>
      </c>
      <c r="G118" s="1">
        <v>1.4856299999999933</v>
      </c>
    </row>
    <row r="119" spans="1:7" x14ac:dyDescent="0.3">
      <c r="A119" s="1">
        <v>9.1894879672271994</v>
      </c>
      <c r="B119" s="1">
        <v>29.23697666666666</v>
      </c>
      <c r="E119" s="2" t="s">
        <v>1</v>
      </c>
      <c r="F119" s="1">
        <v>9.457825860517092</v>
      </c>
      <c r="G119" s="1">
        <v>1.6212866666666659</v>
      </c>
    </row>
    <row r="120" spans="1:7" x14ac:dyDescent="0.3">
      <c r="A120" s="1">
        <v>9.7339993617572915</v>
      </c>
      <c r="B120" s="1">
        <v>30.858263333333326</v>
      </c>
      <c r="E120" s="2" t="s">
        <v>1</v>
      </c>
      <c r="F120" s="1">
        <v>10.018237274830829</v>
      </c>
      <c r="G120" s="1">
        <v>1.7246466666666738</v>
      </c>
    </row>
    <row r="121" spans="1:7" x14ac:dyDescent="0.3">
      <c r="A121" s="1">
        <v>10.310775084814759</v>
      </c>
      <c r="B121" s="1">
        <v>32.582909999999998</v>
      </c>
      <c r="E121" s="2" t="s">
        <v>1</v>
      </c>
      <c r="F121" s="1">
        <v>10.611855153074524</v>
      </c>
      <c r="G121" s="1">
        <v>1.7794566666666678</v>
      </c>
    </row>
    <row r="122" spans="1:7" x14ac:dyDescent="0.3">
      <c r="A122" s="1">
        <v>10.92172691805521</v>
      </c>
      <c r="B122" s="1">
        <v>34.362366666666667</v>
      </c>
      <c r="E122" s="2" t="s">
        <v>1</v>
      </c>
      <c r="F122" s="1">
        <v>11.240647101935998</v>
      </c>
      <c r="G122" s="1">
        <v>1.7788533333333412</v>
      </c>
    </row>
    <row r="123" spans="1:7" x14ac:dyDescent="0.3">
      <c r="A123" s="1">
        <v>11.568879923319049</v>
      </c>
      <c r="B123" s="1">
        <v>36.141220000000004</v>
      </c>
      <c r="E123" s="2" t="s">
        <v>1</v>
      </c>
      <c r="F123" s="1">
        <v>11.906697316129</v>
      </c>
      <c r="G123" s="1">
        <v>1.7322866666666603</v>
      </c>
    </row>
    <row r="124" spans="1:7" x14ac:dyDescent="0.3">
      <c r="A124" s="1">
        <v>12.254379154904449</v>
      </c>
      <c r="B124" s="1">
        <v>37.873506666666671</v>
      </c>
      <c r="E124" s="2" t="s">
        <v>1</v>
      </c>
      <c r="F124" s="1">
        <v>12.612213486668074</v>
      </c>
      <c r="G124" s="1">
        <v>1.6665233333333362</v>
      </c>
    </row>
    <row r="125" spans="1:7" x14ac:dyDescent="0.3">
      <c r="A125" s="1">
        <v>12.980496769567463</v>
      </c>
      <c r="B125" s="1">
        <v>39.540030000000002</v>
      </c>
      <c r="E125" s="2" t="s">
        <v>1</v>
      </c>
      <c r="F125" s="1">
        <v>13.359534118484405</v>
      </c>
      <c r="G125" s="1">
        <v>1.6189033333333214</v>
      </c>
    </row>
    <row r="126" spans="1:7" x14ac:dyDescent="0.3">
      <c r="A126" s="1">
        <v>13.749639557816097</v>
      </c>
      <c r="B126" s="1">
        <v>41.158933333333323</v>
      </c>
      <c r="E126" s="2" t="s">
        <v>1</v>
      </c>
      <c r="F126" s="1">
        <v>14.151136281637692</v>
      </c>
      <c r="G126" s="1">
        <v>1.6242400000000101</v>
      </c>
    </row>
    <row r="127" spans="1:7" x14ac:dyDescent="0.3">
      <c r="A127" s="1">
        <v>14.564356921461712</v>
      </c>
      <c r="B127" s="1">
        <v>42.783173333333337</v>
      </c>
      <c r="E127" s="2" t="s">
        <v>1</v>
      </c>
      <c r="F127" s="1">
        <v>14.989643821816211</v>
      </c>
      <c r="G127" s="1">
        <v>1.7001199999999939</v>
      </c>
    </row>
    <row r="128" spans="1:7" x14ac:dyDescent="0.3">
      <c r="A128" s="1">
        <v>15.427349323869946</v>
      </c>
      <c r="B128" s="1">
        <v>44.483293333333329</v>
      </c>
      <c r="E128" s="2" t="s">
        <v>1</v>
      </c>
      <c r="F128" s="1">
        <v>15.87783605733955</v>
      </c>
      <c r="G128" s="1">
        <v>1.8383100000000097</v>
      </c>
    </row>
    <row r="129" spans="1:7" x14ac:dyDescent="0.3">
      <c r="A129" s="1">
        <v>16.341477240920565</v>
      </c>
      <c r="B129" s="1">
        <v>46.321603333333336</v>
      </c>
      <c r="E129" s="2" t="s">
        <v>1</v>
      </c>
      <c r="F129" s="1">
        <v>16.818656991491199</v>
      </c>
      <c r="G129" s="1">
        <v>2.0092099999999946</v>
      </c>
    </row>
    <row r="130" spans="1:7" x14ac:dyDescent="0.3">
      <c r="A130" s="1">
        <v>17.309770642345004</v>
      </c>
      <c r="B130" s="1">
        <v>48.330813333333332</v>
      </c>
      <c r="E130" s="2" t="s">
        <v>1</v>
      </c>
      <c r="F130" s="1">
        <v>17.815225070716114</v>
      </c>
      <c r="G130" s="1">
        <v>2.1753466666666608</v>
      </c>
    </row>
    <row r="131" spans="1:7" x14ac:dyDescent="0.3">
      <c r="A131" s="1">
        <v>18.335439034868415</v>
      </c>
      <c r="B131" s="1">
        <v>50.506159999999987</v>
      </c>
      <c r="E131" s="2" t="s">
        <v>1</v>
      </c>
      <c r="F131" s="1">
        <v>18.870843521027869</v>
      </c>
      <c r="G131" s="1">
        <v>2.306370000000002</v>
      </c>
    </row>
    <row r="132" spans="1:7" x14ac:dyDescent="0.3">
      <c r="A132" s="1">
        <v>19.42188210044544</v>
      </c>
      <c r="B132" s="1">
        <v>52.812529999999988</v>
      </c>
      <c r="E132" s="2" t="s">
        <v>1</v>
      </c>
      <c r="F132" s="1">
        <v>19.989011296886474</v>
      </c>
      <c r="G132" s="1">
        <v>2.3901799999999973</v>
      </c>
    </row>
    <row r="133" spans="1:7" x14ac:dyDescent="0.3">
      <c r="A133" s="1">
        <v>20.572700964850938</v>
      </c>
      <c r="B133" s="1">
        <v>55.202709999999989</v>
      </c>
      <c r="E133" s="2" t="s">
        <v>1</v>
      </c>
      <c r="F133" s="1">
        <v>21.173434678837904</v>
      </c>
      <c r="G133" s="1">
        <v>2.4342199999999981</v>
      </c>
    </row>
    <row r="134" spans="1:7" x14ac:dyDescent="0.3">
      <c r="A134" s="1">
        <v>21.791710133976753</v>
      </c>
      <c r="B134" s="1">
        <v>57.636929999999985</v>
      </c>
      <c r="E134" s="2" t="s">
        <v>1</v>
      </c>
      <c r="F134" s="1">
        <v>22.428039558357046</v>
      </c>
      <c r="G134" s="1">
        <v>2.4563200000000118</v>
      </c>
    </row>
    <row r="135" spans="1:7" x14ac:dyDescent="0.3">
      <c r="A135" s="1">
        <v>23.082950137398573</v>
      </c>
      <c r="B135" s="1">
        <v>60.093250000000012</v>
      </c>
      <c r="E135" s="2" t="s">
        <v>1</v>
      </c>
      <c r="F135" s="1">
        <v>23.756984450613306</v>
      </c>
      <c r="G135" s="1">
        <v>2.4715533333333206</v>
      </c>
    </row>
    <row r="136" spans="1:7" x14ac:dyDescent="0.3">
      <c r="A136" s="1">
        <v>24.450700921121047</v>
      </c>
      <c r="B136" s="1">
        <v>62.564803333333316</v>
      </c>
      <c r="E136" s="2" t="s">
        <v>1</v>
      </c>
      <c r="F136" s="1">
        <v>25.16467427829107</v>
      </c>
      <c r="G136" s="1">
        <v>2.4847433333333391</v>
      </c>
    </row>
    <row r="137" spans="1:7" x14ac:dyDescent="0.3">
      <c r="A137" s="1">
        <v>25.899496033893232</v>
      </c>
      <c r="B137" s="1">
        <v>65.049546666666672</v>
      </c>
      <c r="E137" s="2" t="s">
        <v>1</v>
      </c>
      <c r="F137" s="1">
        <v>26.655774972152912</v>
      </c>
      <c r="G137" s="1">
        <v>2.4926866666666712</v>
      </c>
    </row>
    <row r="138" spans="1:7" x14ac:dyDescent="0.3">
      <c r="A138" s="1">
        <v>27.434137654115816</v>
      </c>
      <c r="B138" s="1">
        <v>67.542233333333328</v>
      </c>
      <c r="E138" s="2" t="s">
        <v>1</v>
      </c>
      <c r="F138" s="1">
        <v>28.235228936740508</v>
      </c>
      <c r="G138" s="1">
        <v>2.491886666666665</v>
      </c>
    </row>
    <row r="139" spans="1:7" x14ac:dyDescent="0.3">
      <c r="A139" s="1">
        <v>29.059712507148706</v>
      </c>
      <c r="B139" s="1">
        <v>70.034120000000001</v>
      </c>
      <c r="E139" s="2" t="s">
        <v>1</v>
      </c>
      <c r="F139" s="1">
        <v>29.908271432475978</v>
      </c>
      <c r="G139" s="1">
        <v>2.482530000000005</v>
      </c>
    </row>
    <row r="140" spans="1:7" x14ac:dyDescent="0.3">
      <c r="A140" s="1">
        <v>30.781608725778344</v>
      </c>
      <c r="B140" s="1">
        <v>72.516649999999998</v>
      </c>
      <c r="E140" s="2" t="s">
        <v>1</v>
      </c>
      <c r="F140" s="1">
        <v>31.680447928463678</v>
      </c>
      <c r="G140" s="1">
        <v>2.4653666666666627</v>
      </c>
    </row>
    <row r="141" spans="1:7" x14ac:dyDescent="0.3">
      <c r="A141" s="1">
        <v>32.605533709730445</v>
      </c>
      <c r="B141" s="1">
        <v>74.982016666666667</v>
      </c>
      <c r="E141" s="2" t="s">
        <v>1</v>
      </c>
      <c r="F141" s="1">
        <v>33.557632483510275</v>
      </c>
      <c r="G141" s="1">
        <v>2.4365699999999988</v>
      </c>
    </row>
    <row r="142" spans="1:7" x14ac:dyDescent="0.3">
      <c r="A142" s="1">
        <v>34.53753304342564</v>
      </c>
      <c r="B142" s="1">
        <v>77.41858666666667</v>
      </c>
      <c r="E142" s="2" t="s">
        <v>1</v>
      </c>
      <c r="F142" s="1">
        <v>35.546047216288649</v>
      </c>
      <c r="G142" s="1">
        <v>2.388256666666666</v>
      </c>
    </row>
    <row r="143" spans="1:7" x14ac:dyDescent="0.3">
      <c r="A143" s="1">
        <v>36.584010534682307</v>
      </c>
      <c r="B143" s="1">
        <v>79.806843333333333</v>
      </c>
      <c r="E143" s="2" t="s">
        <v>1</v>
      </c>
      <c r="F143" s="1">
        <v>37.652282929181538</v>
      </c>
      <c r="G143" s="1">
        <v>2.3123033333333347</v>
      </c>
    </row>
    <row r="144" spans="1:7" x14ac:dyDescent="0.3">
      <c r="A144" s="1">
        <v>38.7517494407874</v>
      </c>
      <c r="B144" s="1">
        <v>82.119146666666666</v>
      </c>
      <c r="E144" s="2" t="s">
        <v>1</v>
      </c>
      <c r="F144" s="1">
        <v>39.883320954164795</v>
      </c>
      <c r="G144" s="1">
        <v>2.2017199999999986</v>
      </c>
    </row>
    <row r="145" spans="1:7" x14ac:dyDescent="0.3">
      <c r="A145" s="1">
        <v>41.047934952291008</v>
      </c>
      <c r="B145" s="1">
        <v>84.320866666666674</v>
      </c>
      <c r="E145" s="2" t="s">
        <v>1</v>
      </c>
      <c r="F145" s="1">
        <v>42.246556293140493</v>
      </c>
      <c r="G145" s="1">
        <v>2.0509666666666675</v>
      </c>
    </row>
    <row r="146" spans="1:7" x14ac:dyDescent="0.3">
      <c r="A146" s="1">
        <v>43.480178009049283</v>
      </c>
      <c r="B146" s="1">
        <v>86.371833333333342</v>
      </c>
      <c r="E146" s="2" t="s">
        <v>1</v>
      </c>
      <c r="F146" s="1">
        <v>44.749822129421098</v>
      </c>
      <c r="G146" s="1">
        <v>1.8599333333333328</v>
      </c>
    </row>
    <row r="147" spans="1:7" x14ac:dyDescent="0.3">
      <c r="A147" s="1">
        <v>46.056540527457081</v>
      </c>
      <c r="B147" s="1">
        <v>88.231766666666672</v>
      </c>
      <c r="E147" s="2" t="s">
        <v>1</v>
      </c>
      <c r="F147" s="1">
        <v>47.401415791610361</v>
      </c>
      <c r="G147" s="1">
        <v>1.6370083333333341</v>
      </c>
    </row>
    <row r="148" spans="1:7" x14ac:dyDescent="0.3">
      <c r="A148" s="1">
        <v>48.785562122487669</v>
      </c>
      <c r="B148" s="1">
        <v>89.868774999999999</v>
      </c>
      <c r="E148" s="2" t="s">
        <v>1</v>
      </c>
      <c r="F148" s="1">
        <v>50.210126255940835</v>
      </c>
      <c r="G148" s="1">
        <v>1.3980093333333332</v>
      </c>
    </row>
    <row r="149" spans="1:7" x14ac:dyDescent="0.3">
      <c r="A149" s="1">
        <v>51.676288413113106</v>
      </c>
      <c r="B149" s="1">
        <v>91.266784333333334</v>
      </c>
      <c r="E149" s="2" t="s">
        <v>1</v>
      </c>
      <c r="F149" s="1">
        <v>53.185263278227346</v>
      </c>
      <c r="G149" s="1">
        <v>1.1636999999999995</v>
      </c>
    </row>
    <row r="150" spans="1:7" x14ac:dyDescent="0.3">
      <c r="A150" s="1">
        <v>54.738301004926065</v>
      </c>
      <c r="B150" s="1">
        <v>92.430484333333325</v>
      </c>
      <c r="E150" s="2" t="s">
        <v>1</v>
      </c>
      <c r="F150" s="1">
        <v>56.336688251997202</v>
      </c>
      <c r="G150" s="1">
        <v>0.95544099999999998</v>
      </c>
    </row>
    <row r="151" spans="1:7" x14ac:dyDescent="0.3">
      <c r="A151" s="1">
        <v>57.981749249343665</v>
      </c>
      <c r="B151" s="1">
        <v>93.385925333333333</v>
      </c>
      <c r="E151" s="2" t="s">
        <v>1</v>
      </c>
      <c r="F151" s="1">
        <v>59.674846895079632</v>
      </c>
      <c r="G151" s="1">
        <v>0.78888899999999884</v>
      </c>
    </row>
    <row r="152" spans="1:7" x14ac:dyDescent="0.3">
      <c r="A152" s="1">
        <v>61.41738388466274</v>
      </c>
      <c r="B152" s="1">
        <v>94.17481433333333</v>
      </c>
      <c r="E152" s="2" t="s">
        <v>1</v>
      </c>
      <c r="F152" s="1">
        <v>63.21080387299746</v>
      </c>
      <c r="G152" s="1">
        <v>0.6704443333333352</v>
      </c>
    </row>
    <row r="153" spans="1:7" x14ac:dyDescent="0.3">
      <c r="A153" s="1">
        <v>65.056592670472583</v>
      </c>
      <c r="B153" s="1">
        <v>94.845258666666666</v>
      </c>
      <c r="E153" s="2" t="s">
        <v>1</v>
      </c>
      <c r="F153" s="1">
        <v>66.956279473923544</v>
      </c>
      <c r="G153" s="1">
        <v>0.59637699999999927</v>
      </c>
    </row>
    <row r="154" spans="1:7" x14ac:dyDescent="0.3">
      <c r="A154" s="1">
        <v>68.911438133539576</v>
      </c>
      <c r="B154" s="1">
        <v>95.44163566666667</v>
      </c>
      <c r="E154" s="2" t="s">
        <v>1</v>
      </c>
      <c r="F154" s="1">
        <v>70.923688456765177</v>
      </c>
      <c r="G154" s="1">
        <v>0.55513166666666669</v>
      </c>
    </row>
    <row r="155" spans="1:7" x14ac:dyDescent="0.3">
      <c r="A155" s="1">
        <v>72.994697550276129</v>
      </c>
      <c r="B155" s="1">
        <v>95.996767333333338</v>
      </c>
      <c r="E155" s="2" t="s">
        <v>1</v>
      </c>
      <c r="F155" s="1">
        <v>75.126181201142018</v>
      </c>
      <c r="G155" s="1">
        <v>0.53123233333333342</v>
      </c>
    </row>
    <row r="156" spans="1:7" x14ac:dyDescent="0.3">
      <c r="A156" s="1">
        <v>77.319905298319497</v>
      </c>
      <c r="B156" s="1">
        <v>96.527999666666659</v>
      </c>
      <c r="E156" s="2" t="s">
        <v>1</v>
      </c>
      <c r="F156" s="1">
        <v>79.577687295653675</v>
      </c>
      <c r="G156" s="1">
        <v>0.50913200000000003</v>
      </c>
    </row>
    <row r="157" spans="1:7" x14ac:dyDescent="0.3">
      <c r="A157" s="1">
        <v>81.901397717600105</v>
      </c>
      <c r="B157" s="1">
        <v>97.037131666666667</v>
      </c>
      <c r="E157" s="2" t="s">
        <v>1</v>
      </c>
      <c r="F157" s="1">
        <v>84.292961708914547</v>
      </c>
      <c r="G157" s="1">
        <v>0.47670566666666647</v>
      </c>
    </row>
    <row r="158" spans="1:7" x14ac:dyDescent="0.3">
      <c r="A158" s="1">
        <v>86.754360629594586</v>
      </c>
      <c r="B158" s="1">
        <v>97.513837333333328</v>
      </c>
      <c r="E158" s="2" t="s">
        <v>1</v>
      </c>
      <c r="F158" s="1">
        <v>89.287633696394295</v>
      </c>
      <c r="G158" s="1">
        <v>0.42805866666666659</v>
      </c>
    </row>
    <row r="159" spans="1:7" x14ac:dyDescent="0.3">
      <c r="A159" s="1">
        <v>91.894879672271998</v>
      </c>
      <c r="B159" s="1">
        <v>97.941896</v>
      </c>
      <c r="E159" s="2" t="s">
        <v>1</v>
      </c>
      <c r="F159" s="1">
        <v>94.57825860517093</v>
      </c>
      <c r="G159" s="1">
        <v>0.36455666666666692</v>
      </c>
    </row>
    <row r="160" spans="1:7" x14ac:dyDescent="0.3">
      <c r="A160" s="1">
        <v>97.339993617572915</v>
      </c>
      <c r="B160" s="1">
        <v>98.306452666666672</v>
      </c>
      <c r="E160" s="2" t="s">
        <v>1</v>
      </c>
      <c r="F160" s="1">
        <v>100.18237274830831</v>
      </c>
      <c r="G160" s="1">
        <v>0.29319189999999984</v>
      </c>
    </row>
    <row r="161" spans="1:7" x14ac:dyDescent="0.3">
      <c r="A161" s="1">
        <v>103.10775084814762</v>
      </c>
      <c r="B161" s="1">
        <v>98.599644566666669</v>
      </c>
      <c r="E161" s="2" t="s">
        <v>1</v>
      </c>
      <c r="F161" s="1">
        <v>106.11855153074526</v>
      </c>
      <c r="G161" s="1">
        <v>0.22331646666666691</v>
      </c>
    </row>
    <row r="162" spans="1:7" x14ac:dyDescent="0.3">
      <c r="A162" s="1">
        <v>109.21726918055209</v>
      </c>
      <c r="B162" s="1">
        <v>98.822961033333328</v>
      </c>
      <c r="E162" s="2" t="s">
        <v>1</v>
      </c>
      <c r="F162" s="1">
        <v>112.40647101935998</v>
      </c>
      <c r="G162" s="1">
        <v>0.16385209999999986</v>
      </c>
    </row>
    <row r="163" spans="1:7" x14ac:dyDescent="0.3">
      <c r="A163" s="1">
        <v>115.68879923319051</v>
      </c>
      <c r="B163" s="1">
        <v>98.986813133333328</v>
      </c>
      <c r="E163" s="2" t="s">
        <v>1</v>
      </c>
      <c r="F163" s="1">
        <v>119.06697316129001</v>
      </c>
      <c r="G163" s="1">
        <v>0.12144896666666689</v>
      </c>
    </row>
    <row r="164" spans="1:7" x14ac:dyDescent="0.3">
      <c r="A164" s="1">
        <v>122.54379154904449</v>
      </c>
      <c r="B164" s="1">
        <v>99.108262100000005</v>
      </c>
      <c r="E164" s="2" t="s">
        <v>1</v>
      </c>
      <c r="F164" s="1">
        <v>126.12213486668074</v>
      </c>
      <c r="G164" s="1">
        <v>9.9120199999999659E-2</v>
      </c>
    </row>
    <row r="165" spans="1:7" x14ac:dyDescent="0.3">
      <c r="A165" s="1">
        <v>129.80496769567463</v>
      </c>
      <c r="B165" s="1">
        <v>99.207382300000006</v>
      </c>
      <c r="E165" s="2" t="s">
        <v>1</v>
      </c>
      <c r="F165" s="1">
        <v>133.59534118484405</v>
      </c>
      <c r="G165" s="1">
        <v>9.5904800000000137E-2</v>
      </c>
    </row>
    <row r="166" spans="1:7" x14ac:dyDescent="0.3">
      <c r="A166" s="1">
        <v>137.49639557816099</v>
      </c>
      <c r="B166" s="1">
        <v>99.303287100000006</v>
      </c>
      <c r="E166" s="2" t="s">
        <v>1</v>
      </c>
      <c r="F166" s="1">
        <v>141.51136281637693</v>
      </c>
      <c r="G166" s="1">
        <v>0.10739053333333332</v>
      </c>
    </row>
    <row r="167" spans="1:7" x14ac:dyDescent="0.3">
      <c r="A167" s="1">
        <v>145.64356921461712</v>
      </c>
      <c r="B167" s="1">
        <v>99.410677633333336</v>
      </c>
      <c r="E167" s="2" t="s">
        <v>1</v>
      </c>
      <c r="F167" s="1">
        <v>149.8964382181621</v>
      </c>
      <c r="G167" s="1">
        <v>0.12573150000000002</v>
      </c>
    </row>
    <row r="168" spans="1:7" x14ac:dyDescent="0.3">
      <c r="A168" s="1">
        <v>154.27349323869944</v>
      </c>
      <c r="B168" s="1">
        <v>99.536409133333336</v>
      </c>
      <c r="E168" s="2" t="s">
        <v>1</v>
      </c>
      <c r="F168" s="1">
        <v>158.7783605733955</v>
      </c>
      <c r="G168" s="1">
        <v>0.14028439999999998</v>
      </c>
    </row>
    <row r="169" spans="1:7" x14ac:dyDescent="0.3">
      <c r="A169" s="1">
        <v>163.41477240920565</v>
      </c>
      <c r="B169" s="1">
        <v>99.676693533333335</v>
      </c>
      <c r="E169" s="2" t="s">
        <v>1</v>
      </c>
      <c r="F169" s="1">
        <v>168.18656991491201</v>
      </c>
      <c r="G169" s="1">
        <v>0.13990878333333334</v>
      </c>
    </row>
    <row r="170" spans="1:7" x14ac:dyDescent="0.3">
      <c r="A170" s="1">
        <v>173.09770642345006</v>
      </c>
      <c r="B170" s="1">
        <v>99.816602316666675</v>
      </c>
      <c r="E170" s="2" t="s">
        <v>1</v>
      </c>
      <c r="F170" s="1">
        <v>178.15225070716116</v>
      </c>
      <c r="G170" s="1">
        <v>0.11621492999999999</v>
      </c>
    </row>
    <row r="171" spans="1:7" x14ac:dyDescent="0.3">
      <c r="A171" s="1">
        <v>183.35439034868418</v>
      </c>
      <c r="B171" s="1">
        <v>99.932817246666673</v>
      </c>
      <c r="E171" s="2" t="s">
        <v>1</v>
      </c>
      <c r="F171" s="1">
        <v>188.70843521027871</v>
      </c>
      <c r="G171" s="1">
        <v>6.7182753333333345E-2</v>
      </c>
    </row>
    <row r="172" spans="1:7" x14ac:dyDescent="0.3">
      <c r="A172" s="1">
        <v>194.21882100445441</v>
      </c>
      <c r="B172" s="1">
        <v>100</v>
      </c>
      <c r="E172" s="2" t="s">
        <v>1</v>
      </c>
      <c r="F172" s="1">
        <v>199.89011296886474</v>
      </c>
      <c r="G172" s="1">
        <v>1.4000307594330844E-18</v>
      </c>
    </row>
    <row r="173" spans="1:7" x14ac:dyDescent="0.3">
      <c r="E173" s="2" t="s">
        <v>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169"/>
  <sheetViews>
    <sheetView topLeftCell="A13" workbookViewId="0">
      <selection activeCell="K7" sqref="K7"/>
    </sheetView>
  </sheetViews>
  <sheetFormatPr baseColWidth="10" defaultRowHeight="14.4" x14ac:dyDescent="0.3"/>
  <cols>
    <col min="10" max="10" width="12" bestFit="1" customWidth="1"/>
  </cols>
  <sheetData>
    <row r="1" spans="1:12" x14ac:dyDescent="0.3">
      <c r="A1" s="1" t="s">
        <v>0</v>
      </c>
      <c r="E1" s="2" t="s">
        <v>1</v>
      </c>
      <c r="F1" s="1" t="s">
        <v>0</v>
      </c>
    </row>
    <row r="2" spans="1:12" x14ac:dyDescent="0.3">
      <c r="A2" s="1" t="s">
        <v>2</v>
      </c>
      <c r="B2" s="1" t="s">
        <v>3</v>
      </c>
      <c r="C2" s="1" t="s">
        <v>4</v>
      </c>
      <c r="D2" s="1" t="s">
        <v>5</v>
      </c>
      <c r="E2" s="2" t="s">
        <v>1</v>
      </c>
      <c r="F2" s="1" t="s">
        <v>2</v>
      </c>
      <c r="G2" s="1" t="s">
        <v>3</v>
      </c>
      <c r="H2" s="1" t="s">
        <v>4</v>
      </c>
      <c r="I2" s="1" t="s">
        <v>6</v>
      </c>
    </row>
    <row r="3" spans="1:12" x14ac:dyDescent="0.3">
      <c r="E3" s="2" t="s">
        <v>1</v>
      </c>
    </row>
    <row r="4" spans="1:12" x14ac:dyDescent="0.3">
      <c r="E4" s="2" t="s">
        <v>1</v>
      </c>
    </row>
    <row r="5" spans="1:12" x14ac:dyDescent="0.3">
      <c r="A5" s="1" t="s">
        <v>7</v>
      </c>
      <c r="B5" s="1" t="s">
        <v>92</v>
      </c>
      <c r="E5" s="2" t="s">
        <v>1</v>
      </c>
      <c r="F5" s="1" t="s">
        <v>7</v>
      </c>
      <c r="G5" s="1" t="s">
        <v>92</v>
      </c>
    </row>
    <row r="6" spans="1:12" x14ac:dyDescent="0.3">
      <c r="A6" s="1" t="s">
        <v>8</v>
      </c>
      <c r="B6" s="1" t="s">
        <v>9</v>
      </c>
      <c r="E6" s="2" t="s">
        <v>1</v>
      </c>
      <c r="F6" s="1" t="s">
        <v>8</v>
      </c>
      <c r="G6" s="1" t="s">
        <v>9</v>
      </c>
    </row>
    <row r="7" spans="1:12" x14ac:dyDescent="0.3">
      <c r="A7" s="1" t="s">
        <v>10</v>
      </c>
      <c r="B7" s="1" t="s">
        <v>11</v>
      </c>
      <c r="E7" s="2" t="s">
        <v>1</v>
      </c>
      <c r="F7" s="1" t="s">
        <v>10</v>
      </c>
      <c r="G7" s="1" t="s">
        <v>11</v>
      </c>
    </row>
    <row r="8" spans="1:12" x14ac:dyDescent="0.3">
      <c r="A8" s="1" t="s">
        <v>12</v>
      </c>
      <c r="B8" s="1" t="s">
        <v>34</v>
      </c>
      <c r="E8" s="2" t="s">
        <v>1</v>
      </c>
      <c r="F8" s="1" t="s">
        <v>12</v>
      </c>
      <c r="G8" s="1" t="s">
        <v>34</v>
      </c>
    </row>
    <row r="9" spans="1:12" x14ac:dyDescent="0.3">
      <c r="E9" s="2" t="s">
        <v>1</v>
      </c>
    </row>
    <row r="10" spans="1:12" x14ac:dyDescent="0.3">
      <c r="E10" s="2" t="s">
        <v>1</v>
      </c>
    </row>
    <row r="11" spans="1:12" x14ac:dyDescent="0.3">
      <c r="A11" s="1" t="s">
        <v>13</v>
      </c>
      <c r="B11" s="1" t="s">
        <v>14</v>
      </c>
      <c r="C11" s="1" t="s">
        <v>15</v>
      </c>
      <c r="D11" s="1" t="s">
        <v>16</v>
      </c>
      <c r="E11" s="2" t="s">
        <v>1</v>
      </c>
      <c r="F11" s="1" t="s">
        <v>13</v>
      </c>
      <c r="G11" s="1" t="s">
        <v>14</v>
      </c>
      <c r="H11" s="1" t="s">
        <v>15</v>
      </c>
      <c r="I11" s="1" t="s">
        <v>16</v>
      </c>
    </row>
    <row r="12" spans="1:12" x14ac:dyDescent="0.3">
      <c r="E12" s="2" t="s">
        <v>1</v>
      </c>
    </row>
    <row r="13" spans="1:12" x14ac:dyDescent="0.3">
      <c r="E13" s="2" t="s">
        <v>1</v>
      </c>
    </row>
    <row r="14" spans="1:12" x14ac:dyDescent="0.3">
      <c r="A14" s="1" t="s">
        <v>25</v>
      </c>
      <c r="E14" s="2" t="s">
        <v>1</v>
      </c>
      <c r="F14" s="1" t="s">
        <v>25</v>
      </c>
    </row>
    <row r="15" spans="1:12" x14ac:dyDescent="0.3">
      <c r="E15" s="2" t="s">
        <v>1</v>
      </c>
    </row>
    <row r="16" spans="1:12" x14ac:dyDescent="0.3">
      <c r="E16" s="2" t="s">
        <v>1</v>
      </c>
      <c r="L16" t="s">
        <v>88</v>
      </c>
    </row>
    <row r="17" spans="1:13" x14ac:dyDescent="0.3">
      <c r="E17" s="2" t="s">
        <v>1</v>
      </c>
      <c r="L17">
        <f>+L20*1000</f>
        <v>3934.7836251581703</v>
      </c>
    </row>
    <row r="18" spans="1:13" x14ac:dyDescent="0.3">
      <c r="E18" s="2" t="s">
        <v>1</v>
      </c>
    </row>
    <row r="19" spans="1:13" x14ac:dyDescent="0.3">
      <c r="A19" s="1" t="s">
        <v>26</v>
      </c>
      <c r="E19" s="2" t="s">
        <v>1</v>
      </c>
      <c r="F19" s="1" t="s">
        <v>27</v>
      </c>
      <c r="K19" t="s">
        <v>89</v>
      </c>
      <c r="L19" t="s">
        <v>87</v>
      </c>
    </row>
    <row r="20" spans="1:13" x14ac:dyDescent="0.3">
      <c r="A20" s="1" t="s">
        <v>25</v>
      </c>
      <c r="E20" s="2" t="s">
        <v>1</v>
      </c>
      <c r="F20" s="1" t="s">
        <v>25</v>
      </c>
      <c r="K20">
        <v>2.64</v>
      </c>
      <c r="L20">
        <f>+L24/(K20*10^6)</f>
        <v>3.93478362515817</v>
      </c>
    </row>
    <row r="21" spans="1:13" x14ac:dyDescent="0.3">
      <c r="E21" s="2" t="s">
        <v>1</v>
      </c>
    </row>
    <row r="22" spans="1:13" x14ac:dyDescent="0.3">
      <c r="A22" s="1" t="s">
        <v>28</v>
      </c>
      <c r="E22" s="2" t="s">
        <v>1</v>
      </c>
      <c r="F22" s="1" t="s">
        <v>29</v>
      </c>
      <c r="L22">
        <f>+L24*10^-6</f>
        <v>10.387828770417569</v>
      </c>
    </row>
    <row r="23" spans="1:13" x14ac:dyDescent="0.3">
      <c r="A23" s="1" t="s">
        <v>30</v>
      </c>
      <c r="B23" s="1" t="s">
        <v>31</v>
      </c>
      <c r="E23" s="2" t="s">
        <v>1</v>
      </c>
      <c r="F23" s="1" t="s">
        <v>30</v>
      </c>
      <c r="G23" s="1" t="s">
        <v>32</v>
      </c>
      <c r="K23" t="s">
        <v>83</v>
      </c>
      <c r="L23" t="s">
        <v>86</v>
      </c>
      <c r="M23" t="e">
        <f>+M24*100/(G21/100)</f>
        <v>#DIV/0!</v>
      </c>
    </row>
    <row r="24" spans="1:13" x14ac:dyDescent="0.3">
      <c r="A24" s="1">
        <v>3.8751749440787416E-2</v>
      </c>
      <c r="B24" s="1">
        <v>0</v>
      </c>
      <c r="E24" s="2" t="s">
        <v>1</v>
      </c>
      <c r="F24" s="1">
        <v>158.7783605733955</v>
      </c>
      <c r="G24" s="1">
        <v>1.2824608217022141E-18</v>
      </c>
      <c r="H24" t="s">
        <v>84</v>
      </c>
      <c r="I24" t="s">
        <v>81</v>
      </c>
      <c r="J24" t="s">
        <v>85</v>
      </c>
      <c r="K24" t="s">
        <v>82</v>
      </c>
      <c r="L24">
        <f>+SUM(L25:L173)</f>
        <v>10387828.770417569</v>
      </c>
      <c r="M24">
        <f>+SUM(M25:M173)</f>
        <v>1</v>
      </c>
    </row>
    <row r="25" spans="1:13" x14ac:dyDescent="0.3">
      <c r="A25" s="1">
        <v>4.1047934952290997E-2</v>
      </c>
      <c r="B25" s="1">
        <v>3.5986666666654177E-2</v>
      </c>
      <c r="E25" s="2" t="s">
        <v>1</v>
      </c>
      <c r="F25" s="1">
        <v>149.8964382181621</v>
      </c>
      <c r="G25" s="1">
        <v>5.0804790000000002E-2</v>
      </c>
      <c r="H25">
        <f>(+F25+F24)*0.5</f>
        <v>154.33739939577879</v>
      </c>
      <c r="I25">
        <f>+PI()*(H25*10^-6)^3/6</f>
        <v>1.9249176580794387E-12</v>
      </c>
      <c r="J25">
        <f>+PI()*(H25*10^-6)^2</f>
        <v>7.4832840216902845E-8</v>
      </c>
      <c r="K25">
        <f>+G25/(I25*100)</f>
        <v>263932276.72237065</v>
      </c>
      <c r="L25">
        <f>+K25*J25</f>
        <v>19.75080189204855</v>
      </c>
      <c r="M25">
        <f>+K25*I25</f>
        <v>5.0804790000000006E-4</v>
      </c>
    </row>
    <row r="26" spans="1:13" x14ac:dyDescent="0.3">
      <c r="A26" s="1">
        <v>4.348017800904927E-2</v>
      </c>
      <c r="B26" s="1">
        <v>0.10790999999999995</v>
      </c>
      <c r="E26" s="2" t="s">
        <v>1</v>
      </c>
      <c r="F26" s="1">
        <v>141.51136281637693</v>
      </c>
      <c r="G26" s="1">
        <v>9.4159276666666653E-2</v>
      </c>
      <c r="H26">
        <f t="shared" ref="H26:H89" si="0">(+F26+F25)*0.5</f>
        <v>145.70390051726952</v>
      </c>
      <c r="I26">
        <f t="shared" ref="I26:I89" si="1">+PI()*(H26*10^-6)^3/6</f>
        <v>1.619616365575088E-12</v>
      </c>
      <c r="J26">
        <f t="shared" ref="J26:J89" si="2">+PI()*(H26*10^-6)^2</f>
        <v>6.6694839046527388E-8</v>
      </c>
      <c r="K26">
        <f t="shared" ref="K26:K89" si="3">+G26/(I26*100)</f>
        <v>581367777.38247228</v>
      </c>
      <c r="L26">
        <f t="shared" ref="L26:L89" si="4">+K26*J26</f>
        <v>38.774230339361353</v>
      </c>
      <c r="M26">
        <f t="shared" ref="M26:M89" si="5">+K26*I26</f>
        <v>9.4159276666666656E-4</v>
      </c>
    </row>
    <row r="27" spans="1:13" x14ac:dyDescent="0.3">
      <c r="A27" s="1">
        <v>4.6056540527457071E-2</v>
      </c>
      <c r="B27" s="1">
        <v>0.21567333333333272</v>
      </c>
      <c r="E27" s="2" t="s">
        <v>1</v>
      </c>
      <c r="F27" s="1">
        <v>133.59534118484405</v>
      </c>
      <c r="G27" s="1">
        <v>0.12539623333333336</v>
      </c>
      <c r="H27">
        <f t="shared" si="0"/>
        <v>137.55335200061049</v>
      </c>
      <c r="I27">
        <f t="shared" si="1"/>
        <v>1.3627373413239281E-12</v>
      </c>
      <c r="J27">
        <f t="shared" si="2"/>
        <v>5.9441837868896722E-8</v>
      </c>
      <c r="K27">
        <f t="shared" si="3"/>
        <v>920179036.20009601</v>
      </c>
      <c r="L27">
        <f t="shared" si="4"/>
        <v>54.697133080163752</v>
      </c>
      <c r="M27">
        <f t="shared" si="5"/>
        <v>1.2539623333333336E-3</v>
      </c>
    </row>
    <row r="28" spans="1:13" x14ac:dyDescent="0.3">
      <c r="A28" s="1">
        <v>4.8785562122487684E-2</v>
      </c>
      <c r="B28" s="1">
        <v>0.35912666666666482</v>
      </c>
      <c r="E28" s="2" t="s">
        <v>1</v>
      </c>
      <c r="F28" s="1">
        <v>126.12213486668074</v>
      </c>
      <c r="G28" s="1">
        <v>0.14273526666666655</v>
      </c>
      <c r="H28">
        <f t="shared" si="0"/>
        <v>129.85873802576239</v>
      </c>
      <c r="I28">
        <f t="shared" si="1"/>
        <v>1.1466005783284424E-12</v>
      </c>
      <c r="J28">
        <f t="shared" si="2"/>
        <v>5.2977593765048177E-8</v>
      </c>
      <c r="K28">
        <f t="shared" si="3"/>
        <v>1244856049.826448</v>
      </c>
      <c r="L28">
        <f t="shared" si="4"/>
        <v>65.949478103668127</v>
      </c>
      <c r="M28">
        <f t="shared" si="5"/>
        <v>1.4273526666666657E-3</v>
      </c>
    </row>
    <row r="29" spans="1:13" x14ac:dyDescent="0.3">
      <c r="A29" s="1">
        <v>5.1676288413113128E-2</v>
      </c>
      <c r="B29" s="1">
        <v>0.53805333333333261</v>
      </c>
      <c r="E29" s="2" t="s">
        <v>1</v>
      </c>
      <c r="F29" s="1">
        <v>119.06697316129001</v>
      </c>
      <c r="G29" s="1">
        <v>0.1466803333333335</v>
      </c>
      <c r="H29">
        <f t="shared" si="0"/>
        <v>122.59455401398537</v>
      </c>
      <c r="I29">
        <f t="shared" si="1"/>
        <v>9.6474415601312177E-13</v>
      </c>
      <c r="J29">
        <f t="shared" si="2"/>
        <v>4.7216330143167636E-8</v>
      </c>
      <c r="K29">
        <f t="shared" si="3"/>
        <v>1520406549.4369106</v>
      </c>
      <c r="L29">
        <f t="shared" si="4"/>
        <v>71.788017590047502</v>
      </c>
      <c r="M29">
        <f t="shared" si="5"/>
        <v>1.4668033333333351E-3</v>
      </c>
    </row>
    <row r="30" spans="1:13" x14ac:dyDescent="0.3">
      <c r="A30" s="1">
        <v>5.4738301004926056E-2</v>
      </c>
      <c r="B30" s="1">
        <v>0.75218333333332277</v>
      </c>
      <c r="E30" s="2" t="s">
        <v>1</v>
      </c>
      <c r="F30" s="1">
        <v>112.40647101935998</v>
      </c>
      <c r="G30" s="1">
        <v>0.13904796666666663</v>
      </c>
      <c r="H30">
        <f t="shared" si="0"/>
        <v>115.736722090325</v>
      </c>
      <c r="I30">
        <f t="shared" si="1"/>
        <v>8.1173104580003488E-13</v>
      </c>
      <c r="J30">
        <f t="shared" si="2"/>
        <v>4.2081598535330808E-8</v>
      </c>
      <c r="K30">
        <f t="shared" si="3"/>
        <v>1712980763.5929732</v>
      </c>
      <c r="L30">
        <f t="shared" si="4"/>
        <v>72.084968792263908</v>
      </c>
      <c r="M30">
        <f t="shared" si="5"/>
        <v>1.3904796666666666E-3</v>
      </c>
    </row>
    <row r="31" spans="1:13" x14ac:dyDescent="0.3">
      <c r="A31" s="1">
        <v>5.7981749249343656E-2</v>
      </c>
      <c r="B31" s="1">
        <v>1.0011700000000068</v>
      </c>
      <c r="E31" s="2" t="s">
        <v>1</v>
      </c>
      <c r="F31" s="1">
        <v>106.11855153074526</v>
      </c>
      <c r="G31" s="1">
        <v>0.12218469999999998</v>
      </c>
      <c r="H31">
        <f t="shared" si="0"/>
        <v>109.26251127505262</v>
      </c>
      <c r="I31">
        <f t="shared" si="1"/>
        <v>6.8298655825872283E-13</v>
      </c>
      <c r="J31">
        <f t="shared" si="2"/>
        <v>3.7505264172781237E-8</v>
      </c>
      <c r="K31">
        <f t="shared" si="3"/>
        <v>1788976642.6957273</v>
      </c>
      <c r="L31">
        <f t="shared" si="4"/>
        <v>67.096041583238517</v>
      </c>
      <c r="M31">
        <f t="shared" si="5"/>
        <v>1.2218469999999999E-3</v>
      </c>
    </row>
    <row r="32" spans="1:13" x14ac:dyDescent="0.3">
      <c r="A32" s="1">
        <v>6.1417383884662738E-2</v>
      </c>
      <c r="B32" s="1">
        <v>1.2846000000000024</v>
      </c>
      <c r="E32" s="2" t="s">
        <v>1</v>
      </c>
      <c r="F32" s="1">
        <v>100.18237274830831</v>
      </c>
      <c r="G32" s="1">
        <v>9.8703099999999933E-2</v>
      </c>
      <c r="H32">
        <f t="shared" si="0"/>
        <v>103.15046213952678</v>
      </c>
      <c r="I32">
        <f t="shared" si="1"/>
        <v>5.7466157192786281E-13</v>
      </c>
      <c r="J32">
        <f t="shared" si="2"/>
        <v>3.3426601878945252E-8</v>
      </c>
      <c r="K32">
        <f t="shared" si="3"/>
        <v>1717586573.0654793</v>
      </c>
      <c r="L32">
        <f t="shared" si="4"/>
        <v>57.413082570481684</v>
      </c>
      <c r="M32">
        <f t="shared" si="5"/>
        <v>9.8703099999999933E-4</v>
      </c>
    </row>
    <row r="33" spans="1:13" x14ac:dyDescent="0.3">
      <c r="A33" s="1">
        <v>6.5056592670472591E-2</v>
      </c>
      <c r="B33" s="1">
        <v>1.6019799999999917</v>
      </c>
      <c r="E33" s="2" t="s">
        <v>1</v>
      </c>
      <c r="F33" s="1">
        <v>94.57825860517093</v>
      </c>
      <c r="G33" s="1">
        <v>7.1690266666666821E-2</v>
      </c>
      <c r="H33">
        <f t="shared" si="0"/>
        <v>97.380315676739627</v>
      </c>
      <c r="I33">
        <f t="shared" si="1"/>
        <v>4.8351745471029476E-13</v>
      </c>
      <c r="J33">
        <f t="shared" si="2"/>
        <v>2.9791490283233182E-8</v>
      </c>
      <c r="K33">
        <f t="shared" si="3"/>
        <v>1482682082.4828527</v>
      </c>
      <c r="L33">
        <f t="shared" si="4"/>
        <v>44.171308853411844</v>
      </c>
      <c r="M33">
        <f t="shared" si="5"/>
        <v>7.1690266666666821E-4</v>
      </c>
    </row>
    <row r="34" spans="1:13" x14ac:dyDescent="0.3">
      <c r="A34" s="1">
        <v>6.8911438133539601E-2</v>
      </c>
      <c r="B34" s="1">
        <v>1.9527300000000025</v>
      </c>
      <c r="E34" s="2" t="s">
        <v>1</v>
      </c>
      <c r="F34" s="1">
        <v>89.287633696394295</v>
      </c>
      <c r="G34" s="1">
        <v>4.4912266666666603E-2</v>
      </c>
      <c r="H34">
        <f t="shared" si="0"/>
        <v>91.932946150782612</v>
      </c>
      <c r="I34">
        <f t="shared" si="1"/>
        <v>4.0682923729389219E-13</v>
      </c>
      <c r="J34">
        <f t="shared" si="2"/>
        <v>2.6551693663333917E-8</v>
      </c>
      <c r="K34">
        <f t="shared" si="3"/>
        <v>1103958677.2428091</v>
      </c>
      <c r="L34">
        <f t="shared" si="4"/>
        <v>29.311972615130387</v>
      </c>
      <c r="M34">
        <f t="shared" si="5"/>
        <v>4.4912266666666609E-4</v>
      </c>
    </row>
    <row r="35" spans="1:13" x14ac:dyDescent="0.3">
      <c r="A35" s="1">
        <v>7.2994697550276114E-2</v>
      </c>
      <c r="B35" s="1">
        <v>2.3361833333333415</v>
      </c>
      <c r="E35" s="2" t="s">
        <v>1</v>
      </c>
      <c r="F35" s="1">
        <v>84.292961708914547</v>
      </c>
      <c r="G35" s="1">
        <v>2.2548933333333375E-2</v>
      </c>
      <c r="H35">
        <f t="shared" si="0"/>
        <v>86.790297702654414</v>
      </c>
      <c r="I35">
        <f t="shared" si="1"/>
        <v>3.4230414373830076E-13</v>
      </c>
      <c r="J35">
        <f t="shared" si="2"/>
        <v>2.3664221886486164E-8</v>
      </c>
      <c r="K35">
        <f t="shared" si="3"/>
        <v>658739712.79098928</v>
      </c>
      <c r="L35">
        <f t="shared" si="4"/>
        <v>15.588562728926139</v>
      </c>
      <c r="M35">
        <f t="shared" si="5"/>
        <v>2.2548933333333375E-4</v>
      </c>
    </row>
    <row r="36" spans="1:13" x14ac:dyDescent="0.3">
      <c r="A36" s="1">
        <v>7.7319905298319488E-2</v>
      </c>
      <c r="B36" s="1">
        <v>2.7515666666666605</v>
      </c>
      <c r="E36" s="2" t="s">
        <v>1</v>
      </c>
      <c r="F36" s="1">
        <v>79.577687295653675</v>
      </c>
      <c r="G36" s="1">
        <v>8.353666666666669E-3</v>
      </c>
      <c r="H36">
        <f t="shared" si="0"/>
        <v>81.935324502284118</v>
      </c>
      <c r="I36">
        <f t="shared" si="1"/>
        <v>2.8801304350642504E-13</v>
      </c>
      <c r="J36">
        <f t="shared" si="2"/>
        <v>2.109075995653592E-8</v>
      </c>
      <c r="K36">
        <f t="shared" si="3"/>
        <v>290044734.25802726</v>
      </c>
      <c r="L36">
        <f t="shared" si="4"/>
        <v>6.1172638668933033</v>
      </c>
      <c r="M36">
        <f t="shared" si="5"/>
        <v>8.353666666666669E-5</v>
      </c>
    </row>
    <row r="37" spans="1:13" x14ac:dyDescent="0.3">
      <c r="A37" s="1">
        <v>8.1901397717600105E-2</v>
      </c>
      <c r="B37" s="1">
        <v>3.1980166666666698</v>
      </c>
      <c r="E37" s="2" t="s">
        <v>1</v>
      </c>
      <c r="F37" s="1">
        <v>75.126181201142018</v>
      </c>
      <c r="G37" s="1">
        <v>4.4733333333333083E-3</v>
      </c>
      <c r="H37">
        <f t="shared" si="0"/>
        <v>77.351934248397839</v>
      </c>
      <c r="I37">
        <f t="shared" si="1"/>
        <v>2.4233277553675234E-13</v>
      </c>
      <c r="J37">
        <f t="shared" si="2"/>
        <v>1.879715959721628E-8</v>
      </c>
      <c r="K37">
        <f t="shared" si="3"/>
        <v>184594647.72873366</v>
      </c>
      <c r="L37">
        <f t="shared" si="4"/>
        <v>3.4698550541489244</v>
      </c>
      <c r="M37">
        <f t="shared" si="5"/>
        <v>4.4733333333333083E-5</v>
      </c>
    </row>
    <row r="38" spans="1:13" x14ac:dyDescent="0.3">
      <c r="A38" s="1">
        <v>8.6754360629594629E-2</v>
      </c>
      <c r="B38" s="1">
        <v>3.6745499999999987</v>
      </c>
      <c r="E38" s="2" t="s">
        <v>1</v>
      </c>
      <c r="F38" s="1">
        <v>70.923688456765177</v>
      </c>
      <c r="G38" s="1">
        <v>1.3330999999999933E-2</v>
      </c>
      <c r="H38">
        <f t="shared" si="0"/>
        <v>73.024934828953604</v>
      </c>
      <c r="I38">
        <f t="shared" si="1"/>
        <v>2.0389761999801906E-13</v>
      </c>
      <c r="J38">
        <f t="shared" si="2"/>
        <v>1.6752986125268751E-8</v>
      </c>
      <c r="K38">
        <f t="shared" si="3"/>
        <v>653808514.29896283</v>
      </c>
      <c r="L38">
        <f t="shared" si="4"/>
        <v>10.953244968633101</v>
      </c>
      <c r="M38">
        <f t="shared" si="5"/>
        <v>1.3330999999999933E-4</v>
      </c>
    </row>
    <row r="39" spans="1:13" x14ac:dyDescent="0.3">
      <c r="A39" s="1">
        <v>9.1894879672272028E-2</v>
      </c>
      <c r="B39" s="1">
        <v>4.1800566666666761</v>
      </c>
      <c r="E39" s="2" t="s">
        <v>1</v>
      </c>
      <c r="F39" s="1">
        <v>66.956279473923544</v>
      </c>
      <c r="G39" s="1">
        <v>3.9027000000000159E-2</v>
      </c>
      <c r="H39">
        <f t="shared" si="0"/>
        <v>68.939983965344368</v>
      </c>
      <c r="I39">
        <f t="shared" si="1"/>
        <v>1.7155846685935133E-13</v>
      </c>
      <c r="J39">
        <f t="shared" si="2"/>
        <v>1.493111460068739E-8</v>
      </c>
      <c r="K39">
        <f t="shared" si="3"/>
        <v>2274851292.0668402</v>
      </c>
      <c r="L39">
        <f t="shared" si="4"/>
        <v>33.966065341371774</v>
      </c>
      <c r="M39">
        <f t="shared" si="5"/>
        <v>3.9027000000000159E-4</v>
      </c>
    </row>
    <row r="40" spans="1:13" x14ac:dyDescent="0.3">
      <c r="A40" s="1">
        <v>9.7339993617572868E-2</v>
      </c>
      <c r="B40" s="1">
        <v>4.7133033333333412</v>
      </c>
      <c r="E40" s="2" t="s">
        <v>1</v>
      </c>
      <c r="F40" s="1">
        <v>63.21080387299746</v>
      </c>
      <c r="G40" s="1">
        <v>8.2955866666666392E-2</v>
      </c>
      <c r="H40">
        <f t="shared" si="0"/>
        <v>65.083541673460502</v>
      </c>
      <c r="I40">
        <f t="shared" si="1"/>
        <v>1.4434846052355629E-13</v>
      </c>
      <c r="J40">
        <f t="shared" si="2"/>
        <v>1.3307369895245096E-8</v>
      </c>
      <c r="K40">
        <f t="shared" si="3"/>
        <v>5746917311.4685755</v>
      </c>
      <c r="L40">
        <f t="shared" si="4"/>
        <v>76.476354421099813</v>
      </c>
      <c r="M40">
        <f t="shared" si="5"/>
        <v>8.2955866666666392E-4</v>
      </c>
    </row>
    <row r="41" spans="1:13" x14ac:dyDescent="0.3">
      <c r="A41" s="1">
        <v>0.10310775084814758</v>
      </c>
      <c r="B41" s="1">
        <v>5.2729133333333404</v>
      </c>
      <c r="E41" s="2" t="s">
        <v>1</v>
      </c>
      <c r="F41" s="1">
        <v>59.674846895079632</v>
      </c>
      <c r="G41" s="1">
        <v>0.14451666666666674</v>
      </c>
      <c r="H41">
        <f t="shared" si="0"/>
        <v>61.442825384038542</v>
      </c>
      <c r="I41">
        <f t="shared" si="1"/>
        <v>1.2145409338848359E-13</v>
      </c>
      <c r="J41">
        <f t="shared" si="2"/>
        <v>1.1860205903229959E-8</v>
      </c>
      <c r="K41">
        <f t="shared" si="3"/>
        <v>11898871634.109119</v>
      </c>
      <c r="L41">
        <f t="shared" si="4"/>
        <v>141.1230675966365</v>
      </c>
      <c r="M41">
        <f t="shared" si="5"/>
        <v>1.4451666666666673E-3</v>
      </c>
    </row>
    <row r="42" spans="1:13" x14ac:dyDescent="0.3">
      <c r="A42" s="1">
        <v>0.10921726918055209</v>
      </c>
      <c r="B42" s="1">
        <v>5.8573700000000066</v>
      </c>
      <c r="E42" s="2" t="s">
        <v>1</v>
      </c>
      <c r="F42" s="1">
        <v>56.336688251997202</v>
      </c>
      <c r="G42" s="1">
        <v>0.22192266666666693</v>
      </c>
      <c r="H42">
        <f t="shared" si="0"/>
        <v>58.005767573538421</v>
      </c>
      <c r="I42">
        <f t="shared" si="1"/>
        <v>1.02190884109992E-13</v>
      </c>
      <c r="J42">
        <f t="shared" si="2"/>
        <v>1.0570419637713094E-8</v>
      </c>
      <c r="K42">
        <f t="shared" si="3"/>
        <v>21716483676.548191</v>
      </c>
      <c r="L42">
        <f t="shared" si="4"/>
        <v>229.55234551666086</v>
      </c>
      <c r="M42">
        <f t="shared" si="5"/>
        <v>2.2192266666666693E-3</v>
      </c>
    </row>
    <row r="43" spans="1:13" x14ac:dyDescent="0.3">
      <c r="A43" s="1">
        <v>0.11568879923319052</v>
      </c>
      <c r="B43" s="1">
        <v>6.4649900000000038</v>
      </c>
      <c r="E43" s="2" t="s">
        <v>1</v>
      </c>
      <c r="F43" s="1">
        <v>53.185263278227346</v>
      </c>
      <c r="G43" s="1">
        <v>0.31277833333333316</v>
      </c>
      <c r="H43">
        <f t="shared" si="0"/>
        <v>54.760975765112278</v>
      </c>
      <c r="I43">
        <f t="shared" si="1"/>
        <v>8.5982913410574412E-14</v>
      </c>
      <c r="J43">
        <f t="shared" si="2"/>
        <v>9.4208964185791603E-9</v>
      </c>
      <c r="K43">
        <f t="shared" si="3"/>
        <v>36376801032.525475</v>
      </c>
      <c r="L43">
        <f t="shared" si="4"/>
        <v>342.70207456668595</v>
      </c>
      <c r="M43">
        <f t="shared" si="5"/>
        <v>3.1277833333333317E-3</v>
      </c>
    </row>
    <row r="44" spans="1:13" x14ac:dyDescent="0.3">
      <c r="A44" s="1">
        <v>0.12254379154904453</v>
      </c>
      <c r="B44" s="1">
        <v>7.0939166666666669</v>
      </c>
      <c r="E44" s="2" t="s">
        <v>1</v>
      </c>
      <c r="F44" s="1">
        <v>50.210126255940835</v>
      </c>
      <c r="G44" s="1">
        <v>0.41431699999999982</v>
      </c>
      <c r="H44">
        <f t="shared" si="0"/>
        <v>51.697694767084087</v>
      </c>
      <c r="I44">
        <f t="shared" si="1"/>
        <v>7.2345605608156694E-14</v>
      </c>
      <c r="J44">
        <f t="shared" si="2"/>
        <v>8.3963827711195125E-9</v>
      </c>
      <c r="K44">
        <f t="shared" si="3"/>
        <v>57269131485.891823</v>
      </c>
      <c r="L44">
        <f t="shared" si="4"/>
        <v>480.85354892512009</v>
      </c>
      <c r="M44">
        <f t="shared" si="5"/>
        <v>4.143169999999999E-3</v>
      </c>
    </row>
    <row r="45" spans="1:13" x14ac:dyDescent="0.3">
      <c r="A45" s="1">
        <v>0.12980496769567459</v>
      </c>
      <c r="B45" s="1">
        <v>7.7421300000000031</v>
      </c>
      <c r="E45" s="2" t="s">
        <v>1</v>
      </c>
      <c r="F45" s="1">
        <v>47.401415791610361</v>
      </c>
      <c r="G45" s="1">
        <v>0.52332700000000021</v>
      </c>
      <c r="H45">
        <f t="shared" si="0"/>
        <v>48.805771023775598</v>
      </c>
      <c r="I45">
        <f t="shared" si="1"/>
        <v>6.0871241078082444E-14</v>
      </c>
      <c r="J45">
        <f t="shared" si="2"/>
        <v>7.4832840216902848E-9</v>
      </c>
      <c r="K45">
        <f t="shared" si="3"/>
        <v>85972782997.590561</v>
      </c>
      <c r="L45">
        <f t="shared" si="4"/>
        <v>643.35875330611566</v>
      </c>
      <c r="M45">
        <f t="shared" si="5"/>
        <v>5.2332700000000025E-3</v>
      </c>
    </row>
    <row r="46" spans="1:13" x14ac:dyDescent="0.3">
      <c r="A46" s="1">
        <v>0.13749639557816096</v>
      </c>
      <c r="B46" s="1">
        <v>8.4074000000000098</v>
      </c>
      <c r="E46" s="2" t="s">
        <v>1</v>
      </c>
      <c r="F46" s="1">
        <v>44.749822129421098</v>
      </c>
      <c r="G46" s="1">
        <v>0.63627333333333358</v>
      </c>
      <c r="H46">
        <f t="shared" si="0"/>
        <v>46.075618960515726</v>
      </c>
      <c r="I46">
        <f t="shared" si="1"/>
        <v>5.1216766509012004E-14</v>
      </c>
      <c r="J46">
        <f t="shared" si="2"/>
        <v>6.6694839046527359E-9</v>
      </c>
      <c r="K46">
        <f t="shared" si="3"/>
        <v>124231453233.45943</v>
      </c>
      <c r="L46">
        <f t="shared" si="4"/>
        <v>828.55967779217667</v>
      </c>
      <c r="M46">
        <f t="shared" si="5"/>
        <v>6.3627333333333355E-3</v>
      </c>
    </row>
    <row r="47" spans="1:13" x14ac:dyDescent="0.3">
      <c r="A47" s="1">
        <v>0.14564356921461707</v>
      </c>
      <c r="B47" s="1">
        <v>9.0873166666666556</v>
      </c>
      <c r="E47" s="2" t="s">
        <v>1</v>
      </c>
      <c r="F47" s="1">
        <v>42.246556293140493</v>
      </c>
      <c r="G47" s="1">
        <v>0.74926066666666657</v>
      </c>
      <c r="H47">
        <f t="shared" si="0"/>
        <v>43.498189211280796</v>
      </c>
      <c r="I47">
        <f t="shared" si="1"/>
        <v>4.3093538511459075E-14</v>
      </c>
      <c r="J47">
        <f t="shared" si="2"/>
        <v>5.9441837868896704E-9</v>
      </c>
      <c r="K47">
        <f t="shared" si="3"/>
        <v>173868448158.9808</v>
      </c>
      <c r="L47">
        <f t="shared" si="4"/>
        <v>1033.5060105982809</v>
      </c>
      <c r="M47">
        <f t="shared" si="5"/>
        <v>7.4926066666666652E-3</v>
      </c>
    </row>
    <row r="48" spans="1:13" x14ac:dyDescent="0.3">
      <c r="A48" s="1">
        <v>0.15427349323869949</v>
      </c>
      <c r="B48" s="1">
        <v>9.7792500000000064</v>
      </c>
      <c r="E48" s="2" t="s">
        <v>1</v>
      </c>
      <c r="F48" s="1">
        <v>39.883320954164795</v>
      </c>
      <c r="G48" s="1">
        <v>0.85823199999999977</v>
      </c>
      <c r="H48">
        <f t="shared" si="0"/>
        <v>41.064938623652644</v>
      </c>
      <c r="I48">
        <f t="shared" si="1"/>
        <v>3.6258693939841773E-14</v>
      </c>
      <c r="J48">
        <f t="shared" si="2"/>
        <v>5.2977593765048189E-9</v>
      </c>
      <c r="K48">
        <f t="shared" si="3"/>
        <v>236696887489.63937</v>
      </c>
      <c r="L48">
        <f t="shared" si="4"/>
        <v>1253.9631550877432</v>
      </c>
      <c r="M48">
        <f t="shared" si="5"/>
        <v>8.5823199999999975E-3</v>
      </c>
    </row>
    <row r="49" spans="1:13" x14ac:dyDescent="0.3">
      <c r="A49" s="1">
        <v>0.16341477240920571</v>
      </c>
      <c r="B49" s="1">
        <v>10.480376666666658</v>
      </c>
      <c r="E49" s="2" t="s">
        <v>1</v>
      </c>
      <c r="F49" s="1">
        <v>37.652282929181538</v>
      </c>
      <c r="G49" s="1">
        <v>0.95959866666666671</v>
      </c>
      <c r="H49">
        <f t="shared" si="0"/>
        <v>38.76780194167317</v>
      </c>
      <c r="I49">
        <f t="shared" si="1"/>
        <v>3.0507888923382928E-14</v>
      </c>
      <c r="J49">
        <f t="shared" si="2"/>
        <v>4.721633014316764E-9</v>
      </c>
      <c r="K49">
        <f t="shared" si="3"/>
        <v>314541156576.44781</v>
      </c>
      <c r="L49">
        <f t="shared" si="4"/>
        <v>1485.1479092527345</v>
      </c>
      <c r="M49">
        <f t="shared" si="5"/>
        <v>9.5959866666666671E-3</v>
      </c>
    </row>
    <row r="50" spans="1:13" x14ac:dyDescent="0.3">
      <c r="A50" s="1">
        <v>0.17309770642344996</v>
      </c>
      <c r="B50" s="1">
        <v>11.187630000000004</v>
      </c>
      <c r="E50" s="2" t="s">
        <v>1</v>
      </c>
      <c r="F50" s="1">
        <v>35.546047216288649</v>
      </c>
      <c r="G50" s="1">
        <v>1.0505340000000003</v>
      </c>
      <c r="H50">
        <f t="shared" si="0"/>
        <v>36.59916507273509</v>
      </c>
      <c r="I50">
        <f t="shared" si="1"/>
        <v>2.5669189521985655E-14</v>
      </c>
      <c r="J50">
        <f t="shared" si="2"/>
        <v>4.2081598535330803E-9</v>
      </c>
      <c r="K50">
        <f t="shared" si="3"/>
        <v>409258733743.89874</v>
      </c>
      <c r="L50">
        <f t="shared" si="4"/>
        <v>1722.2261730488588</v>
      </c>
      <c r="M50">
        <f t="shared" si="5"/>
        <v>1.0505340000000002E-2</v>
      </c>
    </row>
    <row r="51" spans="1:13" x14ac:dyDescent="0.3">
      <c r="A51" s="1">
        <v>0.18335439034868414</v>
      </c>
      <c r="B51" s="1">
        <v>11.897766666666653</v>
      </c>
      <c r="E51" s="2" t="s">
        <v>1</v>
      </c>
      <c r="F51" s="1">
        <v>33.557632483510275</v>
      </c>
      <c r="G51" s="1">
        <v>1.1291656666666676</v>
      </c>
      <c r="H51">
        <f t="shared" si="0"/>
        <v>34.551839849899466</v>
      </c>
      <c r="I51">
        <f t="shared" si="1"/>
        <v>2.1597931353768505E-14</v>
      </c>
      <c r="J51">
        <f t="shared" si="2"/>
        <v>3.7505264172781267E-9</v>
      </c>
      <c r="K51">
        <f t="shared" si="3"/>
        <v>522811952761.22852</v>
      </c>
      <c r="L51">
        <f t="shared" si="4"/>
        <v>1960.8200400997516</v>
      </c>
      <c r="M51">
        <f t="shared" si="5"/>
        <v>1.1291656666666676E-2</v>
      </c>
    </row>
    <row r="52" spans="1:13" x14ac:dyDescent="0.3">
      <c r="A52" s="1">
        <v>0.19421882100445442</v>
      </c>
      <c r="B52" s="1">
        <v>12.607313333333325</v>
      </c>
      <c r="E52" s="2" t="s">
        <v>1</v>
      </c>
      <c r="F52" s="1">
        <v>31.680447928463678</v>
      </c>
      <c r="G52" s="1">
        <v>1.195107333333334</v>
      </c>
      <c r="H52">
        <f t="shared" si="0"/>
        <v>32.619040205986977</v>
      </c>
      <c r="I52">
        <f t="shared" si="1"/>
        <v>1.8172394510647253E-14</v>
      </c>
      <c r="J52">
        <f t="shared" si="2"/>
        <v>3.3426601878945262E-9</v>
      </c>
      <c r="K52">
        <f t="shared" si="3"/>
        <v>657649894532.67566</v>
      </c>
      <c r="L52">
        <f t="shared" si="4"/>
        <v>2198.3001200274089</v>
      </c>
      <c r="M52">
        <f t="shared" si="5"/>
        <v>1.195107333333334E-2</v>
      </c>
    </row>
    <row r="53" spans="1:13" x14ac:dyDescent="0.3">
      <c r="A53" s="1">
        <v>0.20572700964850946</v>
      </c>
      <c r="B53" s="1">
        <v>13.312626666666672</v>
      </c>
      <c r="E53" s="2" t="s">
        <v>1</v>
      </c>
      <c r="F53" s="1">
        <v>29.908271432475978</v>
      </c>
      <c r="G53" s="1">
        <v>1.2493759999999978</v>
      </c>
      <c r="H53">
        <f t="shared" si="0"/>
        <v>30.794359680469828</v>
      </c>
      <c r="I53">
        <f t="shared" si="1"/>
        <v>1.5290164453318401E-14</v>
      </c>
      <c r="J53">
        <f t="shared" si="2"/>
        <v>2.9791490283233169E-9</v>
      </c>
      <c r="K53">
        <f t="shared" si="3"/>
        <v>817110897540.96643</v>
      </c>
      <c r="L53">
        <f t="shared" si="4"/>
        <v>2434.2951364415635</v>
      </c>
      <c r="M53">
        <f t="shared" si="5"/>
        <v>1.2493759999999979E-2</v>
      </c>
    </row>
    <row r="54" spans="1:13" x14ac:dyDescent="0.3">
      <c r="A54" s="1">
        <v>0.21791710133976769</v>
      </c>
      <c r="B54" s="1">
        <v>14.009896666666666</v>
      </c>
      <c r="E54" s="2" t="s">
        <v>1</v>
      </c>
      <c r="F54" s="1">
        <v>28.235228936740508</v>
      </c>
      <c r="G54" s="1">
        <v>1.2934266666666665</v>
      </c>
      <c r="H54">
        <f t="shared" si="0"/>
        <v>29.071750184608241</v>
      </c>
      <c r="I54">
        <f t="shared" si="1"/>
        <v>1.2865070085978149E-14</v>
      </c>
      <c r="J54">
        <f t="shared" si="2"/>
        <v>2.6551693663333908E-9</v>
      </c>
      <c r="K54">
        <f t="shared" si="3"/>
        <v>1005378640009.4264</v>
      </c>
      <c r="L54">
        <f t="shared" si="4"/>
        <v>2669.4505665189549</v>
      </c>
      <c r="M54">
        <f t="shared" si="5"/>
        <v>1.2934266666666666E-2</v>
      </c>
    </row>
    <row r="55" spans="1:13" x14ac:dyDescent="0.3">
      <c r="A55" s="1">
        <v>0.23082950137398561</v>
      </c>
      <c r="B55" s="1">
        <v>14.695196666666666</v>
      </c>
      <c r="E55" s="2" t="s">
        <v>1</v>
      </c>
      <c r="F55" s="1">
        <v>26.655774972152912</v>
      </c>
      <c r="G55" s="1">
        <v>1.3284333333333356</v>
      </c>
      <c r="H55">
        <f t="shared" si="0"/>
        <v>27.445501954446712</v>
      </c>
      <c r="I55">
        <f t="shared" si="1"/>
        <v>1.0824607467266947E-14</v>
      </c>
      <c r="J55">
        <f t="shared" si="2"/>
        <v>2.3664221886486171E-9</v>
      </c>
      <c r="K55">
        <f t="shared" si="3"/>
        <v>1227234647861.781</v>
      </c>
      <c r="L55">
        <f t="shared" si="4"/>
        <v>2904.1553013784905</v>
      </c>
      <c r="M55">
        <f t="shared" si="5"/>
        <v>1.3284333333333358E-2</v>
      </c>
    </row>
    <row r="56" spans="1:13" x14ac:dyDescent="0.3">
      <c r="A56" s="1">
        <v>0.24450700921121041</v>
      </c>
      <c r="B56" s="1">
        <v>15.364553333333319</v>
      </c>
      <c r="E56" s="2" t="s">
        <v>1</v>
      </c>
      <c r="F56" s="1">
        <v>25.16467427829107</v>
      </c>
      <c r="G56" s="1">
        <v>1.3555800000000007</v>
      </c>
      <c r="H56">
        <f t="shared" si="0"/>
        <v>25.910224625221993</v>
      </c>
      <c r="I56">
        <f t="shared" si="1"/>
        <v>9.1077721331747191E-15</v>
      </c>
      <c r="J56">
        <f t="shared" si="2"/>
        <v>2.1090759956535926E-9</v>
      </c>
      <c r="K56">
        <f t="shared" si="3"/>
        <v>1488377157639.1897</v>
      </c>
      <c r="L56">
        <f t="shared" si="4"/>
        <v>3139.1005356559381</v>
      </c>
      <c r="M56">
        <f t="shared" si="5"/>
        <v>1.3555800000000008E-2</v>
      </c>
    </row>
    <row r="57" spans="1:13" x14ac:dyDescent="0.3">
      <c r="A57" s="1">
        <v>0.25899496033893232</v>
      </c>
      <c r="B57" s="1">
        <v>16.013999999999985</v>
      </c>
      <c r="E57" s="2" t="s">
        <v>1</v>
      </c>
      <c r="F57" s="1">
        <v>23.756984450613306</v>
      </c>
      <c r="G57" s="1">
        <v>1.3761699999999988</v>
      </c>
      <c r="H57">
        <f t="shared" si="0"/>
        <v>24.460829364452188</v>
      </c>
      <c r="I57">
        <f t="shared" si="1"/>
        <v>7.6632352240647055E-15</v>
      </c>
      <c r="J57">
        <f t="shared" si="2"/>
        <v>1.8797159597216281E-9</v>
      </c>
      <c r="K57">
        <f t="shared" si="3"/>
        <v>1795808114669.9497</v>
      </c>
      <c r="L57">
        <f t="shared" si="4"/>
        <v>3375.6091737427118</v>
      </c>
      <c r="M57">
        <f t="shared" si="5"/>
        <v>1.3761699999999988E-2</v>
      </c>
    </row>
    <row r="58" spans="1:13" x14ac:dyDescent="0.3">
      <c r="A58" s="1">
        <v>0.27434137654115825</v>
      </c>
      <c r="B58" s="1">
        <v>16.639703333333333</v>
      </c>
      <c r="E58" s="2" t="s">
        <v>1</v>
      </c>
      <c r="F58" s="1">
        <v>22.428039558357046</v>
      </c>
      <c r="G58" s="1">
        <v>1.3907833333333341</v>
      </c>
      <c r="H58">
        <f t="shared" si="0"/>
        <v>23.092512004485176</v>
      </c>
      <c r="I58">
        <f t="shared" si="1"/>
        <v>6.4478088868123673E-15</v>
      </c>
      <c r="J58">
        <f t="shared" si="2"/>
        <v>1.6752986125268744E-9</v>
      </c>
      <c r="K58">
        <f t="shared" si="3"/>
        <v>2156985974224.3416</v>
      </c>
      <c r="L58">
        <f t="shared" si="4"/>
        <v>3613.5956098579682</v>
      </c>
      <c r="M58">
        <f t="shared" si="5"/>
        <v>1.3907833333333341E-2</v>
      </c>
    </row>
    <row r="59" spans="1:13" x14ac:dyDescent="0.3">
      <c r="A59" s="1">
        <v>0.29059712507148722</v>
      </c>
      <c r="B59" s="1">
        <v>17.238043333333319</v>
      </c>
      <c r="E59" s="2" t="s">
        <v>1</v>
      </c>
      <c r="F59" s="1">
        <v>21.173434678837904</v>
      </c>
      <c r="G59" s="1">
        <v>1.3982033333333281</v>
      </c>
      <c r="H59">
        <f t="shared" si="0"/>
        <v>21.800737118597475</v>
      </c>
      <c r="I59">
        <f t="shared" si="1"/>
        <v>5.4251550716206367E-15</v>
      </c>
      <c r="J59">
        <f t="shared" si="2"/>
        <v>1.4931114600687386E-9</v>
      </c>
      <c r="K59">
        <f t="shared" si="3"/>
        <v>2577259663318.0625</v>
      </c>
      <c r="L59">
        <f t="shared" si="4"/>
        <v>3848.135938873098</v>
      </c>
      <c r="M59">
        <f t="shared" si="5"/>
        <v>1.3982033333333281E-2</v>
      </c>
    </row>
    <row r="60" spans="1:13" x14ac:dyDescent="0.3">
      <c r="A60" s="1">
        <v>0.30781608725778326</v>
      </c>
      <c r="B60" s="1">
        <v>17.805796666666662</v>
      </c>
      <c r="E60" s="2" t="s">
        <v>1</v>
      </c>
      <c r="F60" s="1">
        <v>19.989011296886474</v>
      </c>
      <c r="G60" s="1">
        <v>1.3956166666666714</v>
      </c>
      <c r="H60">
        <f t="shared" si="0"/>
        <v>20.581222987862191</v>
      </c>
      <c r="I60">
        <f t="shared" si="1"/>
        <v>4.5646991199333953E-15</v>
      </c>
      <c r="J60">
        <f t="shared" si="2"/>
        <v>1.33073698952451E-9</v>
      </c>
      <c r="K60">
        <f t="shared" si="3"/>
        <v>3057412175475.5117</v>
      </c>
      <c r="L60">
        <f t="shared" si="4"/>
        <v>4068.6114741278657</v>
      </c>
      <c r="M60">
        <f t="shared" si="5"/>
        <v>1.3956166666666716E-2</v>
      </c>
    </row>
    <row r="61" spans="1:13" x14ac:dyDescent="0.3">
      <c r="A61" s="1">
        <v>0.32605533709730439</v>
      </c>
      <c r="B61" s="1">
        <v>18.340293333333335</v>
      </c>
      <c r="E61" s="2" t="s">
        <v>1</v>
      </c>
      <c r="F61" s="1">
        <v>18.870843521027869</v>
      </c>
      <c r="G61" s="1">
        <v>1.3810999999999962</v>
      </c>
      <c r="H61">
        <f t="shared" si="0"/>
        <v>19.42992740895717</v>
      </c>
      <c r="I61">
        <f t="shared" si="1"/>
        <v>3.8407156625840565E-15</v>
      </c>
      <c r="J61">
        <f t="shared" si="2"/>
        <v>1.1860205903229958E-9</v>
      </c>
      <c r="K61">
        <f t="shared" si="3"/>
        <v>3595944405503.8008</v>
      </c>
      <c r="L61">
        <f t="shared" si="4"/>
        <v>4264.8641065842921</v>
      </c>
      <c r="M61">
        <f t="shared" si="5"/>
        <v>1.3810999999999962E-2</v>
      </c>
    </row>
    <row r="62" spans="1:13" x14ac:dyDescent="0.3">
      <c r="A62" s="1">
        <v>0.34537533043425633</v>
      </c>
      <c r="B62" s="1">
        <v>18.839623333333343</v>
      </c>
      <c r="E62" s="2" t="s">
        <v>1</v>
      </c>
      <c r="F62" s="1">
        <v>17.815225070716114</v>
      </c>
      <c r="G62" s="1">
        <v>1.3562966666666676</v>
      </c>
      <c r="H62">
        <f t="shared" si="0"/>
        <v>18.343034295871991</v>
      </c>
      <c r="I62">
        <f t="shared" si="1"/>
        <v>3.2315594989388335E-15</v>
      </c>
      <c r="J62">
        <f t="shared" si="2"/>
        <v>1.0570419637713091E-9</v>
      </c>
      <c r="K62">
        <f t="shared" si="3"/>
        <v>4197034487875.1045</v>
      </c>
      <c r="L62">
        <f t="shared" si="4"/>
        <v>4436.4415770794112</v>
      </c>
      <c r="M62">
        <f t="shared" si="5"/>
        <v>1.3562966666666676E-2</v>
      </c>
    </row>
    <row r="63" spans="1:13" x14ac:dyDescent="0.3">
      <c r="A63" s="1">
        <v>0.3658401053468231</v>
      </c>
      <c r="B63" s="1">
        <v>19.302859999999999</v>
      </c>
      <c r="E63" s="2" t="s">
        <v>1</v>
      </c>
      <c r="F63" s="1">
        <v>16.818656991491199</v>
      </c>
      <c r="G63" s="1">
        <v>1.3278000000000012</v>
      </c>
      <c r="H63">
        <f t="shared" si="0"/>
        <v>17.316941031103656</v>
      </c>
      <c r="I63">
        <f t="shared" si="1"/>
        <v>2.7190184623445152E-15</v>
      </c>
      <c r="J63">
        <f t="shared" si="2"/>
        <v>9.4208964185791595E-10</v>
      </c>
      <c r="K63">
        <f t="shared" si="3"/>
        <v>4883379860742.415</v>
      </c>
      <c r="L63">
        <f t="shared" si="4"/>
        <v>4600.5815840629812</v>
      </c>
      <c r="M63">
        <f t="shared" si="5"/>
        <v>1.3278000000000014E-2</v>
      </c>
    </row>
    <row r="64" spans="1:13" x14ac:dyDescent="0.3">
      <c r="A64" s="1">
        <v>0.3875174944078742</v>
      </c>
      <c r="B64" s="1">
        <v>19.730296666666668</v>
      </c>
      <c r="E64" s="2" t="s">
        <v>1</v>
      </c>
      <c r="F64" s="1">
        <v>15.87783605733955</v>
      </c>
      <c r="G64" s="1">
        <v>1.3063066666666652</v>
      </c>
      <c r="H64">
        <f t="shared" si="0"/>
        <v>16.348246524415373</v>
      </c>
      <c r="I64">
        <f t="shared" si="1"/>
        <v>2.2877689242602618E-15</v>
      </c>
      <c r="J64">
        <f t="shared" si="2"/>
        <v>8.3963827711195131E-10</v>
      </c>
      <c r="K64">
        <f t="shared" si="3"/>
        <v>5709958959640.3525</v>
      </c>
      <c r="L64">
        <f t="shared" si="4"/>
        <v>4794.3001032523753</v>
      </c>
      <c r="M64">
        <f t="shared" si="5"/>
        <v>1.3063066666666652E-2</v>
      </c>
    </row>
    <row r="65" spans="1:13" x14ac:dyDescent="0.3">
      <c r="A65" s="1">
        <v>0.41047934952290988</v>
      </c>
      <c r="B65" s="1">
        <v>20.123653333333337</v>
      </c>
      <c r="E65" s="2" t="s">
        <v>1</v>
      </c>
      <c r="F65" s="1">
        <v>14.989643821816211</v>
      </c>
      <c r="G65" s="1">
        <v>1.3034066666666677</v>
      </c>
      <c r="H65">
        <f t="shared" si="0"/>
        <v>15.43373993957788</v>
      </c>
      <c r="I65">
        <f t="shared" si="1"/>
        <v>1.9249176580794382E-15</v>
      </c>
      <c r="J65">
        <f t="shared" si="2"/>
        <v>7.483284021690284E-10</v>
      </c>
      <c r="K65">
        <f t="shared" si="3"/>
        <v>6771233362611.0791</v>
      </c>
      <c r="L65">
        <f t="shared" si="4"/>
        <v>5067.1062429563663</v>
      </c>
      <c r="M65">
        <f t="shared" si="5"/>
        <v>1.3034066666666677E-2</v>
      </c>
    </row>
    <row r="66" spans="1:13" x14ac:dyDescent="0.3">
      <c r="A66" s="1">
        <v>0.43480178009049281</v>
      </c>
      <c r="B66" s="1">
        <v>20.486303333333332</v>
      </c>
      <c r="E66" s="2" t="s">
        <v>1</v>
      </c>
      <c r="F66" s="1">
        <v>14.151136281637692</v>
      </c>
      <c r="G66" s="1">
        <v>1.3273633333333312</v>
      </c>
      <c r="H66">
        <f t="shared" si="0"/>
        <v>14.570390051726951</v>
      </c>
      <c r="I66">
        <f t="shared" si="1"/>
        <v>1.6196163655750882E-15</v>
      </c>
      <c r="J66">
        <f t="shared" si="2"/>
        <v>6.6694839046527392E-10</v>
      </c>
      <c r="K66">
        <f t="shared" si="3"/>
        <v>8195541620512.1846</v>
      </c>
      <c r="L66">
        <f t="shared" si="4"/>
        <v>5466.0032927917646</v>
      </c>
      <c r="M66">
        <f t="shared" si="5"/>
        <v>1.3273633333333314E-2</v>
      </c>
    </row>
    <row r="67" spans="1:13" x14ac:dyDescent="0.3">
      <c r="A67" s="1">
        <v>0.46056540527457079</v>
      </c>
      <c r="B67" s="1">
        <v>20.823349999999998</v>
      </c>
      <c r="E67" s="2" t="s">
        <v>1</v>
      </c>
      <c r="F67" s="1">
        <v>13.359534118484405</v>
      </c>
      <c r="G67" s="1">
        <v>1.3795433333333329</v>
      </c>
      <c r="H67">
        <f t="shared" si="0"/>
        <v>13.755335200061047</v>
      </c>
      <c r="I67">
        <f t="shared" si="1"/>
        <v>1.3627373413239275E-15</v>
      </c>
      <c r="J67">
        <f t="shared" si="2"/>
        <v>5.9441837868896704E-10</v>
      </c>
      <c r="K67">
        <f t="shared" si="3"/>
        <v>10123325247645.141</v>
      </c>
      <c r="L67">
        <f t="shared" si="4"/>
        <v>6017.4905806463103</v>
      </c>
      <c r="M67">
        <f t="shared" si="5"/>
        <v>1.3795433333333329E-2</v>
      </c>
    </row>
    <row r="68" spans="1:13" x14ac:dyDescent="0.3">
      <c r="A68" s="1">
        <v>0.4878556212248768</v>
      </c>
      <c r="B68" s="1">
        <v>21.141646666666659</v>
      </c>
      <c r="E68" s="2" t="s">
        <v>1</v>
      </c>
      <c r="F68" s="1">
        <v>12.612213486668074</v>
      </c>
      <c r="G68" s="1">
        <v>1.4532633333333322</v>
      </c>
      <c r="H68">
        <f t="shared" si="0"/>
        <v>12.98587380257624</v>
      </c>
      <c r="I68">
        <f t="shared" si="1"/>
        <v>1.1466005783284426E-15</v>
      </c>
      <c r="J68">
        <f t="shared" si="2"/>
        <v>5.2977593765048189E-10</v>
      </c>
      <c r="K68">
        <f t="shared" si="3"/>
        <v>12674538638834.059</v>
      </c>
      <c r="L68">
        <f t="shared" si="4"/>
        <v>6714.6655916755763</v>
      </c>
      <c r="M68">
        <f t="shared" si="5"/>
        <v>1.4532633333333324E-2</v>
      </c>
    </row>
    <row r="69" spans="1:13" x14ac:dyDescent="0.3">
      <c r="A69" s="1">
        <v>0.51676288413113136</v>
      </c>
      <c r="B69" s="1">
        <v>21.449643333333324</v>
      </c>
      <c r="E69" s="2" t="s">
        <v>1</v>
      </c>
      <c r="F69" s="1">
        <v>11.906697316129</v>
      </c>
      <c r="G69" s="1">
        <v>1.5351166666666749</v>
      </c>
      <c r="H69">
        <f t="shared" si="0"/>
        <v>12.259455401398537</v>
      </c>
      <c r="I69">
        <f t="shared" si="1"/>
        <v>9.6474415601312165E-16</v>
      </c>
      <c r="J69">
        <f t="shared" si="2"/>
        <v>4.7216330143167631E-10</v>
      </c>
      <c r="K69">
        <f t="shared" si="3"/>
        <v>15912163417611.783</v>
      </c>
      <c r="L69">
        <f t="shared" si="4"/>
        <v>7513.1396121799253</v>
      </c>
      <c r="M69">
        <f t="shared" si="5"/>
        <v>1.5351166666666749E-2</v>
      </c>
    </row>
    <row r="70" spans="1:13" x14ac:dyDescent="0.3">
      <c r="A70" s="1">
        <v>0.54738301004926049</v>
      </c>
      <c r="B70" s="1">
        <v>21.757016666666662</v>
      </c>
      <c r="E70" s="2" t="s">
        <v>1</v>
      </c>
      <c r="F70" s="1">
        <v>11.240647101935998</v>
      </c>
      <c r="G70" s="1">
        <v>1.6079499999999969</v>
      </c>
      <c r="H70">
        <f t="shared" si="0"/>
        <v>11.573672209032498</v>
      </c>
      <c r="I70">
        <f t="shared" si="1"/>
        <v>8.1173104580003442E-16</v>
      </c>
      <c r="J70">
        <f t="shared" si="2"/>
        <v>4.2081598535330792E-10</v>
      </c>
      <c r="K70">
        <f t="shared" si="3"/>
        <v>19808901092543.73</v>
      </c>
      <c r="L70">
        <f t="shared" si="4"/>
        <v>8335.9022320250078</v>
      </c>
      <c r="M70">
        <f t="shared" si="5"/>
        <v>1.6079499999999965E-2</v>
      </c>
    </row>
    <row r="71" spans="1:13" x14ac:dyDescent="0.3">
      <c r="A71" s="1">
        <v>0.57981749249343673</v>
      </c>
      <c r="B71" s="1">
        <v>22.074103333333341</v>
      </c>
      <c r="E71" s="2" t="s">
        <v>1</v>
      </c>
      <c r="F71" s="1">
        <v>10.611855153074524</v>
      </c>
      <c r="G71" s="1">
        <v>1.6545800000000055</v>
      </c>
      <c r="H71">
        <f t="shared" si="0"/>
        <v>10.92625112750526</v>
      </c>
      <c r="I71">
        <f t="shared" si="1"/>
        <v>6.8298655825872278E-16</v>
      </c>
      <c r="J71">
        <f t="shared" si="2"/>
        <v>3.7505264172781237E-10</v>
      </c>
      <c r="K71">
        <f t="shared" si="3"/>
        <v>24225659787776.27</v>
      </c>
      <c r="L71">
        <f t="shared" si="4"/>
        <v>9085.8977010047238</v>
      </c>
      <c r="M71">
        <f t="shared" si="5"/>
        <v>1.6545800000000055E-2</v>
      </c>
    </row>
    <row r="72" spans="1:13" x14ac:dyDescent="0.3">
      <c r="A72" s="1">
        <v>0.61417383884662735</v>
      </c>
      <c r="B72" s="1">
        <v>22.411096666666662</v>
      </c>
      <c r="E72" s="2" t="s">
        <v>1</v>
      </c>
      <c r="F72" s="1">
        <v>10.018237274830829</v>
      </c>
      <c r="G72" s="1">
        <v>1.6613733333333269</v>
      </c>
      <c r="H72">
        <f t="shared" si="0"/>
        <v>10.315046213952677</v>
      </c>
      <c r="I72">
        <f t="shared" si="1"/>
        <v>5.7466157192786272E-16</v>
      </c>
      <c r="J72">
        <f t="shared" si="2"/>
        <v>3.3426601878945248E-10</v>
      </c>
      <c r="K72">
        <f t="shared" si="3"/>
        <v>28910465124017.016</v>
      </c>
      <c r="L72">
        <f t="shared" si="4"/>
        <v>9663.7860783564829</v>
      </c>
      <c r="M72">
        <f t="shared" si="5"/>
        <v>1.6613733333333269E-2</v>
      </c>
    </row>
    <row r="73" spans="1:13" x14ac:dyDescent="0.3">
      <c r="A73" s="1">
        <v>0.65056592670472579</v>
      </c>
      <c r="B73" s="1">
        <v>22.777083333333337</v>
      </c>
      <c r="E73" s="2" t="s">
        <v>1</v>
      </c>
      <c r="F73" s="1">
        <v>9.457825860517092</v>
      </c>
      <c r="G73" s="1">
        <v>1.621096666666666</v>
      </c>
      <c r="H73">
        <f t="shared" si="0"/>
        <v>9.7380315676739606</v>
      </c>
      <c r="I73">
        <f t="shared" si="1"/>
        <v>4.8351745471029436E-16</v>
      </c>
      <c r="J73">
        <f t="shared" si="2"/>
        <v>2.9791490283233168E-10</v>
      </c>
      <c r="K73">
        <f t="shared" si="3"/>
        <v>33527159172319.16</v>
      </c>
      <c r="L73">
        <f t="shared" si="4"/>
        <v>9988.2403670655804</v>
      </c>
      <c r="M73">
        <f t="shared" si="5"/>
        <v>1.621096666666666E-2</v>
      </c>
    </row>
    <row r="74" spans="1:13" x14ac:dyDescent="0.3">
      <c r="A74" s="1">
        <v>0.68911438133539604</v>
      </c>
      <c r="B74" s="1">
        <v>23.179019999999984</v>
      </c>
      <c r="E74" s="2" t="s">
        <v>1</v>
      </c>
      <c r="F74" s="1">
        <v>8.9287633696394302</v>
      </c>
      <c r="G74" s="1">
        <v>1.5346733333333307</v>
      </c>
      <c r="H74">
        <f t="shared" si="0"/>
        <v>9.193294615078262</v>
      </c>
      <c r="I74">
        <f t="shared" si="1"/>
        <v>4.0682923729389218E-16</v>
      </c>
      <c r="J74">
        <f t="shared" si="2"/>
        <v>2.6551693663333918E-10</v>
      </c>
      <c r="K74">
        <f t="shared" si="3"/>
        <v>37722788645711.008</v>
      </c>
      <c r="L74">
        <f t="shared" si="4"/>
        <v>10016.039282476097</v>
      </c>
      <c r="M74">
        <f t="shared" si="5"/>
        <v>1.5346733333333305E-2</v>
      </c>
    </row>
    <row r="75" spans="1:13" x14ac:dyDescent="0.3">
      <c r="A75" s="1">
        <v>0.729946975502761</v>
      </c>
      <c r="B75" s="1">
        <v>23.620809999999992</v>
      </c>
      <c r="E75" s="2" t="s">
        <v>1</v>
      </c>
      <c r="F75" s="1">
        <v>8.4292961708914564</v>
      </c>
      <c r="G75" s="1">
        <v>1.4117666666666695</v>
      </c>
      <c r="H75">
        <f t="shared" si="0"/>
        <v>8.6790297702654442</v>
      </c>
      <c r="I75">
        <f t="shared" si="1"/>
        <v>3.4230414373830105E-16</v>
      </c>
      <c r="J75">
        <f t="shared" si="2"/>
        <v>2.3664221886486179E-10</v>
      </c>
      <c r="K75">
        <f t="shared" si="3"/>
        <v>41243049273338.5</v>
      </c>
      <c r="L75">
        <f t="shared" si="4"/>
        <v>9759.8466927956488</v>
      </c>
      <c r="M75">
        <f t="shared" si="5"/>
        <v>1.4117666666666695E-2</v>
      </c>
    </row>
    <row r="76" spans="1:13" x14ac:dyDescent="0.3">
      <c r="A76" s="1">
        <v>0.77319905298319502</v>
      </c>
      <c r="B76" s="1">
        <v>24.102600000000006</v>
      </c>
      <c r="E76" s="2" t="s">
        <v>1</v>
      </c>
      <c r="F76" s="1">
        <v>7.9577687295653687</v>
      </c>
      <c r="G76" s="1">
        <v>1.2699599999999978</v>
      </c>
      <c r="H76">
        <f t="shared" si="0"/>
        <v>8.1935324502284121</v>
      </c>
      <c r="I76">
        <f t="shared" si="1"/>
        <v>2.8801304350642506E-16</v>
      </c>
      <c r="J76">
        <f t="shared" si="2"/>
        <v>2.1090759956535922E-10</v>
      </c>
      <c r="K76">
        <f t="shared" si="3"/>
        <v>44093836325564.445</v>
      </c>
      <c r="L76">
        <f t="shared" si="4"/>
        <v>9299.7251750526357</v>
      </c>
      <c r="M76">
        <f t="shared" si="5"/>
        <v>1.2699599999999978E-2</v>
      </c>
    </row>
    <row r="77" spans="1:13" x14ac:dyDescent="0.3">
      <c r="A77" s="1">
        <v>0.81901397717600111</v>
      </c>
      <c r="B77" s="1">
        <v>24.620599999999992</v>
      </c>
      <c r="E77" s="2" t="s">
        <v>1</v>
      </c>
      <c r="F77" s="1">
        <v>7.5126181201142028</v>
      </c>
      <c r="G77" s="1">
        <v>1.1326533333333388</v>
      </c>
      <c r="H77">
        <f t="shared" si="0"/>
        <v>7.7351934248397853</v>
      </c>
      <c r="I77">
        <f t="shared" si="1"/>
        <v>2.4233277553675253E-16</v>
      </c>
      <c r="J77">
        <f t="shared" si="2"/>
        <v>1.8797159597216288E-10</v>
      </c>
      <c r="K77">
        <f t="shared" si="3"/>
        <v>46739584887953.344</v>
      </c>
      <c r="L77">
        <f t="shared" si="4"/>
        <v>8785.7143664649757</v>
      </c>
      <c r="M77">
        <f t="shared" si="5"/>
        <v>1.1326533333333388E-2</v>
      </c>
    </row>
    <row r="78" spans="1:13" x14ac:dyDescent="0.3">
      <c r="A78" s="1">
        <v>0.86754360629594607</v>
      </c>
      <c r="B78" s="1">
        <v>25.167496666666665</v>
      </c>
      <c r="E78" s="2" t="s">
        <v>1</v>
      </c>
      <c r="F78" s="1">
        <v>7.0923688456765177</v>
      </c>
      <c r="G78" s="1">
        <v>1.024413333333335</v>
      </c>
      <c r="H78">
        <f t="shared" si="0"/>
        <v>7.3024934828953603</v>
      </c>
      <c r="I78">
        <f t="shared" si="1"/>
        <v>2.038976199980191E-16</v>
      </c>
      <c r="J78">
        <f t="shared" si="2"/>
        <v>1.675298612526875E-10</v>
      </c>
      <c r="K78">
        <f t="shared" si="3"/>
        <v>50241554234094.898</v>
      </c>
      <c r="L78">
        <f t="shared" si="4"/>
        <v>8416.960609957292</v>
      </c>
      <c r="M78">
        <f t="shared" si="5"/>
        <v>1.024413333333335E-2</v>
      </c>
    </row>
    <row r="79" spans="1:13" x14ac:dyDescent="0.3">
      <c r="A79" s="1">
        <v>0.91894879672272045</v>
      </c>
      <c r="B79" s="1">
        <v>25.733583333333332</v>
      </c>
      <c r="E79" s="2" t="s">
        <v>1</v>
      </c>
      <c r="F79" s="1">
        <v>6.6956279473923539</v>
      </c>
      <c r="G79" s="1">
        <v>0.96166666666666067</v>
      </c>
      <c r="H79">
        <f t="shared" si="0"/>
        <v>6.8939983965344354</v>
      </c>
      <c r="I79">
        <f t="shared" si="1"/>
        <v>1.7155846685935115E-16</v>
      </c>
      <c r="J79">
        <f t="shared" si="2"/>
        <v>1.4931114600687382E-10</v>
      </c>
      <c r="K79">
        <f t="shared" si="3"/>
        <v>56054748230821.172</v>
      </c>
      <c r="L79">
        <f t="shared" si="4"/>
        <v>8369.5986974706921</v>
      </c>
      <c r="M79">
        <f t="shared" si="5"/>
        <v>9.6166666666666067E-3</v>
      </c>
    </row>
    <row r="80" spans="1:13" x14ac:dyDescent="0.3">
      <c r="A80" s="1">
        <v>0.97339993617572862</v>
      </c>
      <c r="B80" s="1">
        <v>26.30853333333333</v>
      </c>
      <c r="E80" s="2" t="s">
        <v>1</v>
      </c>
      <c r="F80" s="1">
        <v>6.3210803872997454</v>
      </c>
      <c r="G80" s="1">
        <v>0.94684999999999908</v>
      </c>
      <c r="H80">
        <f t="shared" si="0"/>
        <v>6.5083541673460497</v>
      </c>
      <c r="I80">
        <f t="shared" si="1"/>
        <v>1.4434846052355626E-16</v>
      </c>
      <c r="J80">
        <f t="shared" si="2"/>
        <v>1.3307369895245093E-10</v>
      </c>
      <c r="K80">
        <f t="shared" si="3"/>
        <v>65594741818911.359</v>
      </c>
      <c r="L80">
        <f t="shared" si="4"/>
        <v>8728.9349256735532</v>
      </c>
      <c r="M80">
        <f t="shared" si="5"/>
        <v>9.4684999999999908E-3</v>
      </c>
    </row>
    <row r="81" spans="1:13" x14ac:dyDescent="0.3">
      <c r="A81" s="1">
        <v>1.0310775084814761</v>
      </c>
      <c r="B81" s="1">
        <v>26.883443333333336</v>
      </c>
      <c r="E81" s="2" t="s">
        <v>1</v>
      </c>
      <c r="F81" s="1">
        <v>5.9674846895079625</v>
      </c>
      <c r="G81" s="1">
        <v>0.96997666666666649</v>
      </c>
      <c r="H81">
        <f t="shared" si="0"/>
        <v>6.1442825384038535</v>
      </c>
      <c r="I81">
        <f t="shared" si="1"/>
        <v>1.2145409338848354E-16</v>
      </c>
      <c r="J81">
        <f t="shared" si="2"/>
        <v>1.1860205903229956E-10</v>
      </c>
      <c r="K81">
        <f t="shared" si="3"/>
        <v>79863645563932.969</v>
      </c>
      <c r="L81">
        <f t="shared" si="4"/>
        <v>9471.992805708227</v>
      </c>
      <c r="M81">
        <f t="shared" si="5"/>
        <v>9.6997666666666649E-3</v>
      </c>
    </row>
    <row r="82" spans="1:13" x14ac:dyDescent="0.3">
      <c r="A82" s="1">
        <v>1.0921726918055208</v>
      </c>
      <c r="B82" s="1">
        <v>27.452813333333339</v>
      </c>
      <c r="E82" s="2" t="s">
        <v>1</v>
      </c>
      <c r="F82" s="1">
        <v>5.6336688251997202</v>
      </c>
      <c r="G82" s="1">
        <v>1.0139966666666667</v>
      </c>
      <c r="H82">
        <f t="shared" si="0"/>
        <v>5.8005767573538414</v>
      </c>
      <c r="I82">
        <f t="shared" si="1"/>
        <v>1.0219088410999198E-16</v>
      </c>
      <c r="J82">
        <f t="shared" si="2"/>
        <v>1.0570419637713094E-10</v>
      </c>
      <c r="K82">
        <f t="shared" si="3"/>
        <v>99225745573867.734</v>
      </c>
      <c r="L82">
        <f t="shared" si="4"/>
        <v>10488.577695807346</v>
      </c>
      <c r="M82">
        <f t="shared" si="5"/>
        <v>1.0139966666666668E-2</v>
      </c>
    </row>
    <row r="83" spans="1:13" x14ac:dyDescent="0.3">
      <c r="A83" s="1">
        <v>1.1568879923319049</v>
      </c>
      <c r="B83" s="1">
        <v>28.01575999999999</v>
      </c>
      <c r="E83" s="2" t="s">
        <v>1</v>
      </c>
      <c r="F83" s="1">
        <v>5.3185263278227355</v>
      </c>
      <c r="G83" s="1">
        <v>1.060673333333334</v>
      </c>
      <c r="H83">
        <f t="shared" si="0"/>
        <v>5.4760975765112274</v>
      </c>
      <c r="I83">
        <f t="shared" si="1"/>
        <v>8.5982913410574402E-17</v>
      </c>
      <c r="J83">
        <f t="shared" si="2"/>
        <v>9.420896418579159E-11</v>
      </c>
      <c r="K83">
        <f t="shared" si="3"/>
        <v>123358617574231.86</v>
      </c>
      <c r="L83">
        <f t="shared" si="4"/>
        <v>11621.487585059571</v>
      </c>
      <c r="M83">
        <f t="shared" si="5"/>
        <v>1.060673333333334E-2</v>
      </c>
    </row>
    <row r="84" spans="1:13" x14ac:dyDescent="0.3">
      <c r="A84" s="1">
        <v>1.2254379154904456</v>
      </c>
      <c r="B84" s="1">
        <v>28.576099999999993</v>
      </c>
      <c r="E84" s="2" t="s">
        <v>1</v>
      </c>
      <c r="F84" s="1">
        <v>5.0210126255940839</v>
      </c>
      <c r="G84" s="1">
        <v>1.095316666666668</v>
      </c>
      <c r="H84">
        <f t="shared" si="0"/>
        <v>5.1697694767084101</v>
      </c>
      <c r="I84">
        <f t="shared" si="1"/>
        <v>7.2345605608156757E-17</v>
      </c>
      <c r="J84">
        <f t="shared" si="2"/>
        <v>8.3963827711195175E-11</v>
      </c>
      <c r="K84">
        <f t="shared" si="3"/>
        <v>151400580236925.16</v>
      </c>
      <c r="L84">
        <f t="shared" si="4"/>
        <v>12712.172234388165</v>
      </c>
      <c r="M84">
        <f t="shared" si="5"/>
        <v>1.095316666666668E-2</v>
      </c>
    </row>
    <row r="85" spans="1:13" x14ac:dyDescent="0.3">
      <c r="A85" s="1">
        <v>1.2980496769567458</v>
      </c>
      <c r="B85" s="1">
        <v>29.141166666666674</v>
      </c>
      <c r="E85" s="2" t="s">
        <v>1</v>
      </c>
      <c r="F85" s="1">
        <v>4.7401415791610368</v>
      </c>
      <c r="G85" s="1">
        <v>1.1097833333333362</v>
      </c>
      <c r="H85">
        <f t="shared" si="0"/>
        <v>4.8805771023775604</v>
      </c>
      <c r="I85">
        <f t="shared" si="1"/>
        <v>6.087124107808246E-17</v>
      </c>
      <c r="J85">
        <f t="shared" si="2"/>
        <v>7.483284021690286E-11</v>
      </c>
      <c r="K85">
        <f t="shared" si="3"/>
        <v>182316528080931.34</v>
      </c>
      <c r="L85">
        <f t="shared" si="4"/>
        <v>13643.263614780819</v>
      </c>
      <c r="M85">
        <f t="shared" si="5"/>
        <v>1.1097833333333362E-2</v>
      </c>
    </row>
    <row r="86" spans="1:13" x14ac:dyDescent="0.3">
      <c r="A86" s="1">
        <v>1.3749639557816098</v>
      </c>
      <c r="B86" s="1">
        <v>29.719559999999991</v>
      </c>
      <c r="E86" s="2" t="s">
        <v>1</v>
      </c>
      <c r="F86" s="1">
        <v>4.47498221294211</v>
      </c>
      <c r="G86" s="1">
        <v>1.1029200000000072</v>
      </c>
      <c r="H86">
        <f t="shared" si="0"/>
        <v>4.607561896051573</v>
      </c>
      <c r="I86">
        <f t="shared" si="1"/>
        <v>5.121676650901202E-17</v>
      </c>
      <c r="J86">
        <f t="shared" si="2"/>
        <v>6.6694839046527371E-11</v>
      </c>
      <c r="K86">
        <f t="shared" si="3"/>
        <v>215343543760408.88</v>
      </c>
      <c r="L86">
        <f t="shared" si="4"/>
        <v>14362.302990809294</v>
      </c>
      <c r="M86">
        <f t="shared" si="5"/>
        <v>1.1029200000000074E-2</v>
      </c>
    </row>
    <row r="87" spans="1:13" x14ac:dyDescent="0.3">
      <c r="A87" s="1">
        <v>1.4564356921461712</v>
      </c>
      <c r="B87" s="1">
        <v>30.318619999999996</v>
      </c>
      <c r="E87" s="2" t="s">
        <v>1</v>
      </c>
      <c r="F87" s="1">
        <v>4.22465562931405</v>
      </c>
      <c r="G87" s="1">
        <v>1.0789500000000007</v>
      </c>
      <c r="H87">
        <f t="shared" si="0"/>
        <v>4.3498189211280796</v>
      </c>
      <c r="I87">
        <f t="shared" si="1"/>
        <v>4.3093538511459092E-17</v>
      </c>
      <c r="J87">
        <f t="shared" si="2"/>
        <v>5.9441837868896712E-11</v>
      </c>
      <c r="K87">
        <f t="shared" si="3"/>
        <v>250373962609985</v>
      </c>
      <c r="L87">
        <f t="shared" si="4"/>
        <v>14882.688492055935</v>
      </c>
      <c r="M87">
        <f t="shared" si="5"/>
        <v>1.0789500000000007E-2</v>
      </c>
    </row>
    <row r="88" spans="1:13" x14ac:dyDescent="0.3">
      <c r="A88" s="1">
        <v>1.5427349323869946</v>
      </c>
      <c r="B88" s="1">
        <v>30.942696666666659</v>
      </c>
      <c r="E88" s="2" t="s">
        <v>1</v>
      </c>
      <c r="F88" s="1">
        <v>3.9883320954164807</v>
      </c>
      <c r="G88" s="1">
        <v>1.0450099999999907</v>
      </c>
      <c r="H88">
        <f t="shared" si="0"/>
        <v>4.1064938623652658</v>
      </c>
      <c r="I88">
        <f t="shared" si="1"/>
        <v>3.6258693939841815E-17</v>
      </c>
      <c r="J88">
        <f t="shared" si="2"/>
        <v>5.2977593765048221E-11</v>
      </c>
      <c r="K88">
        <f t="shared" si="3"/>
        <v>288209498591925.75</v>
      </c>
      <c r="L88">
        <f t="shared" si="4"/>
        <v>15268.64573563128</v>
      </c>
      <c r="M88">
        <f t="shared" si="5"/>
        <v>1.0450099999999907E-2</v>
      </c>
    </row>
    <row r="89" spans="1:13" x14ac:dyDescent="0.3">
      <c r="A89" s="1">
        <v>1.6341477240920574</v>
      </c>
      <c r="B89" s="1">
        <v>31.592750000000002</v>
      </c>
      <c r="E89" s="2" t="s">
        <v>1</v>
      </c>
      <c r="F89" s="1">
        <v>3.7652282929181546</v>
      </c>
      <c r="G89" s="1">
        <v>1.0087033333333384</v>
      </c>
      <c r="H89">
        <f t="shared" si="0"/>
        <v>3.8767801941673179</v>
      </c>
      <c r="I89">
        <f t="shared" si="1"/>
        <v>3.0507888923382949E-17</v>
      </c>
      <c r="J89">
        <f t="shared" si="2"/>
        <v>4.7216330143167665E-11</v>
      </c>
      <c r="K89">
        <f t="shared" si="3"/>
        <v>330636884074994.75</v>
      </c>
      <c r="L89">
        <f t="shared" si="4"/>
        <v>15611.460275993208</v>
      </c>
      <c r="M89">
        <f t="shared" si="5"/>
        <v>1.0087033333333384E-2</v>
      </c>
    </row>
    <row r="90" spans="1:13" x14ac:dyDescent="0.3">
      <c r="A90" s="1">
        <v>1.7309770642344995</v>
      </c>
      <c r="B90" s="1">
        <v>32.267363333333336</v>
      </c>
      <c r="E90" s="2" t="s">
        <v>1</v>
      </c>
      <c r="F90" s="1">
        <v>3.5546047216288641</v>
      </c>
      <c r="G90" s="1">
        <v>0.97607666666665871</v>
      </c>
      <c r="H90">
        <f t="shared" ref="H90:H153" si="6">(+F90+F89)*0.5</f>
        <v>3.6599165072735094</v>
      </c>
      <c r="I90">
        <f t="shared" ref="I90:I153" si="7">+PI()*(H90*10^-6)^3/6</f>
        <v>2.5669189521985658E-17</v>
      </c>
      <c r="J90">
        <f t="shared" ref="J90:J153" si="8">+PI()*(H90*10^-6)^2</f>
        <v>4.208159853533081E-11</v>
      </c>
      <c r="K90">
        <f t="shared" ref="K90:K153" si="9">+G90/(I90*100)</f>
        <v>380252234232268.69</v>
      </c>
      <c r="L90">
        <f t="shared" ref="L90:L153" si="10">+K90*J90</f>
        <v>16001.621863124907</v>
      </c>
      <c r="M90">
        <f t="shared" ref="M90:M153" si="11">+K90*I90</f>
        <v>9.7607666666665871E-3</v>
      </c>
    </row>
    <row r="91" spans="1:13" x14ac:dyDescent="0.3">
      <c r="A91" s="1">
        <v>1.8335439034868417</v>
      </c>
      <c r="B91" s="1">
        <v>32.964349999999996</v>
      </c>
      <c r="E91" s="2" t="s">
        <v>1</v>
      </c>
      <c r="F91" s="1">
        <v>3.3557632483510269</v>
      </c>
      <c r="G91" s="1">
        <v>0.94984000000000179</v>
      </c>
      <c r="H91">
        <f t="shared" si="6"/>
        <v>3.4551839849899455</v>
      </c>
      <c r="I91">
        <f t="shared" si="7"/>
        <v>2.1597931353768485E-17</v>
      </c>
      <c r="J91">
        <f t="shared" si="8"/>
        <v>3.7505264172781242E-11</v>
      </c>
      <c r="K91">
        <f t="shared" si="9"/>
        <v>439782859034909.5</v>
      </c>
      <c r="L91">
        <f t="shared" si="10"/>
        <v>16494.172306765293</v>
      </c>
      <c r="M91">
        <f t="shared" si="11"/>
        <v>9.4984000000000179E-3</v>
      </c>
    </row>
    <row r="92" spans="1:13" x14ac:dyDescent="0.3">
      <c r="A92" s="1">
        <v>1.942188210044544</v>
      </c>
      <c r="B92" s="1">
        <v>33.682103333333338</v>
      </c>
      <c r="E92" s="2" t="s">
        <v>1</v>
      </c>
      <c r="F92" s="1">
        <v>3.1680447928463669</v>
      </c>
      <c r="G92" s="1">
        <v>0.92908999999999908</v>
      </c>
      <c r="H92">
        <f t="shared" si="6"/>
        <v>3.2619040205986969</v>
      </c>
      <c r="I92">
        <f t="shared" si="7"/>
        <v>1.8172394510647238E-17</v>
      </c>
      <c r="J92">
        <f t="shared" si="8"/>
        <v>3.3426601878945236E-11</v>
      </c>
      <c r="K92">
        <f t="shared" si="9"/>
        <v>511264489363602.44</v>
      </c>
      <c r="L92">
        <f t="shared" si="10"/>
        <v>17089.834540799369</v>
      </c>
      <c r="M92">
        <f t="shared" si="11"/>
        <v>9.2908999999999926E-3</v>
      </c>
    </row>
    <row r="93" spans="1:13" x14ac:dyDescent="0.3">
      <c r="A93" s="1">
        <v>2.0572700964850941</v>
      </c>
      <c r="B93" s="1">
        <v>34.420170000000006</v>
      </c>
      <c r="E93" s="2" t="s">
        <v>1</v>
      </c>
      <c r="F93" s="1">
        <v>2.9908271432475977</v>
      </c>
      <c r="G93" s="1">
        <v>0.91044666666666441</v>
      </c>
      <c r="H93">
        <f t="shared" si="6"/>
        <v>3.0794359680469823</v>
      </c>
      <c r="I93">
        <f t="shared" si="7"/>
        <v>1.5290164453318396E-17</v>
      </c>
      <c r="J93">
        <f t="shared" si="8"/>
        <v>2.9791490283233164E-11</v>
      </c>
      <c r="K93">
        <f t="shared" si="9"/>
        <v>595445960994272.88</v>
      </c>
      <c r="L93">
        <f t="shared" si="10"/>
        <v>17739.222561151313</v>
      </c>
      <c r="M93">
        <f t="shared" si="11"/>
        <v>9.1044666666666441E-3</v>
      </c>
    </row>
    <row r="94" spans="1:13" x14ac:dyDescent="0.3">
      <c r="A94" s="1">
        <v>2.1791710133976769</v>
      </c>
      <c r="B94" s="1">
        <v>35.179379999999995</v>
      </c>
      <c r="E94" s="2" t="s">
        <v>1</v>
      </c>
      <c r="F94" s="1">
        <v>2.8235228936740517</v>
      </c>
      <c r="G94" s="1">
        <v>0.88989999999999903</v>
      </c>
      <c r="H94">
        <f t="shared" si="6"/>
        <v>2.9071750184608245</v>
      </c>
      <c r="I94">
        <f t="shared" si="7"/>
        <v>1.2865070085978158E-17</v>
      </c>
      <c r="J94">
        <f t="shared" si="8"/>
        <v>2.655169366333392E-11</v>
      </c>
      <c r="K94">
        <f t="shared" si="9"/>
        <v>691717957269362.25</v>
      </c>
      <c r="L94">
        <f t="shared" si="10"/>
        <v>18366.283302843211</v>
      </c>
      <c r="M94">
        <f t="shared" si="11"/>
        <v>8.8989999999999903E-3</v>
      </c>
    </row>
    <row r="95" spans="1:13" x14ac:dyDescent="0.3">
      <c r="A95" s="1">
        <v>2.3082950137398561</v>
      </c>
      <c r="B95" s="1">
        <v>35.961830000000006</v>
      </c>
      <c r="E95" s="2" t="s">
        <v>1</v>
      </c>
      <c r="F95" s="1">
        <v>2.6655774972152915</v>
      </c>
      <c r="G95" s="1">
        <v>0.86510333333333911</v>
      </c>
      <c r="H95">
        <f t="shared" si="6"/>
        <v>2.7445501954446714</v>
      </c>
      <c r="I95">
        <f t="shared" si="7"/>
        <v>1.082460746726695E-17</v>
      </c>
      <c r="J95">
        <f t="shared" si="8"/>
        <v>2.3664221886486179E-11</v>
      </c>
      <c r="K95">
        <f t="shared" si="9"/>
        <v>799200650877518.13</v>
      </c>
      <c r="L95">
        <f t="shared" si="10"/>
        <v>18912.461534189762</v>
      </c>
      <c r="M95">
        <f t="shared" si="11"/>
        <v>8.6510333333333893E-3</v>
      </c>
    </row>
    <row r="96" spans="1:13" x14ac:dyDescent="0.3">
      <c r="A96" s="1">
        <v>2.4450700921121045</v>
      </c>
      <c r="B96" s="1">
        <v>36.770416666666662</v>
      </c>
      <c r="E96" s="2" t="s">
        <v>1</v>
      </c>
      <c r="F96" s="1">
        <v>2.5164674278291068</v>
      </c>
      <c r="G96" s="1">
        <v>0.83699000000000412</v>
      </c>
      <c r="H96">
        <f t="shared" si="6"/>
        <v>2.5910224625221989</v>
      </c>
      <c r="I96">
        <f t="shared" si="7"/>
        <v>9.1077721331747153E-18</v>
      </c>
      <c r="J96">
        <f t="shared" si="8"/>
        <v>2.1090759956535925E-11</v>
      </c>
      <c r="K96">
        <f t="shared" si="9"/>
        <v>918984344098047.5</v>
      </c>
      <c r="L96">
        <f t="shared" si="10"/>
        <v>19382.078205186532</v>
      </c>
      <c r="M96">
        <f t="shared" si="11"/>
        <v>8.3699000000000412E-3</v>
      </c>
    </row>
    <row r="97" spans="1:13" x14ac:dyDescent="0.3">
      <c r="A97" s="1">
        <v>2.5899496033893232</v>
      </c>
      <c r="B97" s="1">
        <v>37.607406666666662</v>
      </c>
      <c r="E97" s="2" t="s">
        <v>1</v>
      </c>
      <c r="F97" s="1">
        <v>2.3756984450613303</v>
      </c>
      <c r="G97" s="1">
        <v>0.80858666666665524</v>
      </c>
      <c r="H97">
        <f t="shared" si="6"/>
        <v>2.4460829364452188</v>
      </c>
      <c r="I97">
        <f t="shared" si="7"/>
        <v>7.6632352240647058E-18</v>
      </c>
      <c r="J97">
        <f t="shared" si="8"/>
        <v>1.8797159597216286E-11</v>
      </c>
      <c r="K97">
        <f t="shared" si="9"/>
        <v>1055150524581924</v>
      </c>
      <c r="L97">
        <f t="shared" si="10"/>
        <v>19833.832809652911</v>
      </c>
      <c r="M97">
        <f t="shared" si="11"/>
        <v>8.0858666666665524E-3</v>
      </c>
    </row>
    <row r="98" spans="1:13" x14ac:dyDescent="0.3">
      <c r="A98" s="1">
        <v>2.743413765411582</v>
      </c>
      <c r="B98" s="1">
        <v>38.472510000000007</v>
      </c>
      <c r="E98" s="2" t="s">
        <v>1</v>
      </c>
      <c r="F98" s="1">
        <v>2.2428039558357047</v>
      </c>
      <c r="G98" s="1">
        <v>0.7824500000000123</v>
      </c>
      <c r="H98">
        <f t="shared" si="6"/>
        <v>2.3092512004485175</v>
      </c>
      <c r="I98">
        <f t="shared" si="7"/>
        <v>6.4478088868123699E-18</v>
      </c>
      <c r="J98">
        <f t="shared" si="8"/>
        <v>1.6752986125268748E-11</v>
      </c>
      <c r="K98">
        <f t="shared" si="9"/>
        <v>1213513014630983.3</v>
      </c>
      <c r="L98">
        <f t="shared" si="10"/>
        <v>20329.966696945914</v>
      </c>
      <c r="M98">
        <f t="shared" si="11"/>
        <v>7.824500000000123E-3</v>
      </c>
    </row>
    <row r="99" spans="1:13" x14ac:dyDescent="0.3">
      <c r="A99" s="1">
        <v>2.9059712507148716</v>
      </c>
      <c r="B99" s="1">
        <v>39.362410000000004</v>
      </c>
      <c r="E99" s="2" t="s">
        <v>1</v>
      </c>
      <c r="F99" s="1">
        <v>2.1173434678837912</v>
      </c>
      <c r="G99" s="1">
        <v>0.75920999999998795</v>
      </c>
      <c r="H99">
        <f t="shared" si="6"/>
        <v>2.1800737118597482</v>
      </c>
      <c r="I99">
        <f t="shared" si="7"/>
        <v>5.4251550716206406E-18</v>
      </c>
      <c r="J99">
        <f t="shared" si="8"/>
        <v>1.4931114600687391E-11</v>
      </c>
      <c r="K99">
        <f t="shared" si="9"/>
        <v>1399425435728957.8</v>
      </c>
      <c r="L99">
        <f t="shared" si="10"/>
        <v>20894.981555985956</v>
      </c>
      <c r="M99">
        <f t="shared" si="11"/>
        <v>7.5920999999998804E-3</v>
      </c>
    </row>
    <row r="100" spans="1:13" x14ac:dyDescent="0.3">
      <c r="A100" s="1">
        <v>3.0781608725778327</v>
      </c>
      <c r="B100" s="1">
        <v>40.272856666666669</v>
      </c>
      <c r="E100" s="2" t="s">
        <v>1</v>
      </c>
      <c r="F100" s="1">
        <v>1.9989011296886474</v>
      </c>
      <c r="G100" s="1">
        <v>0.7380666666666702</v>
      </c>
      <c r="H100">
        <f t="shared" si="6"/>
        <v>2.0581222987862193</v>
      </c>
      <c r="I100">
        <f t="shared" si="7"/>
        <v>4.5646991199333982E-18</v>
      </c>
      <c r="J100">
        <f t="shared" si="8"/>
        <v>1.3307369895245105E-11</v>
      </c>
      <c r="K100">
        <f t="shared" si="9"/>
        <v>1616901020800335</v>
      </c>
      <c r="L100">
        <f t="shared" si="10"/>
        <v>21516.699967789456</v>
      </c>
      <c r="M100">
        <f t="shared" si="11"/>
        <v>7.380666666666702E-3</v>
      </c>
    </row>
    <row r="101" spans="1:13" x14ac:dyDescent="0.3">
      <c r="A101" s="1">
        <v>3.2605533709730445</v>
      </c>
      <c r="B101" s="1">
        <v>41.201946666666664</v>
      </c>
      <c r="E101" s="2" t="s">
        <v>1</v>
      </c>
      <c r="F101" s="1">
        <v>1.8870843521027869</v>
      </c>
      <c r="G101" s="1">
        <v>0.71775333333333746</v>
      </c>
      <c r="H101">
        <f t="shared" si="6"/>
        <v>1.9429927408957171</v>
      </c>
      <c r="I101">
        <f t="shared" si="7"/>
        <v>3.8407156625840554E-18</v>
      </c>
      <c r="J101">
        <f t="shared" si="8"/>
        <v>1.1860205903229957E-11</v>
      </c>
      <c r="K101">
        <f t="shared" si="9"/>
        <v>1868801016241928.5</v>
      </c>
      <c r="L101">
        <f t="shared" si="10"/>
        <v>22164.364844794662</v>
      </c>
      <c r="M101">
        <f t="shared" si="11"/>
        <v>7.1775333333333746E-3</v>
      </c>
    </row>
    <row r="102" spans="1:13" x14ac:dyDescent="0.3">
      <c r="A102" s="1">
        <v>3.453753304342563</v>
      </c>
      <c r="B102" s="1">
        <v>42.151786666666666</v>
      </c>
      <c r="E102" s="2" t="s">
        <v>1</v>
      </c>
      <c r="F102" s="1">
        <v>1.7815225070716108</v>
      </c>
      <c r="G102" s="1">
        <v>0.69698666666666576</v>
      </c>
      <c r="H102">
        <f t="shared" si="6"/>
        <v>1.8343034295871989</v>
      </c>
      <c r="I102">
        <f t="shared" si="7"/>
        <v>3.2315594989388326E-18</v>
      </c>
      <c r="J102">
        <f t="shared" si="8"/>
        <v>1.057041963771309E-11</v>
      </c>
      <c r="K102">
        <f t="shared" si="9"/>
        <v>2156812111599800.8</v>
      </c>
      <c r="L102">
        <f t="shared" si="10"/>
        <v>22798.409099311972</v>
      </c>
      <c r="M102">
        <f t="shared" si="11"/>
        <v>6.9698666666666576E-3</v>
      </c>
    </row>
    <row r="103" spans="1:13" x14ac:dyDescent="0.3">
      <c r="A103" s="1">
        <v>3.6584010534682303</v>
      </c>
      <c r="B103" s="1">
        <v>43.12786333333333</v>
      </c>
      <c r="E103" s="2" t="s">
        <v>1</v>
      </c>
      <c r="F103" s="1">
        <v>1.6818656991491201</v>
      </c>
      <c r="G103" s="1">
        <v>0.67461333333332929</v>
      </c>
      <c r="H103">
        <f t="shared" si="6"/>
        <v>1.7316941031103654</v>
      </c>
      <c r="I103">
        <f t="shared" si="7"/>
        <v>2.7190184623445141E-18</v>
      </c>
      <c r="J103">
        <f t="shared" si="8"/>
        <v>9.420896418579157E-12</v>
      </c>
      <c r="K103">
        <f t="shared" si="9"/>
        <v>2481091403666431.5</v>
      </c>
      <c r="L103">
        <f t="shared" si="10"/>
        <v>23374.105118968619</v>
      </c>
      <c r="M103">
        <f t="shared" si="11"/>
        <v>6.7461333333332929E-3</v>
      </c>
    </row>
    <row r="104" spans="1:13" x14ac:dyDescent="0.3">
      <c r="A104" s="1">
        <v>3.8751749440787422</v>
      </c>
      <c r="B104" s="1">
        <v>44.136566666666667</v>
      </c>
      <c r="E104" s="2" t="s">
        <v>1</v>
      </c>
      <c r="F104" s="1">
        <v>1.5877836057339556</v>
      </c>
      <c r="G104" s="1">
        <v>0.6500533333333447</v>
      </c>
      <c r="H104">
        <f t="shared" si="6"/>
        <v>1.6348246524415377</v>
      </c>
      <c r="I104">
        <f t="shared" si="7"/>
        <v>2.2877689242602631E-18</v>
      </c>
      <c r="J104">
        <f t="shared" si="8"/>
        <v>8.3963827711195162E-12</v>
      </c>
      <c r="K104">
        <f t="shared" si="9"/>
        <v>2841429160261610.5</v>
      </c>
      <c r="L104">
        <f t="shared" si="10"/>
        <v>23857.726846577181</v>
      </c>
      <c r="M104">
        <f t="shared" si="11"/>
        <v>6.500533333333447E-3</v>
      </c>
    </row>
    <row r="105" spans="1:13" x14ac:dyDescent="0.3">
      <c r="A105" s="1">
        <v>4.1047934952291012</v>
      </c>
      <c r="B105" s="1">
        <v>45.181576666666658</v>
      </c>
      <c r="E105" s="2" t="s">
        <v>1</v>
      </c>
      <c r="F105" s="1">
        <v>1.4989643821816212</v>
      </c>
      <c r="G105" s="1">
        <v>0.62407666666666195</v>
      </c>
      <c r="H105">
        <f t="shared" si="6"/>
        <v>1.5433739939577884</v>
      </c>
      <c r="I105">
        <f t="shared" si="7"/>
        <v>1.9249176580794404E-18</v>
      </c>
      <c r="J105">
        <f t="shared" si="8"/>
        <v>7.4832840216902899E-12</v>
      </c>
      <c r="K105">
        <f t="shared" si="9"/>
        <v>3242095390663753</v>
      </c>
      <c r="L105">
        <f t="shared" si="10"/>
        <v>24261.520633749802</v>
      </c>
      <c r="M105">
        <f t="shared" si="11"/>
        <v>6.2407666666666204E-3</v>
      </c>
    </row>
    <row r="106" spans="1:13" x14ac:dyDescent="0.3">
      <c r="A106" s="1">
        <v>4.3480178009049286</v>
      </c>
      <c r="B106" s="1">
        <v>46.260526666666657</v>
      </c>
      <c r="E106" s="2" t="s">
        <v>1</v>
      </c>
      <c r="F106" s="1">
        <v>1.4151136281637691</v>
      </c>
      <c r="G106" s="1">
        <v>0.59906000000000681</v>
      </c>
      <c r="H106">
        <f t="shared" si="6"/>
        <v>1.4570390051726951</v>
      </c>
      <c r="I106">
        <f t="shared" si="7"/>
        <v>1.6196163655750879E-18</v>
      </c>
      <c r="J106">
        <f t="shared" si="8"/>
        <v>6.6694839046527381E-12</v>
      </c>
      <c r="K106">
        <f t="shared" si="9"/>
        <v>3698777147064049</v>
      </c>
      <c r="L106">
        <f t="shared" si="10"/>
        <v>24668.934649241048</v>
      </c>
      <c r="M106">
        <f t="shared" si="11"/>
        <v>5.9906000000000672E-3</v>
      </c>
    </row>
    <row r="107" spans="1:13" x14ac:dyDescent="0.3">
      <c r="A107" s="1">
        <v>4.6056540527457077</v>
      </c>
      <c r="B107" s="1">
        <v>47.363446666666661</v>
      </c>
      <c r="E107" s="2" t="s">
        <v>1</v>
      </c>
      <c r="F107" s="1">
        <v>1.3359534118484402</v>
      </c>
      <c r="G107" s="1">
        <v>0.57839333333331577</v>
      </c>
      <c r="H107">
        <f t="shared" si="6"/>
        <v>1.3755335200061047</v>
      </c>
      <c r="I107">
        <f t="shared" si="7"/>
        <v>1.3627373413239273E-18</v>
      </c>
      <c r="J107">
        <f t="shared" si="8"/>
        <v>5.9441837868896695E-12</v>
      </c>
      <c r="K107">
        <f t="shared" si="9"/>
        <v>4244349338599577.5</v>
      </c>
      <c r="L107">
        <f t="shared" si="10"/>
        <v>25229.192524399499</v>
      </c>
      <c r="M107">
        <f t="shared" si="11"/>
        <v>5.7839333333331577E-3</v>
      </c>
    </row>
    <row r="108" spans="1:13" x14ac:dyDescent="0.3">
      <c r="A108" s="1">
        <v>4.8785562122487676</v>
      </c>
      <c r="B108" s="1">
        <v>48.473230000000001</v>
      </c>
      <c r="E108" s="2" t="s">
        <v>1</v>
      </c>
      <c r="F108" s="1">
        <v>1.2612213486668076</v>
      </c>
      <c r="G108" s="1">
        <v>0.56506666666668037</v>
      </c>
      <c r="H108">
        <f t="shared" si="6"/>
        <v>1.298587380257624</v>
      </c>
      <c r="I108">
        <f t="shared" si="7"/>
        <v>1.1466005783284426E-18</v>
      </c>
      <c r="J108">
        <f t="shared" si="8"/>
        <v>5.2977593765048187E-12</v>
      </c>
      <c r="K108">
        <f t="shared" si="9"/>
        <v>4928191013913980</v>
      </c>
      <c r="L108">
        <f t="shared" si="10"/>
        <v>26108.370153169577</v>
      </c>
      <c r="M108">
        <f t="shared" si="11"/>
        <v>5.6506666666668037E-3</v>
      </c>
    </row>
    <row r="109" spans="1:13" x14ac:dyDescent="0.3">
      <c r="A109" s="1">
        <v>5.1676288413113109</v>
      </c>
      <c r="B109" s="1">
        <v>49.56854666666667</v>
      </c>
      <c r="E109" s="2" t="s">
        <v>1</v>
      </c>
      <c r="F109" s="1">
        <v>1.1906697316129002</v>
      </c>
      <c r="G109" s="1">
        <v>0.56034000000000361</v>
      </c>
      <c r="H109">
        <f t="shared" si="6"/>
        <v>1.225945540139854</v>
      </c>
      <c r="I109">
        <f t="shared" si="7"/>
        <v>9.6474415601312258E-19</v>
      </c>
      <c r="J109">
        <f t="shared" si="8"/>
        <v>4.7216330143167662E-12</v>
      </c>
      <c r="K109">
        <f t="shared" si="9"/>
        <v>5808172006095902</v>
      </c>
      <c r="L109">
        <f t="shared" si="10"/>
        <v>27424.056696812851</v>
      </c>
      <c r="M109">
        <f t="shared" si="11"/>
        <v>5.6034000000000361E-3</v>
      </c>
    </row>
    <row r="110" spans="1:13" x14ac:dyDescent="0.3">
      <c r="A110" s="1">
        <v>5.4738301004926075</v>
      </c>
      <c r="B110" s="1">
        <v>50.629220000000011</v>
      </c>
      <c r="E110" s="2" t="s">
        <v>1</v>
      </c>
      <c r="F110" s="1">
        <v>1.1240647101935997</v>
      </c>
      <c r="G110" s="1">
        <v>0.56294666666665272</v>
      </c>
      <c r="H110">
        <f t="shared" si="6"/>
        <v>1.1573672209032499</v>
      </c>
      <c r="I110">
        <f t="shared" si="7"/>
        <v>8.1173104580003471E-19</v>
      </c>
      <c r="J110">
        <f t="shared" si="8"/>
        <v>4.2081598535330799E-12</v>
      </c>
      <c r="K110">
        <f t="shared" si="9"/>
        <v>6935137809245889</v>
      </c>
      <c r="L110">
        <f t="shared" si="10"/>
        <v>29184.168507587903</v>
      </c>
      <c r="M110">
        <f t="shared" si="11"/>
        <v>5.6294666666665272E-3</v>
      </c>
    </row>
    <row r="111" spans="1:13" x14ac:dyDescent="0.3">
      <c r="A111" s="1">
        <v>5.7981749249343659</v>
      </c>
      <c r="B111" s="1">
        <v>51.643216666666667</v>
      </c>
      <c r="E111" s="2" t="s">
        <v>1</v>
      </c>
      <c r="F111" s="1">
        <v>1.0611855153074525</v>
      </c>
      <c r="G111" s="1">
        <v>0.56937000000000237</v>
      </c>
      <c r="H111">
        <f t="shared" si="6"/>
        <v>1.0926251127505262</v>
      </c>
      <c r="I111">
        <f t="shared" si="7"/>
        <v>6.8298655825872301E-19</v>
      </c>
      <c r="J111">
        <f t="shared" si="8"/>
        <v>3.7505264172781245E-12</v>
      </c>
      <c r="K111">
        <f t="shared" si="9"/>
        <v>8336474460809499</v>
      </c>
      <c r="L111">
        <f t="shared" si="10"/>
        <v>31266.167692230436</v>
      </c>
      <c r="M111">
        <f t="shared" si="11"/>
        <v>5.6937000000000237E-3</v>
      </c>
    </row>
    <row r="112" spans="1:13" x14ac:dyDescent="0.3">
      <c r="A112" s="1">
        <v>6.1417383884662735</v>
      </c>
      <c r="B112" s="1">
        <v>52.613193333333342</v>
      </c>
      <c r="E112" s="2" t="s">
        <v>1</v>
      </c>
      <c r="F112" s="1">
        <v>1.0018237274830828</v>
      </c>
      <c r="G112" s="1">
        <v>0.57491000000000625</v>
      </c>
      <c r="H112">
        <f t="shared" si="6"/>
        <v>1.0315046213952677</v>
      </c>
      <c r="I112">
        <f t="shared" si="7"/>
        <v>5.7466157192786253E-19</v>
      </c>
      <c r="J112">
        <f t="shared" si="8"/>
        <v>3.3426601878945239E-12</v>
      </c>
      <c r="K112">
        <f t="shared" si="9"/>
        <v>1.0004323032620926E+16</v>
      </c>
      <c r="L112">
        <f t="shared" si="10"/>
        <v>33441.052307978178</v>
      </c>
      <c r="M112">
        <f t="shared" si="11"/>
        <v>5.7491000000000616E-3</v>
      </c>
    </row>
    <row r="113" spans="1:13" x14ac:dyDescent="0.3">
      <c r="A113" s="1">
        <v>6.5056592670472577</v>
      </c>
      <c r="B113" s="1">
        <v>53.560043333333326</v>
      </c>
      <c r="E113" s="2" t="s">
        <v>1</v>
      </c>
      <c r="F113" s="1">
        <v>0.94578258605170917</v>
      </c>
      <c r="G113" s="1">
        <v>0.5749499999999963</v>
      </c>
      <c r="H113">
        <f t="shared" si="6"/>
        <v>0.97380315676739593</v>
      </c>
      <c r="I113">
        <f t="shared" si="7"/>
        <v>4.8351745471029413E-19</v>
      </c>
      <c r="J113">
        <f t="shared" si="8"/>
        <v>2.9791490283233158E-12</v>
      </c>
      <c r="K113">
        <f t="shared" si="9"/>
        <v>1.189098747933485E+16</v>
      </c>
      <c r="L113">
        <f t="shared" si="10"/>
        <v>35425.023794865134</v>
      </c>
      <c r="M113">
        <f t="shared" si="11"/>
        <v>5.749499999999963E-3</v>
      </c>
    </row>
    <row r="114" spans="1:13" x14ac:dyDescent="0.3">
      <c r="A114" s="1">
        <v>6.8911438133539571</v>
      </c>
      <c r="B114" s="1">
        <v>54.521709999999992</v>
      </c>
      <c r="E114" s="2" t="s">
        <v>1</v>
      </c>
      <c r="F114" s="1">
        <v>0.89287633696394331</v>
      </c>
      <c r="G114" s="1">
        <v>0.56608666666666529</v>
      </c>
      <c r="H114">
        <f t="shared" si="6"/>
        <v>0.91932946150782624</v>
      </c>
      <c r="I114">
        <f t="shared" si="7"/>
        <v>4.0682923729389217E-19</v>
      </c>
      <c r="J114">
        <f t="shared" si="8"/>
        <v>2.655169366333392E-12</v>
      </c>
      <c r="K114">
        <f t="shared" si="9"/>
        <v>1.391460137998209E+16</v>
      </c>
      <c r="L114">
        <f t="shared" si="10"/>
        <v>36945.623328868787</v>
      </c>
      <c r="M114">
        <f t="shared" si="11"/>
        <v>5.6608666666666529E-3</v>
      </c>
    </row>
    <row r="115" spans="1:13" x14ac:dyDescent="0.3">
      <c r="A115" s="1">
        <v>7.299469755027614</v>
      </c>
      <c r="B115" s="1">
        <v>55.546123333333327</v>
      </c>
      <c r="E115" s="2" t="s">
        <v>1</v>
      </c>
      <c r="F115" s="1">
        <v>0.8429296170891456</v>
      </c>
      <c r="G115" s="1">
        <v>0.54689666666667414</v>
      </c>
      <c r="H115">
        <f t="shared" si="6"/>
        <v>0.86790297702654451</v>
      </c>
      <c r="I115">
        <f t="shared" si="7"/>
        <v>3.4230414373830117E-19</v>
      </c>
      <c r="J115">
        <f t="shared" si="8"/>
        <v>2.3664221886486186E-12</v>
      </c>
      <c r="K115">
        <f t="shared" si="9"/>
        <v>1.5976922180784008E+16</v>
      </c>
      <c r="L115">
        <f t="shared" si="10"/>
        <v>37808.143154919555</v>
      </c>
      <c r="M115">
        <f t="shared" si="11"/>
        <v>5.4689666666667414E-3</v>
      </c>
    </row>
    <row r="116" spans="1:13" x14ac:dyDescent="0.3">
      <c r="A116" s="1">
        <v>7.7319905298319505</v>
      </c>
      <c r="B116" s="1">
        <v>56.678776666666678</v>
      </c>
      <c r="E116" s="2" t="s">
        <v>1</v>
      </c>
      <c r="F116" s="1">
        <v>0.79577687295653676</v>
      </c>
      <c r="G116" s="1">
        <v>0.51799999999998514</v>
      </c>
      <c r="H116">
        <f t="shared" si="6"/>
        <v>0.81935324502284113</v>
      </c>
      <c r="I116">
        <f t="shared" si="7"/>
        <v>2.8801304350642497E-19</v>
      </c>
      <c r="J116">
        <f t="shared" si="8"/>
        <v>2.1090759956535918E-12</v>
      </c>
      <c r="K116">
        <f t="shared" si="9"/>
        <v>1.7985296557877236E+16</v>
      </c>
      <c r="L116">
        <f t="shared" si="10"/>
        <v>37932.357244930048</v>
      </c>
      <c r="M116">
        <f t="shared" si="11"/>
        <v>5.1799999999998514E-3</v>
      </c>
    </row>
    <row r="117" spans="1:13" x14ac:dyDescent="0.3">
      <c r="A117" s="1">
        <v>8.1901397717600108</v>
      </c>
      <c r="B117" s="1">
        <v>57.948736666666669</v>
      </c>
      <c r="E117" s="2" t="s">
        <v>1</v>
      </c>
      <c r="F117" s="1">
        <v>0.75126181201142006</v>
      </c>
      <c r="G117" s="1">
        <v>0.48179000000001526</v>
      </c>
      <c r="H117">
        <f t="shared" si="6"/>
        <v>0.77351934248397836</v>
      </c>
      <c r="I117">
        <f t="shared" si="7"/>
        <v>2.4233277553675225E-19</v>
      </c>
      <c r="J117">
        <f t="shared" si="8"/>
        <v>1.8797159597216276E-12</v>
      </c>
      <c r="K117">
        <f t="shared" si="9"/>
        <v>1.9881338747219804E+16</v>
      </c>
      <c r="L117">
        <f t="shared" si="10"/>
        <v>37371.269743781057</v>
      </c>
      <c r="M117">
        <f t="shared" si="11"/>
        <v>4.8179000000001517E-3</v>
      </c>
    </row>
    <row r="118" spans="1:13" x14ac:dyDescent="0.3">
      <c r="A118" s="1">
        <v>8.6754360629594611</v>
      </c>
      <c r="B118" s="1">
        <v>59.360503333333334</v>
      </c>
      <c r="E118" s="2" t="s">
        <v>1</v>
      </c>
      <c r="F118" s="1">
        <v>0.70923688456765177</v>
      </c>
      <c r="G118" s="1">
        <v>0.44179000000000856</v>
      </c>
      <c r="H118">
        <f t="shared" si="6"/>
        <v>0.73024934828953592</v>
      </c>
      <c r="I118">
        <f t="shared" si="7"/>
        <v>2.0389761999801896E-19</v>
      </c>
      <c r="J118">
        <f t="shared" si="8"/>
        <v>1.6752986125268742E-12</v>
      </c>
      <c r="K118">
        <f t="shared" si="9"/>
        <v>2.1667246533054232E+16</v>
      </c>
      <c r="L118">
        <f t="shared" si="10"/>
        <v>36299.108054103483</v>
      </c>
      <c r="M118">
        <f t="shared" si="11"/>
        <v>4.4179000000000856E-3</v>
      </c>
    </row>
    <row r="119" spans="1:13" x14ac:dyDescent="0.3">
      <c r="A119" s="1">
        <v>9.1894879672271994</v>
      </c>
      <c r="B119" s="1">
        <v>60.895176666666664</v>
      </c>
      <c r="E119" s="2" t="s">
        <v>1</v>
      </c>
      <c r="F119" s="1">
        <v>0.66956279473923563</v>
      </c>
      <c r="G119" s="1">
        <v>0.40193666666664685</v>
      </c>
      <c r="H119">
        <f t="shared" si="6"/>
        <v>0.68939983965344376</v>
      </c>
      <c r="I119">
        <f t="shared" si="7"/>
        <v>1.7155846685935138E-19</v>
      </c>
      <c r="J119">
        <f t="shared" si="8"/>
        <v>1.4931114600687394E-12</v>
      </c>
      <c r="K119">
        <f t="shared" si="9"/>
        <v>2.3428553193831364E+16</v>
      </c>
      <c r="L119">
        <f t="shared" si="10"/>
        <v>34981.441266539674</v>
      </c>
      <c r="M119">
        <f t="shared" si="11"/>
        <v>4.0193666666664693E-3</v>
      </c>
    </row>
    <row r="120" spans="1:13" x14ac:dyDescent="0.3">
      <c r="A120" s="1">
        <v>9.7339993617572915</v>
      </c>
      <c r="B120" s="1">
        <v>62.516273333333338</v>
      </c>
      <c r="E120" s="2" t="s">
        <v>1</v>
      </c>
      <c r="F120" s="1">
        <v>0.63210803872997456</v>
      </c>
      <c r="G120" s="1">
        <v>0.36598666666667334</v>
      </c>
      <c r="H120">
        <f t="shared" si="6"/>
        <v>0.6508354167346051</v>
      </c>
      <c r="I120">
        <f t="shared" si="7"/>
        <v>1.443484605235564E-19</v>
      </c>
      <c r="J120">
        <f t="shared" si="8"/>
        <v>1.3307369895245103E-12</v>
      </c>
      <c r="K120">
        <f t="shared" si="9"/>
        <v>2.5354386554538108E+16</v>
      </c>
      <c r="L120">
        <f t="shared" si="10"/>
        <v>33740.020034826761</v>
      </c>
      <c r="M120">
        <f t="shared" si="11"/>
        <v>3.6598666666667334E-3</v>
      </c>
    </row>
    <row r="121" spans="1:13" x14ac:dyDescent="0.3">
      <c r="A121" s="1">
        <v>10.310775084814759</v>
      </c>
      <c r="B121" s="1">
        <v>64.177646666666661</v>
      </c>
      <c r="E121" s="2" t="s">
        <v>1</v>
      </c>
      <c r="F121" s="1">
        <v>0.59674846895079636</v>
      </c>
      <c r="G121" s="1">
        <v>0.33699333333332415</v>
      </c>
      <c r="H121">
        <f t="shared" si="6"/>
        <v>0.61442825384038546</v>
      </c>
      <c r="I121">
        <f t="shared" si="7"/>
        <v>1.2145409338848358E-19</v>
      </c>
      <c r="J121">
        <f t="shared" si="8"/>
        <v>1.1860205903229959E-12</v>
      </c>
      <c r="K121">
        <f t="shared" si="9"/>
        <v>2.7746560361322352E+16</v>
      </c>
      <c r="L121">
        <f t="shared" si="10"/>
        <v>32907.991899168177</v>
      </c>
      <c r="M121">
        <f t="shared" si="11"/>
        <v>3.3699333333332415E-3</v>
      </c>
    </row>
    <row r="122" spans="1:13" x14ac:dyDescent="0.3">
      <c r="A122" s="1">
        <v>10.92172691805521</v>
      </c>
      <c r="B122" s="1">
        <v>65.832226666666656</v>
      </c>
      <c r="E122" s="2" t="s">
        <v>1</v>
      </c>
      <c r="F122" s="1">
        <v>0.56336688251997202</v>
      </c>
      <c r="G122" s="1">
        <v>0.31708666666667717</v>
      </c>
      <c r="H122">
        <f t="shared" si="6"/>
        <v>0.58005767573538414</v>
      </c>
      <c r="I122">
        <f t="shared" si="7"/>
        <v>1.0219088410999195E-19</v>
      </c>
      <c r="J122">
        <f t="shared" si="8"/>
        <v>1.0570419637713092E-12</v>
      </c>
      <c r="K122">
        <f t="shared" si="9"/>
        <v>3.1028860296911092E+16</v>
      </c>
      <c r="L122">
        <f t="shared" si="10"/>
        <v>32798.807421832505</v>
      </c>
      <c r="M122">
        <f t="shared" si="11"/>
        <v>3.1708666666667717E-3</v>
      </c>
    </row>
    <row r="123" spans="1:13" x14ac:dyDescent="0.3">
      <c r="A123" s="1">
        <v>11.568879923319049</v>
      </c>
      <c r="B123" s="1">
        <v>67.440176666666659</v>
      </c>
      <c r="E123" s="2" t="s">
        <v>1</v>
      </c>
      <c r="F123" s="1">
        <v>0.53185263278227357</v>
      </c>
      <c r="G123" s="1">
        <v>0.30737333333333838</v>
      </c>
      <c r="H123">
        <f t="shared" si="6"/>
        <v>0.54760975765112274</v>
      </c>
      <c r="I123">
        <f t="shared" si="7"/>
        <v>8.5982913410574377E-20</v>
      </c>
      <c r="J123">
        <f t="shared" si="8"/>
        <v>9.4208964185791591E-13</v>
      </c>
      <c r="K123">
        <f t="shared" si="9"/>
        <v>3.5748187766749584E+16</v>
      </c>
      <c r="L123">
        <f t="shared" si="10"/>
        <v>33677.997410246644</v>
      </c>
      <c r="M123">
        <f t="shared" si="11"/>
        <v>3.0737333333333838E-3</v>
      </c>
    </row>
    <row r="124" spans="1:13" x14ac:dyDescent="0.3">
      <c r="A124" s="1">
        <v>12.254379154904449</v>
      </c>
      <c r="B124" s="1">
        <v>68.97529333333334</v>
      </c>
      <c r="E124" s="2" t="s">
        <v>1</v>
      </c>
      <c r="F124" s="1">
        <v>0.50210126255940857</v>
      </c>
      <c r="G124" s="1">
        <v>0.30799666666666559</v>
      </c>
      <c r="H124">
        <f t="shared" si="6"/>
        <v>0.51697694767084101</v>
      </c>
      <c r="I124">
        <f t="shared" si="7"/>
        <v>7.2345605608156769E-20</v>
      </c>
      <c r="J124">
        <f t="shared" si="8"/>
        <v>8.396382771119518E-13</v>
      </c>
      <c r="K124">
        <f t="shared" si="9"/>
        <v>4.2572961284595264E+16</v>
      </c>
      <c r="L124">
        <f t="shared" si="10"/>
        <v>35745.887864551391</v>
      </c>
      <c r="M124">
        <f t="shared" si="11"/>
        <v>3.0799666666666563E-3</v>
      </c>
    </row>
    <row r="125" spans="1:13" x14ac:dyDescent="0.3">
      <c r="A125" s="1">
        <v>12.980496769567463</v>
      </c>
      <c r="B125" s="1">
        <v>70.42855666666668</v>
      </c>
      <c r="E125" s="2" t="s">
        <v>1</v>
      </c>
      <c r="F125" s="1">
        <v>0.47401415791610368</v>
      </c>
      <c r="G125" s="1">
        <v>0.31829666666666201</v>
      </c>
      <c r="H125">
        <f t="shared" si="6"/>
        <v>0.48805771023775613</v>
      </c>
      <c r="I125">
        <f t="shared" si="7"/>
        <v>6.0871241078082467E-20</v>
      </c>
      <c r="J125">
        <f t="shared" si="8"/>
        <v>7.4832840216902861E-13</v>
      </c>
      <c r="K125">
        <f t="shared" si="9"/>
        <v>5.2290155585684144E+16</v>
      </c>
      <c r="L125">
        <f t="shared" si="10"/>
        <v>39130.208578604921</v>
      </c>
      <c r="M125">
        <f t="shared" si="11"/>
        <v>3.1829666666666201E-3</v>
      </c>
    </row>
    <row r="126" spans="1:13" x14ac:dyDescent="0.3">
      <c r="A126" s="1">
        <v>13.749639557816097</v>
      </c>
      <c r="B126" s="1">
        <v>71.808099999999996</v>
      </c>
      <c r="E126" s="2" t="s">
        <v>1</v>
      </c>
      <c r="F126" s="1">
        <v>0.44749822129421096</v>
      </c>
      <c r="G126" s="1">
        <v>0.33704666666666272</v>
      </c>
      <c r="H126">
        <f t="shared" si="6"/>
        <v>0.4607561896051573</v>
      </c>
      <c r="I126">
        <f t="shared" si="7"/>
        <v>5.1216766509012019E-20</v>
      </c>
      <c r="J126">
        <f t="shared" si="8"/>
        <v>6.6694839046527365E-13</v>
      </c>
      <c r="K126">
        <f t="shared" si="9"/>
        <v>6.580787692002316E+16</v>
      </c>
      <c r="L126">
        <f t="shared" si="10"/>
        <v>43890.457591746279</v>
      </c>
      <c r="M126">
        <f t="shared" si="11"/>
        <v>3.3704666666666272E-3</v>
      </c>
    </row>
    <row r="127" spans="1:13" x14ac:dyDescent="0.3">
      <c r="A127" s="1">
        <v>14.564356921461712</v>
      </c>
      <c r="B127" s="1">
        <v>73.135463333333334</v>
      </c>
      <c r="E127" s="2" t="s">
        <v>1</v>
      </c>
      <c r="F127" s="1">
        <v>0.42246556293140486</v>
      </c>
      <c r="G127" s="1">
        <v>0.3626499999999977</v>
      </c>
      <c r="H127">
        <f t="shared" si="6"/>
        <v>0.43498189211280791</v>
      </c>
      <c r="I127">
        <f t="shared" si="7"/>
        <v>4.3093538511459062E-20</v>
      </c>
      <c r="J127">
        <f t="shared" si="8"/>
        <v>5.9441837868896681E-13</v>
      </c>
      <c r="K127">
        <f t="shared" si="9"/>
        <v>8.4154147588405856E+16</v>
      </c>
      <c r="L127">
        <f t="shared" si="10"/>
        <v>50022.771969452238</v>
      </c>
      <c r="M127">
        <f t="shared" si="11"/>
        <v>3.6264999999999774E-3</v>
      </c>
    </row>
    <row r="128" spans="1:13" x14ac:dyDescent="0.3">
      <c r="A128" s="1">
        <v>15.427349323869946</v>
      </c>
      <c r="B128" s="1">
        <v>74.438870000000009</v>
      </c>
      <c r="E128" s="2" t="s">
        <v>1</v>
      </c>
      <c r="F128" s="1">
        <v>0.39883320954164797</v>
      </c>
      <c r="G128" s="1">
        <v>0.39335666666666658</v>
      </c>
      <c r="H128">
        <f t="shared" si="6"/>
        <v>0.41064938623652641</v>
      </c>
      <c r="I128">
        <f t="shared" si="7"/>
        <v>3.6258693939841777E-20</v>
      </c>
      <c r="J128">
        <f t="shared" si="8"/>
        <v>5.2977593765048181E-13</v>
      </c>
      <c r="K128">
        <f t="shared" si="9"/>
        <v>1.0848616536472606E+17</v>
      </c>
      <c r="L128">
        <f t="shared" si="10"/>
        <v>57473.359978202978</v>
      </c>
      <c r="M128">
        <f t="shared" si="11"/>
        <v>3.9335666666666658E-3</v>
      </c>
    </row>
    <row r="129" spans="1:13" x14ac:dyDescent="0.3">
      <c r="A129" s="1">
        <v>16.341477240920565</v>
      </c>
      <c r="B129" s="1">
        <v>75.745176666666666</v>
      </c>
      <c r="E129" s="2" t="s">
        <v>1</v>
      </c>
      <c r="F129" s="1">
        <v>0.37652282929181552</v>
      </c>
      <c r="G129" s="1">
        <v>0.42743666666666957</v>
      </c>
      <c r="H129">
        <f t="shared" si="6"/>
        <v>0.38767801941673175</v>
      </c>
      <c r="I129">
        <f t="shared" si="7"/>
        <v>3.0507888923382949E-20</v>
      </c>
      <c r="J129">
        <f t="shared" si="8"/>
        <v>4.7216330143167664E-13</v>
      </c>
      <c r="K129">
        <f t="shared" si="9"/>
        <v>1.401069302894499E+17</v>
      </c>
      <c r="L129">
        <f t="shared" si="10"/>
        <v>66153.35075892444</v>
      </c>
      <c r="M129">
        <f t="shared" si="11"/>
        <v>4.2743666666666957E-3</v>
      </c>
    </row>
    <row r="130" spans="1:13" x14ac:dyDescent="0.3">
      <c r="A130" s="1">
        <v>17.309770642345004</v>
      </c>
      <c r="B130" s="1">
        <v>77.072976666666676</v>
      </c>
      <c r="E130" s="2" t="s">
        <v>1</v>
      </c>
      <c r="F130" s="1">
        <v>0.35546047216288645</v>
      </c>
      <c r="G130" s="1">
        <v>0.46323666666665542</v>
      </c>
      <c r="H130">
        <f t="shared" si="6"/>
        <v>0.36599165072735096</v>
      </c>
      <c r="I130">
        <f t="shared" si="7"/>
        <v>2.5669189521985671E-20</v>
      </c>
      <c r="J130">
        <f t="shared" si="8"/>
        <v>4.2081598535330821E-13</v>
      </c>
      <c r="K130">
        <f t="shared" si="9"/>
        <v>1.8046407981439888E+17</v>
      </c>
      <c r="L130">
        <f t="shared" si="10"/>
        <v>75942.169567974328</v>
      </c>
      <c r="M130">
        <f t="shared" si="11"/>
        <v>4.6323666666665533E-3</v>
      </c>
    </row>
    <row r="131" spans="1:13" x14ac:dyDescent="0.3">
      <c r="A131" s="1">
        <v>18.335439034868415</v>
      </c>
      <c r="B131" s="1">
        <v>78.429273333333342</v>
      </c>
      <c r="E131" s="2" t="s">
        <v>1</v>
      </c>
      <c r="F131" s="1">
        <v>0.33557632483510269</v>
      </c>
      <c r="G131" s="1">
        <v>0.49933000000000893</v>
      </c>
      <c r="H131">
        <f t="shared" si="6"/>
        <v>0.34551839849899457</v>
      </c>
      <c r="I131">
        <f t="shared" si="7"/>
        <v>2.1597931353768492E-20</v>
      </c>
      <c r="J131">
        <f t="shared" si="8"/>
        <v>3.7505264172781246E-13</v>
      </c>
      <c r="K131">
        <f t="shared" si="9"/>
        <v>2.3119343784416829E+17</v>
      </c>
      <c r="L131">
        <f t="shared" si="10"/>
        <v>86709.709613590123</v>
      </c>
      <c r="M131">
        <f t="shared" si="11"/>
        <v>4.9933000000000893E-3</v>
      </c>
    </row>
    <row r="132" spans="1:13" x14ac:dyDescent="0.3">
      <c r="A132" s="1">
        <v>19.42188210044544</v>
      </c>
      <c r="B132" s="1">
        <v>79.810373333333331</v>
      </c>
      <c r="E132" s="2" t="s">
        <v>1</v>
      </c>
      <c r="F132" s="1">
        <v>0.31680447928463668</v>
      </c>
      <c r="G132" s="1">
        <v>0.53449666666667284</v>
      </c>
      <c r="H132">
        <f t="shared" si="6"/>
        <v>0.32619040205986971</v>
      </c>
      <c r="I132">
        <f t="shared" si="7"/>
        <v>1.8172394510647239E-20</v>
      </c>
      <c r="J132">
        <f t="shared" si="8"/>
        <v>3.3426601878945241E-13</v>
      </c>
      <c r="K132">
        <f t="shared" si="9"/>
        <v>2.9412561253472147E+17</v>
      </c>
      <c r="L132">
        <f t="shared" si="10"/>
        <v>98316.197525990399</v>
      </c>
      <c r="M132">
        <f t="shared" si="11"/>
        <v>5.3449666666667292E-3</v>
      </c>
    </row>
    <row r="133" spans="1:13" x14ac:dyDescent="0.3">
      <c r="A133" s="1">
        <v>20.572700964850938</v>
      </c>
      <c r="B133" s="1">
        <v>81.20599</v>
      </c>
      <c r="E133" s="2" t="s">
        <v>1</v>
      </c>
      <c r="F133" s="1">
        <v>0.29908271432475975</v>
      </c>
      <c r="G133" s="1">
        <v>0.56775333333334288</v>
      </c>
      <c r="H133">
        <f t="shared" si="6"/>
        <v>0.30794359680469818</v>
      </c>
      <c r="I133">
        <f t="shared" si="7"/>
        <v>1.5290164453318384E-20</v>
      </c>
      <c r="J133">
        <f t="shared" si="8"/>
        <v>2.9791490283233149E-13</v>
      </c>
      <c r="K133">
        <f t="shared" si="9"/>
        <v>3.7131931122567149E+17</v>
      </c>
      <c r="L133">
        <f t="shared" si="10"/>
        <v>110621.55652356417</v>
      </c>
      <c r="M133">
        <f t="shared" si="11"/>
        <v>5.6775333333334279E-3</v>
      </c>
    </row>
    <row r="134" spans="1:13" x14ac:dyDescent="0.3">
      <c r="A134" s="1">
        <v>21.791710133976753</v>
      </c>
      <c r="B134" s="1">
        <v>82.604193333333328</v>
      </c>
      <c r="E134" s="2" t="s">
        <v>1</v>
      </c>
      <c r="F134" s="1">
        <v>0.28235228936740525</v>
      </c>
      <c r="G134" s="1">
        <v>0.59833999999998611</v>
      </c>
      <c r="H134">
        <f t="shared" si="6"/>
        <v>0.29071750184608247</v>
      </c>
      <c r="I134">
        <f t="shared" si="7"/>
        <v>1.2865070085978158E-20</v>
      </c>
      <c r="J134">
        <f t="shared" si="8"/>
        <v>2.6551693663333915E-13</v>
      </c>
      <c r="K134">
        <f t="shared" si="9"/>
        <v>4.6508879936233408E+17</v>
      </c>
      <c r="L134">
        <f t="shared" si="10"/>
        <v>123488.95326916465</v>
      </c>
      <c r="M134">
        <f t="shared" si="11"/>
        <v>5.9833999999998611E-3</v>
      </c>
    </row>
    <row r="135" spans="1:13" x14ac:dyDescent="0.3">
      <c r="A135" s="1">
        <v>23.082950137398573</v>
      </c>
      <c r="B135" s="1">
        <v>83.994976666666659</v>
      </c>
      <c r="E135" s="2" t="s">
        <v>1</v>
      </c>
      <c r="F135" s="1">
        <v>0.26655774972152918</v>
      </c>
      <c r="G135" s="1">
        <v>0.62570333333334949</v>
      </c>
      <c r="H135">
        <f t="shared" si="6"/>
        <v>0.27445501954446722</v>
      </c>
      <c r="I135">
        <f t="shared" si="7"/>
        <v>1.0824607467266959E-20</v>
      </c>
      <c r="J135">
        <f t="shared" si="8"/>
        <v>2.3664221886486189E-13</v>
      </c>
      <c r="K135">
        <f t="shared" si="9"/>
        <v>5.7803789673246195E+17</v>
      </c>
      <c r="L135">
        <f t="shared" si="10"/>
        <v>136788.17047074769</v>
      </c>
      <c r="M135">
        <f t="shared" si="11"/>
        <v>6.2570333333334949E-3</v>
      </c>
    </row>
    <row r="136" spans="1:13" x14ac:dyDescent="0.3">
      <c r="A136" s="1">
        <v>24.450700921121047</v>
      </c>
      <c r="B136" s="1">
        <v>85.371146666666661</v>
      </c>
      <c r="E136" s="2" t="s">
        <v>1</v>
      </c>
      <c r="F136" s="1">
        <v>0.25164674278291066</v>
      </c>
      <c r="G136" s="1">
        <v>0.64944666666666429</v>
      </c>
      <c r="H136">
        <f t="shared" si="6"/>
        <v>0.25910224625221989</v>
      </c>
      <c r="I136">
        <f t="shared" si="7"/>
        <v>9.1077721331747118E-21</v>
      </c>
      <c r="J136">
        <f t="shared" si="8"/>
        <v>2.1090759956535918E-13</v>
      </c>
      <c r="K136">
        <f t="shared" si="9"/>
        <v>7.130686376101568E+17</v>
      </c>
      <c r="L136">
        <f t="shared" si="10"/>
        <v>150391.59468369916</v>
      </c>
      <c r="M136">
        <f t="shared" si="11"/>
        <v>6.4944666666666437E-3</v>
      </c>
    </row>
    <row r="137" spans="1:13" x14ac:dyDescent="0.3">
      <c r="A137" s="1">
        <v>25.899496033893232</v>
      </c>
      <c r="B137" s="1">
        <v>86.726726666666664</v>
      </c>
      <c r="E137" s="2" t="s">
        <v>1</v>
      </c>
      <c r="F137" s="1">
        <v>0.23756984450613297</v>
      </c>
      <c r="G137" s="1">
        <v>0.66935666666665394</v>
      </c>
      <c r="H137">
        <f t="shared" si="6"/>
        <v>0.2446082936445218</v>
      </c>
      <c r="I137">
        <f t="shared" si="7"/>
        <v>7.6632352240646986E-21</v>
      </c>
      <c r="J137">
        <f t="shared" si="8"/>
        <v>1.879715959721627E-13</v>
      </c>
      <c r="K137">
        <f t="shared" si="9"/>
        <v>8.7346485798150515E+17</v>
      </c>
      <c r="L137">
        <f t="shared" si="10"/>
        <v>164186.58338038196</v>
      </c>
      <c r="M137">
        <f t="shared" si="11"/>
        <v>6.6935666666665394E-3</v>
      </c>
    </row>
    <row r="138" spans="1:13" x14ac:dyDescent="0.3">
      <c r="A138" s="1">
        <v>27.434137654115816</v>
      </c>
      <c r="B138" s="1">
        <v>88.055160000000001</v>
      </c>
      <c r="E138" s="2" t="s">
        <v>1</v>
      </c>
      <c r="F138" s="1">
        <v>0.22428039558357049</v>
      </c>
      <c r="G138" s="1">
        <v>0.6852999999999998</v>
      </c>
      <c r="H138">
        <f t="shared" si="6"/>
        <v>0.23092512004485172</v>
      </c>
      <c r="I138">
        <f t="shared" si="7"/>
        <v>6.4478088868123662E-21</v>
      </c>
      <c r="J138">
        <f t="shared" si="8"/>
        <v>1.6752986125268741E-13</v>
      </c>
      <c r="K138">
        <f t="shared" si="9"/>
        <v>1.0628416754126141E+18</v>
      </c>
      <c r="L138">
        <f t="shared" si="10"/>
        <v>178057.71841544908</v>
      </c>
      <c r="M138">
        <f t="shared" si="11"/>
        <v>6.852999999999998E-3</v>
      </c>
    </row>
    <row r="139" spans="1:13" x14ac:dyDescent="0.3">
      <c r="A139" s="1">
        <v>29.059712507148706</v>
      </c>
      <c r="B139" s="1">
        <v>89.348586666666662</v>
      </c>
      <c r="E139" s="2" t="s">
        <v>1</v>
      </c>
      <c r="F139" s="1">
        <v>0.21173434678837913</v>
      </c>
      <c r="G139" s="1">
        <v>0.69726999999999428</v>
      </c>
      <c r="H139">
        <f t="shared" si="6"/>
        <v>0.2180073711859748</v>
      </c>
      <c r="I139">
        <f t="shared" si="7"/>
        <v>5.42515507162064E-21</v>
      </c>
      <c r="J139">
        <f t="shared" si="8"/>
        <v>1.4931114600687392E-13</v>
      </c>
      <c r="K139">
        <f t="shared" si="9"/>
        <v>1.2852535840817928E+18</v>
      </c>
      <c r="L139">
        <f t="shared" si="10"/>
        <v>191902.68554869457</v>
      </c>
      <c r="M139">
        <f t="shared" si="11"/>
        <v>6.9726999999999428E-3</v>
      </c>
    </row>
    <row r="140" spans="1:13" x14ac:dyDescent="0.3">
      <c r="A140" s="1">
        <v>30.781608725778344</v>
      </c>
      <c r="B140" s="1">
        <v>90.59796266666666</v>
      </c>
      <c r="E140" s="2" t="s">
        <v>1</v>
      </c>
      <c r="F140" s="1">
        <v>0.19989011296886477</v>
      </c>
      <c r="G140" s="1">
        <v>0.70531333333334612</v>
      </c>
      <c r="H140">
        <f t="shared" si="6"/>
        <v>0.20581222987862197</v>
      </c>
      <c r="I140">
        <f t="shared" si="7"/>
        <v>4.5646991199333988E-21</v>
      </c>
      <c r="J140">
        <f t="shared" si="8"/>
        <v>1.3307369895245108E-13</v>
      </c>
      <c r="K140">
        <f t="shared" si="9"/>
        <v>1.5451474780743862E+18</v>
      </c>
      <c r="L140">
        <f t="shared" si="10"/>
        <v>205618.49033440987</v>
      </c>
      <c r="M140">
        <f t="shared" si="11"/>
        <v>7.0531333333334612E-3</v>
      </c>
    </row>
    <row r="141" spans="1:13" x14ac:dyDescent="0.3">
      <c r="A141" s="1">
        <v>32.605533709730445</v>
      </c>
      <c r="B141" s="1">
        <v>91.79307</v>
      </c>
      <c r="E141" s="2" t="s">
        <v>1</v>
      </c>
      <c r="F141" s="1">
        <v>0.18870843521027869</v>
      </c>
      <c r="G141" s="1">
        <v>0.70954666666667165</v>
      </c>
      <c r="H141">
        <f t="shared" si="6"/>
        <v>0.19429927408957173</v>
      </c>
      <c r="I141">
        <f t="shared" si="7"/>
        <v>3.8407156625840583E-21</v>
      </c>
      <c r="J141">
        <f t="shared" si="8"/>
        <v>1.1860205903229961E-13</v>
      </c>
      <c r="K141">
        <f t="shared" si="9"/>
        <v>1.8474334707435336E+18</v>
      </c>
      <c r="L141">
        <f t="shared" si="10"/>
        <v>219109.41355537073</v>
      </c>
      <c r="M141">
        <f t="shared" si="11"/>
        <v>7.0954666666667174E-3</v>
      </c>
    </row>
    <row r="142" spans="1:13" x14ac:dyDescent="0.3">
      <c r="A142" s="1">
        <v>34.53753304342564</v>
      </c>
      <c r="B142" s="1">
        <v>92.922235666666666</v>
      </c>
      <c r="E142" s="2" t="s">
        <v>1</v>
      </c>
      <c r="F142" s="1">
        <v>0.17815225070716106</v>
      </c>
      <c r="G142" s="1">
        <v>0.71013666666664976</v>
      </c>
      <c r="H142">
        <f t="shared" si="6"/>
        <v>0.18343034295871988</v>
      </c>
      <c r="I142">
        <f t="shared" si="7"/>
        <v>3.2315594989388319E-21</v>
      </c>
      <c r="J142">
        <f t="shared" si="8"/>
        <v>1.0570419637713088E-13</v>
      </c>
      <c r="K142">
        <f t="shared" si="9"/>
        <v>2.1975045389071188E+18</v>
      </c>
      <c r="L142">
        <f t="shared" si="10"/>
        <v>232285.45132027453</v>
      </c>
      <c r="M142">
        <f t="shared" si="11"/>
        <v>7.1013666666664976E-3</v>
      </c>
    </row>
    <row r="143" spans="1:13" x14ac:dyDescent="0.3">
      <c r="A143" s="1">
        <v>36.584010534682307</v>
      </c>
      <c r="B143" s="1">
        <v>93.972769666666665</v>
      </c>
      <c r="E143" s="2" t="s">
        <v>1</v>
      </c>
      <c r="F143" s="1">
        <v>0.16818656991491199</v>
      </c>
      <c r="G143" s="1">
        <v>0.70725333333334639</v>
      </c>
      <c r="H143">
        <f t="shared" si="6"/>
        <v>0.17316941031103653</v>
      </c>
      <c r="I143">
        <f t="shared" si="7"/>
        <v>2.7190184623445136E-21</v>
      </c>
      <c r="J143">
        <f t="shared" si="8"/>
        <v>9.4208964185791543E-14</v>
      </c>
      <c r="K143">
        <f t="shared" si="9"/>
        <v>2.6011347224303391E+18</v>
      </c>
      <c r="L143">
        <f t="shared" si="10"/>
        <v>245050.20790785862</v>
      </c>
      <c r="M143">
        <f t="shared" si="11"/>
        <v>7.0725333333334639E-3</v>
      </c>
    </row>
    <row r="144" spans="1:13" x14ac:dyDescent="0.3">
      <c r="A144" s="1">
        <v>38.7517494407874</v>
      </c>
      <c r="B144" s="1">
        <v>94.932368333333343</v>
      </c>
      <c r="E144" s="2" t="s">
        <v>1</v>
      </c>
      <c r="F144" s="1">
        <v>0.15877836057339556</v>
      </c>
      <c r="G144" s="1">
        <v>0.70112666666665158</v>
      </c>
      <c r="H144">
        <f t="shared" si="6"/>
        <v>0.16348246524415377</v>
      </c>
      <c r="I144">
        <f t="shared" si="7"/>
        <v>2.2877689242602627E-21</v>
      </c>
      <c r="J144">
        <f t="shared" si="8"/>
        <v>8.3963827711195153E-14</v>
      </c>
      <c r="K144">
        <f t="shared" si="9"/>
        <v>3.0646743175487309E+18</v>
      </c>
      <c r="L144">
        <f t="shared" si="10"/>
        <v>257321.78638958622</v>
      </c>
      <c r="M144">
        <f t="shared" si="11"/>
        <v>7.0112666666665149E-3</v>
      </c>
    </row>
    <row r="145" spans="1:13" x14ac:dyDescent="0.3">
      <c r="A145" s="1">
        <v>41.047934952291008</v>
      </c>
      <c r="B145" s="1">
        <v>95.79060033333333</v>
      </c>
      <c r="E145" s="2" t="s">
        <v>1</v>
      </c>
      <c r="F145" s="1">
        <v>0.14989643821816209</v>
      </c>
      <c r="G145" s="1">
        <v>0.69193333333334994</v>
      </c>
      <c r="H145">
        <f t="shared" si="6"/>
        <v>0.15433739939577884</v>
      </c>
      <c r="I145">
        <f t="shared" si="7"/>
        <v>1.92491765807944E-21</v>
      </c>
      <c r="J145">
        <f t="shared" si="8"/>
        <v>7.4832840216902873E-14</v>
      </c>
      <c r="K145">
        <f t="shared" si="9"/>
        <v>3.5946126340994601E+18</v>
      </c>
      <c r="L145">
        <f t="shared" si="10"/>
        <v>268995.07288922527</v>
      </c>
      <c r="M145">
        <f t="shared" si="11"/>
        <v>6.9193333333334994E-3</v>
      </c>
    </row>
    <row r="146" spans="1:13" x14ac:dyDescent="0.3">
      <c r="A146" s="1">
        <v>43.480178009049283</v>
      </c>
      <c r="B146" s="1">
        <v>96.539861000000002</v>
      </c>
      <c r="E146" s="2" t="s">
        <v>1</v>
      </c>
      <c r="F146" s="1">
        <v>0.14151136281637688</v>
      </c>
      <c r="G146" s="1">
        <v>0.67991666666664674</v>
      </c>
      <c r="H146">
        <f t="shared" si="6"/>
        <v>0.1457039005172695</v>
      </c>
      <c r="I146">
        <f t="shared" si="7"/>
        <v>1.6196163655750876E-21</v>
      </c>
      <c r="J146">
        <f t="shared" si="8"/>
        <v>6.6694839046527367E-14</v>
      </c>
      <c r="K146">
        <f t="shared" si="9"/>
        <v>4.1980105975603942E+18</v>
      </c>
      <c r="L146">
        <f t="shared" si="10"/>
        <v>279985.64111990668</v>
      </c>
      <c r="M146">
        <f t="shared" si="11"/>
        <v>6.7991666666664674E-3</v>
      </c>
    </row>
    <row r="147" spans="1:13" x14ac:dyDescent="0.3">
      <c r="A147" s="1">
        <v>46.056540527457081</v>
      </c>
      <c r="B147" s="1">
        <v>97.176134333333337</v>
      </c>
      <c r="E147" s="2" t="s">
        <v>1</v>
      </c>
      <c r="F147" s="1">
        <v>0.13359534118484401</v>
      </c>
      <c r="G147" s="1">
        <v>0.66527000000000669</v>
      </c>
      <c r="H147">
        <f t="shared" si="6"/>
        <v>0.13755335200061045</v>
      </c>
      <c r="I147">
        <f t="shared" si="7"/>
        <v>1.3627373413239266E-21</v>
      </c>
      <c r="J147">
        <f t="shared" si="8"/>
        <v>5.9441837868896676E-14</v>
      </c>
      <c r="K147">
        <f t="shared" si="9"/>
        <v>4.8818651975419085E+18</v>
      </c>
      <c r="L147">
        <f t="shared" si="10"/>
        <v>290187.03957009537</v>
      </c>
      <c r="M147">
        <f t="shared" si="11"/>
        <v>6.652700000000066E-3</v>
      </c>
    </row>
    <row r="148" spans="1:13" x14ac:dyDescent="0.3">
      <c r="A148" s="1">
        <v>48.785562122487669</v>
      </c>
      <c r="B148" s="1">
        <v>97.699461333333332</v>
      </c>
      <c r="E148" s="2" t="s">
        <v>1</v>
      </c>
      <c r="F148" s="1">
        <v>0.12612213486668075</v>
      </c>
      <c r="G148" s="1">
        <v>0.64821333333333619</v>
      </c>
      <c r="H148">
        <f t="shared" si="6"/>
        <v>0.12985873802576237</v>
      </c>
      <c r="I148">
        <f t="shared" si="7"/>
        <v>1.1466005783284415E-21</v>
      </c>
      <c r="J148">
        <f t="shared" si="8"/>
        <v>5.2977593765048151E-14</v>
      </c>
      <c r="K148">
        <f t="shared" si="9"/>
        <v>5.6533490875988091E+18</v>
      </c>
      <c r="L148">
        <f t="shared" si="10"/>
        <v>299500.83137481532</v>
      </c>
      <c r="M148">
        <f t="shared" si="11"/>
        <v>6.4821333333333619E-3</v>
      </c>
    </row>
    <row r="149" spans="1:13" x14ac:dyDescent="0.3">
      <c r="A149" s="1">
        <v>51.676288413113106</v>
      </c>
      <c r="B149" s="1">
        <v>98.113778333333329</v>
      </c>
      <c r="E149" s="2" t="s">
        <v>1</v>
      </c>
      <c r="F149" s="1">
        <v>0.11906697316129004</v>
      </c>
      <c r="G149" s="1">
        <v>0.62892666666666264</v>
      </c>
      <c r="H149">
        <f t="shared" si="6"/>
        <v>0.12259455401398539</v>
      </c>
      <c r="I149">
        <f t="shared" si="7"/>
        <v>9.6474415601312192E-22</v>
      </c>
      <c r="J149">
        <f t="shared" si="8"/>
        <v>4.7216330143167644E-14</v>
      </c>
      <c r="K149">
        <f t="shared" si="9"/>
        <v>6.5191031502667981E+18</v>
      </c>
      <c r="L149">
        <f t="shared" si="10"/>
        <v>307808.12658036134</v>
      </c>
      <c r="M149">
        <f t="shared" si="11"/>
        <v>6.2892666666666264E-3</v>
      </c>
    </row>
    <row r="150" spans="1:13" x14ac:dyDescent="0.3">
      <c r="A150" s="1">
        <v>54.738301004926065</v>
      </c>
      <c r="B150" s="1">
        <v>98.42655666666667</v>
      </c>
      <c r="E150" s="2" t="s">
        <v>1</v>
      </c>
      <c r="F150" s="1">
        <v>0.11240647101935999</v>
      </c>
      <c r="G150" s="1">
        <v>0.60761999999999761</v>
      </c>
      <c r="H150">
        <f t="shared" si="6"/>
        <v>0.11573672209032501</v>
      </c>
      <c r="I150">
        <f t="shared" si="7"/>
        <v>8.1173104580003517E-22</v>
      </c>
      <c r="J150">
        <f t="shared" si="8"/>
        <v>4.2081598535330816E-14</v>
      </c>
      <c r="K150">
        <f t="shared" si="9"/>
        <v>7.4854843010363423E+18</v>
      </c>
      <c r="L150">
        <f t="shared" si="10"/>
        <v>315001.14519873273</v>
      </c>
      <c r="M150">
        <f t="shared" si="11"/>
        <v>6.0761999999999752E-3</v>
      </c>
    </row>
    <row r="151" spans="1:13" x14ac:dyDescent="0.3">
      <c r="A151" s="1">
        <v>57.981749249343665</v>
      </c>
      <c r="B151" s="1">
        <v>98.648479333333341</v>
      </c>
      <c r="E151" s="2" t="s">
        <v>1</v>
      </c>
      <c r="F151" s="1">
        <v>0.10611855153074523</v>
      </c>
      <c r="G151" s="1">
        <v>0.58445666666666618</v>
      </c>
      <c r="H151">
        <f t="shared" si="6"/>
        <v>0.10926251127505261</v>
      </c>
      <c r="I151">
        <f t="shared" si="7"/>
        <v>6.8298655825872286E-22</v>
      </c>
      <c r="J151">
        <f t="shared" si="8"/>
        <v>3.7505264172781235E-14</v>
      </c>
      <c r="K151">
        <f t="shared" si="9"/>
        <v>8.5573670462379366E+18</v>
      </c>
      <c r="L151">
        <f t="shared" si="10"/>
        <v>320946.31169260648</v>
      </c>
      <c r="M151">
        <f t="shared" si="11"/>
        <v>5.8445666666666618E-3</v>
      </c>
    </row>
    <row r="152" spans="1:13" x14ac:dyDescent="0.3">
      <c r="A152" s="1">
        <v>61.41738388466274</v>
      </c>
      <c r="B152" s="1">
        <v>98.792996000000002</v>
      </c>
      <c r="E152" s="2" t="s">
        <v>1</v>
      </c>
      <c r="F152" s="1">
        <v>0.10018237274830827</v>
      </c>
      <c r="G152" s="1">
        <v>0.55960999999999927</v>
      </c>
      <c r="H152">
        <f t="shared" si="6"/>
        <v>0.10315046213952675</v>
      </c>
      <c r="I152">
        <f t="shared" si="7"/>
        <v>5.7466157192786245E-22</v>
      </c>
      <c r="J152">
        <f t="shared" si="8"/>
        <v>3.3426601878945238E-14</v>
      </c>
      <c r="K152">
        <f t="shared" si="9"/>
        <v>9.7380793729191158E+18</v>
      </c>
      <c r="L152">
        <f t="shared" si="10"/>
        <v>325510.90226413601</v>
      </c>
      <c r="M152">
        <f t="shared" si="11"/>
        <v>5.5960999999999919E-3</v>
      </c>
    </row>
    <row r="153" spans="1:13" x14ac:dyDescent="0.3">
      <c r="A153" s="1">
        <v>65.056592670472583</v>
      </c>
      <c r="B153" s="1">
        <v>98.875951866666668</v>
      </c>
      <c r="E153" s="2" t="s">
        <v>1</v>
      </c>
      <c r="F153" s="1">
        <v>9.4578258605170912E-2</v>
      </c>
      <c r="G153" s="1">
        <v>0.53324666666666465</v>
      </c>
      <c r="H153">
        <f t="shared" si="6"/>
        <v>9.738031567673959E-2</v>
      </c>
      <c r="I153">
        <f t="shared" si="7"/>
        <v>4.8351745471029415E-22</v>
      </c>
      <c r="J153">
        <f t="shared" si="8"/>
        <v>2.9791490283233164E-14</v>
      </c>
      <c r="K153">
        <f t="shared" si="9"/>
        <v>1.102848845417931E+19</v>
      </c>
      <c r="L153">
        <f t="shared" si="10"/>
        <v>328555.10662143206</v>
      </c>
      <c r="M153">
        <f t="shared" si="11"/>
        <v>5.3324666666666465E-3</v>
      </c>
    </row>
    <row r="154" spans="1:13" x14ac:dyDescent="0.3">
      <c r="A154" s="1">
        <v>68.911438133539576</v>
      </c>
      <c r="B154" s="1">
        <v>98.914978866666672</v>
      </c>
      <c r="E154" s="2" t="s">
        <v>1</v>
      </c>
      <c r="F154" s="1">
        <v>8.9287633696394336E-2</v>
      </c>
      <c r="G154" s="1">
        <v>0.50550666666667743</v>
      </c>
      <c r="H154">
        <f t="shared" ref="H154:H169" si="12">(+F154+F153)*0.5</f>
        <v>9.1932946150782624E-2</v>
      </c>
      <c r="I154">
        <f t="shared" ref="I154:I169" si="13">+PI()*(H154*10^-6)^3/6</f>
        <v>4.0682923729389222E-22</v>
      </c>
      <c r="J154">
        <f t="shared" ref="J154:J169" si="14">+PI()*(H154*10^-6)^2</f>
        <v>2.6551693663333921E-14</v>
      </c>
      <c r="K154">
        <f t="shared" ref="K154:K169" si="15">+G154/(I154*100)</f>
        <v>1.2425524527911471E+19</v>
      </c>
      <c r="L154">
        <f t="shared" ref="L154:L169" si="16">+K154*J154</f>
        <v>329918.72087134724</v>
      </c>
      <c r="M154">
        <f t="shared" ref="M154:M169" si="17">+K154*I154</f>
        <v>5.0550666666667743E-3</v>
      </c>
    </row>
    <row r="155" spans="1:13" x14ac:dyDescent="0.3">
      <c r="A155" s="1">
        <v>72.994697550276129</v>
      </c>
      <c r="B155" s="1">
        <v>98.928309866666666</v>
      </c>
      <c r="E155" s="2" t="s">
        <v>1</v>
      </c>
      <c r="F155" s="1">
        <v>8.4292961708914566E-2</v>
      </c>
      <c r="G155" s="1">
        <v>0.47653333333332881</v>
      </c>
      <c r="H155">
        <f t="shared" si="12"/>
        <v>8.6790297702654451E-2</v>
      </c>
      <c r="I155">
        <f t="shared" si="13"/>
        <v>3.4230414373830125E-22</v>
      </c>
      <c r="J155">
        <f t="shared" si="14"/>
        <v>2.3664221886486189E-14</v>
      </c>
      <c r="K155">
        <f t="shared" si="15"/>
        <v>1.3921342818965365E+19</v>
      </c>
      <c r="L155">
        <f t="shared" si="16"/>
        <v>329437.74542583752</v>
      </c>
      <c r="M155">
        <f t="shared" si="17"/>
        <v>4.7653333333332881E-3</v>
      </c>
    </row>
    <row r="156" spans="1:13" x14ac:dyDescent="0.3">
      <c r="A156" s="1">
        <v>77.319905298319497</v>
      </c>
      <c r="B156" s="1">
        <v>98.932783200000003</v>
      </c>
      <c r="E156" s="2" t="s">
        <v>1</v>
      </c>
      <c r="F156" s="1">
        <v>7.9577687295653676E-2</v>
      </c>
      <c r="G156" s="1">
        <v>0.44645000000000934</v>
      </c>
      <c r="H156">
        <f t="shared" si="12"/>
        <v>8.1935324502284121E-2</v>
      </c>
      <c r="I156">
        <f t="shared" si="13"/>
        <v>2.8801304350642508E-22</v>
      </c>
      <c r="J156">
        <f t="shared" si="14"/>
        <v>2.1090759956535923E-14</v>
      </c>
      <c r="K156">
        <f t="shared" si="15"/>
        <v>1.5501034070009047E+19</v>
      </c>
      <c r="L156">
        <f t="shared" si="16"/>
        <v>326928.58864864585</v>
      </c>
      <c r="M156">
        <f t="shared" si="17"/>
        <v>4.4645000000000934E-3</v>
      </c>
    </row>
    <row r="157" spans="1:13" x14ac:dyDescent="0.3">
      <c r="A157" s="1">
        <v>81.901397717600105</v>
      </c>
      <c r="B157" s="1">
        <v>98.941136866666668</v>
      </c>
      <c r="E157" s="2" t="s">
        <v>1</v>
      </c>
      <c r="F157" s="1">
        <v>7.5126181201142006E-2</v>
      </c>
      <c r="G157" s="1">
        <v>0.415383333333319</v>
      </c>
      <c r="H157">
        <f t="shared" si="12"/>
        <v>7.7351934248397841E-2</v>
      </c>
      <c r="I157">
        <f t="shared" si="13"/>
        <v>2.4233277553675233E-22</v>
      </c>
      <c r="J157">
        <f t="shared" si="14"/>
        <v>1.879715959721628E-14</v>
      </c>
      <c r="K157">
        <f t="shared" si="15"/>
        <v>1.7141029826166528E+19</v>
      </c>
      <c r="L157">
        <f t="shared" si="16"/>
        <v>322202.67330309667</v>
      </c>
      <c r="M157">
        <f t="shared" si="17"/>
        <v>4.15383333333319E-3</v>
      </c>
    </row>
    <row r="158" spans="1:13" x14ac:dyDescent="0.3">
      <c r="A158" s="1">
        <v>86.754360629594586</v>
      </c>
      <c r="B158" s="1">
        <v>98.963685800000007</v>
      </c>
      <c r="E158" s="2" t="s">
        <v>1</v>
      </c>
      <c r="F158" s="1">
        <v>7.092368845676518E-2</v>
      </c>
      <c r="G158" s="1">
        <v>0.38345333333333897</v>
      </c>
      <c r="H158">
        <f t="shared" si="12"/>
        <v>7.3024934828953586E-2</v>
      </c>
      <c r="I158">
        <f t="shared" si="13"/>
        <v>2.0389761999801887E-22</v>
      </c>
      <c r="J158">
        <f t="shared" si="14"/>
        <v>1.6752986125268739E-14</v>
      </c>
      <c r="K158">
        <f t="shared" si="15"/>
        <v>1.8806170142499197E+19</v>
      </c>
      <c r="L158">
        <f t="shared" si="16"/>
        <v>315059.50746673229</v>
      </c>
      <c r="M158">
        <f t="shared" si="17"/>
        <v>3.8345333333333897E-3</v>
      </c>
    </row>
    <row r="159" spans="1:13" x14ac:dyDescent="0.3">
      <c r="A159" s="1">
        <v>91.894879672271998</v>
      </c>
      <c r="B159" s="1">
        <v>99.008598066666664</v>
      </c>
      <c r="E159" s="2" t="s">
        <v>1</v>
      </c>
      <c r="F159" s="1">
        <v>6.6956279473923561E-2</v>
      </c>
      <c r="G159" s="1">
        <v>0.35075000000001078</v>
      </c>
      <c r="H159">
        <f t="shared" si="12"/>
        <v>6.893998396534437E-2</v>
      </c>
      <c r="I159">
        <f t="shared" si="13"/>
        <v>1.7155846685935128E-22</v>
      </c>
      <c r="J159">
        <f t="shared" si="14"/>
        <v>1.4931114600687389E-14</v>
      </c>
      <c r="K159">
        <f t="shared" si="15"/>
        <v>2.0444925069630407E+19</v>
      </c>
      <c r="L159">
        <f t="shared" si="16"/>
        <v>305265.51921711821</v>
      </c>
      <c r="M159">
        <f t="shared" si="17"/>
        <v>3.5075000000001082E-3</v>
      </c>
    </row>
    <row r="160" spans="1:13" x14ac:dyDescent="0.3">
      <c r="A160" s="1">
        <v>97.339993617572915</v>
      </c>
      <c r="B160" s="1">
        <v>99.080288333333328</v>
      </c>
      <c r="E160" s="2" t="s">
        <v>1</v>
      </c>
      <c r="F160" s="1">
        <v>6.3210803872997462E-2</v>
      </c>
      <c r="G160" s="1">
        <v>0.31737999999998934</v>
      </c>
      <c r="H160">
        <f t="shared" si="12"/>
        <v>6.5083541673460504E-2</v>
      </c>
      <c r="I160">
        <f t="shared" si="13"/>
        <v>1.4434846052355629E-22</v>
      </c>
      <c r="J160">
        <f t="shared" si="14"/>
        <v>1.3307369895245096E-14</v>
      </c>
      <c r="K160">
        <f t="shared" si="15"/>
        <v>2.1987072037266092E+19</v>
      </c>
      <c r="L160">
        <f t="shared" si="16"/>
        <v>292590.10051330004</v>
      </c>
      <c r="M160">
        <f t="shared" si="17"/>
        <v>3.1737999999998929E-3</v>
      </c>
    </row>
    <row r="161" spans="1:13" x14ac:dyDescent="0.3">
      <c r="A161" s="1">
        <v>103.10775084814762</v>
      </c>
      <c r="B161" s="1">
        <v>99.178991433333323</v>
      </c>
      <c r="E161" s="2" t="s">
        <v>1</v>
      </c>
      <c r="F161" s="1">
        <v>5.9674846895079632E-2</v>
      </c>
      <c r="G161" s="1">
        <v>0.28342999999999563</v>
      </c>
      <c r="H161">
        <f t="shared" si="12"/>
        <v>6.1442825384038544E-2</v>
      </c>
      <c r="I161">
        <f t="shared" si="13"/>
        <v>1.2145409338848356E-22</v>
      </c>
      <c r="J161">
        <f t="shared" si="14"/>
        <v>1.1860205903229957E-14</v>
      </c>
      <c r="K161">
        <f t="shared" si="15"/>
        <v>2.3336389255602549E+19</v>
      </c>
      <c r="L161">
        <f t="shared" si="16"/>
        <v>276774.38160936948</v>
      </c>
      <c r="M161">
        <f t="shared" si="17"/>
        <v>2.8342999999999563E-3</v>
      </c>
    </row>
    <row r="162" spans="1:13" x14ac:dyDescent="0.3">
      <c r="A162" s="1">
        <v>109.21726918055209</v>
      </c>
      <c r="B162" s="1">
        <v>99.301176133333342</v>
      </c>
      <c r="E162" s="2" t="s">
        <v>1</v>
      </c>
      <c r="F162" s="1">
        <v>5.633668825199719E-2</v>
      </c>
      <c r="G162" s="1">
        <v>0.24898666666668401</v>
      </c>
      <c r="H162">
        <f t="shared" si="12"/>
        <v>5.8005767573538411E-2</v>
      </c>
      <c r="I162">
        <f t="shared" si="13"/>
        <v>1.0219088410999194E-22</v>
      </c>
      <c r="J162">
        <f t="shared" si="14"/>
        <v>1.057041963771309E-14</v>
      </c>
      <c r="K162">
        <f t="shared" si="15"/>
        <v>2.4364860802915668E+19</v>
      </c>
      <c r="L162">
        <f t="shared" si="16"/>
        <v>257546.80310128571</v>
      </c>
      <c r="M162">
        <f t="shared" si="17"/>
        <v>2.4898666666668401E-3</v>
      </c>
    </row>
    <row r="163" spans="1:13" x14ac:dyDescent="0.3">
      <c r="A163" s="1">
        <v>115.68879923319051</v>
      </c>
      <c r="B163" s="1">
        <v>99.440224099999995</v>
      </c>
      <c r="E163" s="2" t="s">
        <v>1</v>
      </c>
      <c r="F163" s="1">
        <v>5.3185263278227354E-2</v>
      </c>
      <c r="G163" s="1">
        <v>0.21412999999999016</v>
      </c>
      <c r="H163">
        <f t="shared" si="12"/>
        <v>5.4760975765112269E-2</v>
      </c>
      <c r="I163">
        <f t="shared" si="13"/>
        <v>8.5982913410574381E-23</v>
      </c>
      <c r="J163">
        <f t="shared" si="14"/>
        <v>9.4208964185791577E-15</v>
      </c>
      <c r="K163">
        <f t="shared" si="15"/>
        <v>2.4903785125017166E+19</v>
      </c>
      <c r="L163">
        <f t="shared" si="16"/>
        <v>234615.98009333911</v>
      </c>
      <c r="M163">
        <f t="shared" si="17"/>
        <v>2.1412999999999012E-3</v>
      </c>
    </row>
    <row r="164" spans="1:13" x14ac:dyDescent="0.3">
      <c r="A164" s="1">
        <v>122.54379154904449</v>
      </c>
      <c r="B164" s="1">
        <v>99.586904433333331</v>
      </c>
      <c r="E164" s="2" t="s">
        <v>1</v>
      </c>
      <c r="F164" s="1">
        <v>5.0210126255940853E-2</v>
      </c>
      <c r="G164" s="1">
        <v>0.17892666666666779</v>
      </c>
      <c r="H164">
        <f t="shared" si="12"/>
        <v>5.1697694767084107E-2</v>
      </c>
      <c r="I164">
        <f t="shared" si="13"/>
        <v>7.2345605608156801E-23</v>
      </c>
      <c r="J164">
        <f t="shared" si="14"/>
        <v>8.3963827711195203E-15</v>
      </c>
      <c r="K164">
        <f t="shared" si="15"/>
        <v>2.4732209394414719E+19</v>
      </c>
      <c r="L164">
        <f t="shared" si="16"/>
        <v>207661.09685098409</v>
      </c>
      <c r="M164">
        <f t="shared" si="17"/>
        <v>1.7892666666666779E-3</v>
      </c>
    </row>
    <row r="165" spans="1:13" x14ac:dyDescent="0.3">
      <c r="A165" s="1">
        <v>129.80496769567463</v>
      </c>
      <c r="B165" s="1">
        <v>99.729639699999993</v>
      </c>
      <c r="E165" s="2" t="s">
        <v>1</v>
      </c>
      <c r="F165" s="1">
        <v>4.740141579161037E-2</v>
      </c>
      <c r="G165" s="1">
        <v>0.1434533333333321</v>
      </c>
      <c r="H165">
        <f t="shared" si="12"/>
        <v>4.8805771023775611E-2</v>
      </c>
      <c r="I165">
        <f t="shared" si="13"/>
        <v>6.0871241078082479E-23</v>
      </c>
      <c r="J165">
        <f t="shared" si="14"/>
        <v>7.483284021690288E-15</v>
      </c>
      <c r="K165">
        <f t="shared" si="15"/>
        <v>2.3566684495444668E+19</v>
      </c>
      <c r="L165">
        <f t="shared" si="16"/>
        <v>176356.19352897734</v>
      </c>
      <c r="M165">
        <f t="shared" si="17"/>
        <v>1.434533333333321E-3</v>
      </c>
    </row>
    <row r="166" spans="1:13" x14ac:dyDescent="0.3">
      <c r="A166" s="1">
        <v>137.49639557816099</v>
      </c>
      <c r="B166" s="1">
        <v>99.85503593333334</v>
      </c>
      <c r="E166" s="2" t="s">
        <v>1</v>
      </c>
      <c r="F166" s="1">
        <v>4.4749822129421087E-2</v>
      </c>
      <c r="G166" s="1">
        <v>0.10776333333333277</v>
      </c>
      <c r="H166">
        <f t="shared" si="12"/>
        <v>4.6075618960515728E-2</v>
      </c>
      <c r="I166">
        <f t="shared" si="13"/>
        <v>5.1216766509012024E-23</v>
      </c>
      <c r="J166">
        <f t="shared" si="14"/>
        <v>6.6694839046527369E-15</v>
      </c>
      <c r="K166">
        <f t="shared" si="15"/>
        <v>2.1040635846148334E+19</v>
      </c>
      <c r="L166">
        <f t="shared" si="16"/>
        <v>140330.18211954573</v>
      </c>
      <c r="M166">
        <f t="shared" si="17"/>
        <v>1.0776333333333279E-3</v>
      </c>
    </row>
    <row r="167" spans="1:13" x14ac:dyDescent="0.3">
      <c r="A167" s="1">
        <v>145.64356921461712</v>
      </c>
      <c r="B167" s="1">
        <v>99.949195209999999</v>
      </c>
      <c r="E167" s="2" t="s">
        <v>1</v>
      </c>
      <c r="F167" s="1">
        <v>4.2246556293140489E-2</v>
      </c>
      <c r="G167" s="1">
        <v>7.1923333333345774E-2</v>
      </c>
      <c r="H167">
        <f t="shared" si="12"/>
        <v>4.3498189211280791E-2</v>
      </c>
      <c r="I167">
        <f t="shared" si="13"/>
        <v>4.3093538511459059E-23</v>
      </c>
      <c r="J167">
        <f t="shared" si="14"/>
        <v>5.9441837868896686E-15</v>
      </c>
      <c r="K167">
        <f t="shared" si="15"/>
        <v>1.6690050484998011E+19</v>
      </c>
      <c r="L167">
        <f t="shared" si="16"/>
        <v>99208.727495295228</v>
      </c>
      <c r="M167">
        <f t="shared" si="17"/>
        <v>7.1923333333345774E-4</v>
      </c>
    </row>
    <row r="168" spans="1:13" x14ac:dyDescent="0.3">
      <c r="A168" s="1">
        <v>154.27349323869944</v>
      </c>
      <c r="B168" s="1">
        <v>100</v>
      </c>
      <c r="E168" s="2" t="s">
        <v>1</v>
      </c>
      <c r="F168" s="1">
        <v>3.9883320954164796E-2</v>
      </c>
      <c r="G168" s="1">
        <v>3.5986666666654177E-2</v>
      </c>
      <c r="H168">
        <f t="shared" si="12"/>
        <v>4.1064938623652639E-2</v>
      </c>
      <c r="I168">
        <f t="shared" si="13"/>
        <v>3.6258693939841755E-23</v>
      </c>
      <c r="J168">
        <f t="shared" si="14"/>
        <v>5.2977593765048165E-15</v>
      </c>
      <c r="K168">
        <f t="shared" si="15"/>
        <v>9.9249759868243169E+18</v>
      </c>
      <c r="L168">
        <f t="shared" si="16"/>
        <v>52580.134595783667</v>
      </c>
      <c r="M168">
        <f t="shared" si="17"/>
        <v>3.5986666666654182E-4</v>
      </c>
    </row>
    <row r="169" spans="1:13" x14ac:dyDescent="0.3">
      <c r="E169" s="2" t="s">
        <v>1</v>
      </c>
      <c r="H169">
        <f t="shared" si="12"/>
        <v>1.9941660477082398E-2</v>
      </c>
      <c r="I169">
        <f t="shared" si="13"/>
        <v>4.1522412216028948E-24</v>
      </c>
      <c r="J169">
        <f t="shared" si="14"/>
        <v>1.249316593181832E-15</v>
      </c>
      <c r="K169">
        <f t="shared" si="15"/>
        <v>0</v>
      </c>
      <c r="L169">
        <f t="shared" si="16"/>
        <v>0</v>
      </c>
      <c r="M169">
        <f t="shared" si="17"/>
        <v>0</v>
      </c>
    </row>
  </sheetData>
  <sortState xmlns:xlrd2="http://schemas.microsoft.com/office/spreadsheetml/2017/richdata2" ref="F24:G168">
    <sortCondition descending="1" ref="F24"/>
  </sortState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133"/>
  <sheetViews>
    <sheetView tabSelected="1" topLeftCell="A8" workbookViewId="0">
      <selection activeCell="A12" sqref="A12:XFD15"/>
    </sheetView>
  </sheetViews>
  <sheetFormatPr baseColWidth="10" defaultColWidth="11.44140625" defaultRowHeight="14.4" x14ac:dyDescent="0.3"/>
  <cols>
    <col min="10" max="10" width="12" bestFit="1" customWidth="1"/>
  </cols>
  <sheetData>
    <row r="1" spans="1:12" x14ac:dyDescent="0.3">
      <c r="A1" s="1" t="s">
        <v>0</v>
      </c>
      <c r="E1" s="2" t="s">
        <v>1</v>
      </c>
      <c r="F1" s="1" t="s">
        <v>0</v>
      </c>
    </row>
    <row r="2" spans="1:12" x14ac:dyDescent="0.3">
      <c r="A2" s="1" t="s">
        <v>2</v>
      </c>
      <c r="B2" s="1" t="s">
        <v>3</v>
      </c>
      <c r="C2" s="1" t="s">
        <v>4</v>
      </c>
      <c r="D2" s="1" t="s">
        <v>5</v>
      </c>
      <c r="E2" s="2" t="s">
        <v>1</v>
      </c>
      <c r="F2" s="1" t="s">
        <v>2</v>
      </c>
      <c r="G2" s="1" t="s">
        <v>3</v>
      </c>
      <c r="H2" s="1" t="s">
        <v>4</v>
      </c>
      <c r="I2" s="1" t="s">
        <v>6</v>
      </c>
    </row>
    <row r="3" spans="1:12" x14ac:dyDescent="0.3">
      <c r="E3" s="2" t="s">
        <v>1</v>
      </c>
    </row>
    <row r="4" spans="1:12" x14ac:dyDescent="0.3">
      <c r="E4" s="2" t="s">
        <v>1</v>
      </c>
    </row>
    <row r="5" spans="1:12" x14ac:dyDescent="0.3">
      <c r="A5" s="1" t="s">
        <v>7</v>
      </c>
      <c r="B5" s="1" t="s">
        <v>39</v>
      </c>
      <c r="E5" s="2" t="s">
        <v>1</v>
      </c>
      <c r="F5" s="1" t="s">
        <v>7</v>
      </c>
      <c r="G5" s="1" t="s">
        <v>39</v>
      </c>
    </row>
    <row r="6" spans="1:12" x14ac:dyDescent="0.3">
      <c r="A6" s="1" t="s">
        <v>8</v>
      </c>
      <c r="B6" s="1" t="s">
        <v>37</v>
      </c>
      <c r="E6" s="2" t="s">
        <v>1</v>
      </c>
      <c r="F6" s="1" t="s">
        <v>8</v>
      </c>
      <c r="G6" s="1" t="s">
        <v>37</v>
      </c>
    </row>
    <row r="7" spans="1:12" x14ac:dyDescent="0.3">
      <c r="A7" s="1" t="s">
        <v>10</v>
      </c>
      <c r="B7" s="1" t="s">
        <v>38</v>
      </c>
      <c r="E7" s="2" t="s">
        <v>1</v>
      </c>
      <c r="F7" s="1" t="s">
        <v>10</v>
      </c>
      <c r="G7" s="1" t="s">
        <v>38</v>
      </c>
    </row>
    <row r="8" spans="1:12" x14ac:dyDescent="0.3">
      <c r="A8" s="1" t="s">
        <v>12</v>
      </c>
      <c r="B8" s="1" t="s">
        <v>40</v>
      </c>
      <c r="E8" s="2" t="s">
        <v>1</v>
      </c>
      <c r="F8" s="1" t="s">
        <v>12</v>
      </c>
      <c r="G8" s="1" t="s">
        <v>40</v>
      </c>
    </row>
    <row r="9" spans="1:12" x14ac:dyDescent="0.3">
      <c r="E9" s="2" t="s">
        <v>1</v>
      </c>
    </row>
    <row r="10" spans="1:12" x14ac:dyDescent="0.3">
      <c r="E10" s="2" t="s">
        <v>1</v>
      </c>
    </row>
    <row r="11" spans="1:12" x14ac:dyDescent="0.3">
      <c r="A11" s="1" t="s">
        <v>13</v>
      </c>
      <c r="B11" s="1" t="s">
        <v>14</v>
      </c>
      <c r="C11" s="1" t="s">
        <v>15</v>
      </c>
      <c r="D11" s="1" t="s">
        <v>16</v>
      </c>
      <c r="E11" s="2" t="s">
        <v>1</v>
      </c>
      <c r="F11" s="1" t="s">
        <v>13</v>
      </c>
      <c r="G11" s="1" t="s">
        <v>14</v>
      </c>
      <c r="H11" s="1" t="s">
        <v>15</v>
      </c>
      <c r="I11" s="1" t="s">
        <v>16</v>
      </c>
    </row>
    <row r="12" spans="1:12" x14ac:dyDescent="0.3">
      <c r="E12" s="2" t="s">
        <v>1</v>
      </c>
    </row>
    <row r="13" spans="1:12" x14ac:dyDescent="0.3">
      <c r="A13" s="1" t="s">
        <v>25</v>
      </c>
      <c r="E13" s="2" t="s">
        <v>1</v>
      </c>
      <c r="F13" s="1" t="s">
        <v>25</v>
      </c>
    </row>
    <row r="14" spans="1:12" x14ac:dyDescent="0.3">
      <c r="E14" s="2" t="s">
        <v>1</v>
      </c>
    </row>
    <row r="15" spans="1:12" x14ac:dyDescent="0.3">
      <c r="E15" s="2" t="s">
        <v>1</v>
      </c>
      <c r="L15" t="s">
        <v>88</v>
      </c>
    </row>
    <row r="16" spans="1:12" x14ac:dyDescent="0.3">
      <c r="E16" s="2" t="s">
        <v>1</v>
      </c>
      <c r="L16">
        <f>+L19*1000</f>
        <v>291.19534696547657</v>
      </c>
    </row>
    <row r="17" spans="1:13" x14ac:dyDescent="0.3">
      <c r="E17" s="2" t="s">
        <v>1</v>
      </c>
    </row>
    <row r="18" spans="1:13" x14ac:dyDescent="0.3">
      <c r="A18" s="1" t="s">
        <v>26</v>
      </c>
      <c r="E18" s="2" t="s">
        <v>1</v>
      </c>
      <c r="F18" s="1" t="s">
        <v>27</v>
      </c>
      <c r="K18" t="s">
        <v>89</v>
      </c>
      <c r="L18" t="s">
        <v>87</v>
      </c>
    </row>
    <row r="19" spans="1:13" x14ac:dyDescent="0.3">
      <c r="A19" s="1" t="s">
        <v>25</v>
      </c>
      <c r="E19" s="2" t="s">
        <v>1</v>
      </c>
      <c r="F19" s="1" t="s">
        <v>25</v>
      </c>
      <c r="K19">
        <v>2.5499999999999998</v>
      </c>
      <c r="L19">
        <f>+L23/(K19*10^6)</f>
        <v>0.29119534696547655</v>
      </c>
    </row>
    <row r="20" spans="1:13" x14ac:dyDescent="0.3">
      <c r="E20" s="2" t="s">
        <v>1</v>
      </c>
      <c r="G20">
        <f>+SUM(G24:G132)</f>
        <v>100</v>
      </c>
    </row>
    <row r="21" spans="1:13" x14ac:dyDescent="0.3">
      <c r="A21" s="1" t="s">
        <v>28</v>
      </c>
      <c r="E21" s="2" t="s">
        <v>1</v>
      </c>
      <c r="F21" s="1" t="s">
        <v>29</v>
      </c>
      <c r="L21">
        <f>+L23*10^-6</f>
        <v>0.74254813476196524</v>
      </c>
    </row>
    <row r="22" spans="1:13" x14ac:dyDescent="0.3">
      <c r="A22" s="1" t="s">
        <v>30</v>
      </c>
      <c r="B22" s="1" t="s">
        <v>31</v>
      </c>
      <c r="E22" s="2" t="s">
        <v>1</v>
      </c>
      <c r="F22" s="1" t="s">
        <v>30</v>
      </c>
      <c r="G22" s="1" t="s">
        <v>32</v>
      </c>
      <c r="K22" t="s">
        <v>83</v>
      </c>
      <c r="L22" t="s">
        <v>86</v>
      </c>
      <c r="M22">
        <f>+M23*100/(G20/100)</f>
        <v>100</v>
      </c>
    </row>
    <row r="23" spans="1:13" x14ac:dyDescent="0.3">
      <c r="A23" s="1">
        <v>0.3875174944078742</v>
      </c>
      <c r="B23" s="1">
        <v>0</v>
      </c>
      <c r="E23" s="2" t="s">
        <v>1</v>
      </c>
      <c r="F23" s="1">
        <v>199.89011296886474</v>
      </c>
      <c r="G23" s="1">
        <v>3.4419536742073182E-18</v>
      </c>
      <c r="H23" t="s">
        <v>84</v>
      </c>
      <c r="I23" t="s">
        <v>81</v>
      </c>
      <c r="J23" t="s">
        <v>85</v>
      </c>
      <c r="K23" t="s">
        <v>82</v>
      </c>
      <c r="L23">
        <f>+SUM(L24:L172)</f>
        <v>742548.13476196525</v>
      </c>
      <c r="M23">
        <f>+SUM(M24:M172)</f>
        <v>1</v>
      </c>
    </row>
    <row r="24" spans="1:13" x14ac:dyDescent="0.3">
      <c r="A24" s="1">
        <v>0.41047934952290988</v>
      </c>
      <c r="B24" s="1">
        <v>9.6666666671296753E-5</v>
      </c>
      <c r="E24" s="2" t="s">
        <v>1</v>
      </c>
      <c r="F24" s="1">
        <v>188.70843521027871</v>
      </c>
      <c r="G24" s="1">
        <v>9.4406756666666661E-2</v>
      </c>
      <c r="H24">
        <f>(+F24+F23)*0.5</f>
        <v>194.29927408957172</v>
      </c>
      <c r="I24">
        <f>+PI()*(H24*10^-6)^3/6</f>
        <v>3.8407156625840579E-12</v>
      </c>
      <c r="J24">
        <f>+PI()*(H24*10^-6)^2</f>
        <v>1.1860205903229961E-7</v>
      </c>
      <c r="K24">
        <f>+G24/(I24*100)</f>
        <v>245805118.0054011</v>
      </c>
      <c r="L24">
        <f>+K24*J24</f>
        <v>29.152993116117955</v>
      </c>
      <c r="M24">
        <f>+K24*I24</f>
        <v>9.4406756666666665E-4</v>
      </c>
    </row>
    <row r="25" spans="1:13" x14ac:dyDescent="0.3">
      <c r="A25" s="1">
        <v>0.43480178009049281</v>
      </c>
      <c r="B25" s="1">
        <v>9.4000000000482586E-4</v>
      </c>
      <c r="E25" s="2" t="s">
        <v>1</v>
      </c>
      <c r="F25" s="1">
        <v>178.15225070716116</v>
      </c>
      <c r="G25" s="1">
        <v>0.15972327666666669</v>
      </c>
      <c r="H25">
        <f t="shared" ref="H25" si="0">(+F25+F24)*0.5</f>
        <v>183.43034295871993</v>
      </c>
      <c r="I25">
        <f t="shared" ref="I25" si="1">+PI()*(H25*10^-6)^3/6</f>
        <v>3.2315594989388352E-12</v>
      </c>
      <c r="J25">
        <f t="shared" ref="J25:J88" si="2">+PI()*(H25*10^-6)^2</f>
        <v>1.0570419637713095E-7</v>
      </c>
      <c r="K25">
        <f t="shared" ref="K25" si="3">+G25/(I25*100)</f>
        <v>494260671.10667741</v>
      </c>
      <c r="L25">
        <f t="shared" ref="L25" si="4">+K25*J25</f>
        <v>52.245427040152762</v>
      </c>
      <c r="M25">
        <f t="shared" ref="M25" si="5">+K25*I25</f>
        <v>1.5972327666666669E-3</v>
      </c>
    </row>
    <row r="26" spans="1:13" x14ac:dyDescent="0.3">
      <c r="A26" s="1">
        <v>0.46056540527457079</v>
      </c>
      <c r="B26" s="1">
        <v>4.1466666666600815E-3</v>
      </c>
      <c r="E26" s="2" t="s">
        <v>1</v>
      </c>
      <c r="F26" s="1">
        <v>168.18656991491201</v>
      </c>
      <c r="G26" s="1">
        <v>0.18390923333333342</v>
      </c>
      <c r="H26">
        <f t="shared" ref="H26:H89" si="6">(+F26+F25)*0.5</f>
        <v>173.16941031103659</v>
      </c>
      <c r="I26">
        <f t="shared" ref="I26:I89" si="7">+PI()*(H26*10^-6)^3/6</f>
        <v>2.7190184623445157E-12</v>
      </c>
      <c r="J26">
        <f t="shared" si="2"/>
        <v>9.4208964185791603E-8</v>
      </c>
      <c r="K26">
        <f t="shared" ref="K26:K89" si="8">+G26/(I26*100)</f>
        <v>676380965.7061131</v>
      </c>
      <c r="L26">
        <f t="shared" ref="L26:L89" si="9">+K26*J26</f>
        <v>63.721150174158346</v>
      </c>
      <c r="M26">
        <f t="shared" ref="M26:M89" si="10">+K26*I26</f>
        <v>1.8390923333333343E-3</v>
      </c>
    </row>
    <row r="27" spans="1:13" x14ac:dyDescent="0.3">
      <c r="A27" s="1">
        <v>0.4878556212248768</v>
      </c>
      <c r="B27" s="1">
        <v>1.2646666666660256E-2</v>
      </c>
      <c r="E27" s="2" t="s">
        <v>1</v>
      </c>
      <c r="F27" s="1">
        <v>158.7783605733955</v>
      </c>
      <c r="G27" s="1">
        <v>0.16994763333333315</v>
      </c>
      <c r="H27">
        <f t="shared" si="6"/>
        <v>163.48246524415376</v>
      </c>
      <c r="I27">
        <f t="shared" si="7"/>
        <v>2.2877689242602625E-12</v>
      </c>
      <c r="J27">
        <f t="shared" si="2"/>
        <v>8.3963827711195151E-8</v>
      </c>
      <c r="K27">
        <f t="shared" si="8"/>
        <v>742853141.9023658</v>
      </c>
      <c r="L27">
        <f t="shared" si="9"/>
        <v>62.372793221410248</v>
      </c>
      <c r="M27">
        <f t="shared" si="10"/>
        <v>1.6994763333333315E-3</v>
      </c>
    </row>
    <row r="28" spans="1:13" x14ac:dyDescent="0.3">
      <c r="A28" s="1">
        <v>0.51676288413113136</v>
      </c>
      <c r="B28" s="1">
        <v>3.0369999999990682E-2</v>
      </c>
      <c r="E28" s="2" t="s">
        <v>1</v>
      </c>
      <c r="F28" s="1">
        <v>149.8964382181621</v>
      </c>
      <c r="G28" s="1">
        <v>0.13139863333333346</v>
      </c>
      <c r="H28">
        <f t="shared" si="6"/>
        <v>154.33739939577879</v>
      </c>
      <c r="I28">
        <f t="shared" si="7"/>
        <v>1.9249176580794387E-12</v>
      </c>
      <c r="J28">
        <f t="shared" si="2"/>
        <v>7.4832840216902845E-8</v>
      </c>
      <c r="K28">
        <f t="shared" si="8"/>
        <v>682619502.09566224</v>
      </c>
      <c r="L28">
        <f t="shared" si="9"/>
        <v>51.082356129266472</v>
      </c>
      <c r="M28">
        <f t="shared" si="10"/>
        <v>1.3139863333333347E-3</v>
      </c>
    </row>
    <row r="29" spans="1:13" x14ac:dyDescent="0.3">
      <c r="A29" s="1">
        <v>0.54738301004926049</v>
      </c>
      <c r="B29" s="1">
        <v>6.1890000000008882E-2</v>
      </c>
      <c r="E29" s="2" t="s">
        <v>1</v>
      </c>
      <c r="F29" s="1">
        <v>141.51136281637693</v>
      </c>
      <c r="G29" s="1">
        <v>8.6704266666666557E-2</v>
      </c>
      <c r="H29">
        <f t="shared" si="6"/>
        <v>145.70390051726952</v>
      </c>
      <c r="I29">
        <f t="shared" si="7"/>
        <v>1.619616365575088E-12</v>
      </c>
      <c r="J29">
        <f t="shared" si="2"/>
        <v>6.6694839046527388E-8</v>
      </c>
      <c r="K29">
        <f t="shared" si="8"/>
        <v>535338296.83105171</v>
      </c>
      <c r="L29">
        <f t="shared" si="9"/>
        <v>35.7043015425891</v>
      </c>
      <c r="M29">
        <f t="shared" si="10"/>
        <v>8.6704266666666561E-4</v>
      </c>
    </row>
    <row r="30" spans="1:13" x14ac:dyDescent="0.3">
      <c r="A30" s="1">
        <v>0.57981749249343673</v>
      </c>
      <c r="B30" s="1">
        <v>0.11187333333334548</v>
      </c>
      <c r="E30" s="2" t="s">
        <v>1</v>
      </c>
      <c r="F30" s="1">
        <v>133.59534118484405</v>
      </c>
      <c r="G30" s="1">
        <v>5.3590600000000092E-2</v>
      </c>
      <c r="H30">
        <f t="shared" si="6"/>
        <v>137.55335200061049</v>
      </c>
      <c r="I30">
        <f t="shared" si="7"/>
        <v>1.3627373413239281E-12</v>
      </c>
      <c r="J30">
        <f t="shared" si="2"/>
        <v>5.9441837868896722E-8</v>
      </c>
      <c r="K30">
        <f t="shared" si="8"/>
        <v>393257001.00017577</v>
      </c>
      <c r="L30">
        <f t="shared" si="9"/>
        <v>23.375918894261005</v>
      </c>
      <c r="M30">
        <f t="shared" si="10"/>
        <v>5.3590600000000092E-4</v>
      </c>
    </row>
    <row r="31" spans="1:13" x14ac:dyDescent="0.3">
      <c r="A31" s="1">
        <v>0.61417383884662735</v>
      </c>
      <c r="B31" s="1">
        <v>0.18441999999999625</v>
      </c>
      <c r="E31" s="2" t="s">
        <v>1</v>
      </c>
      <c r="F31" s="1">
        <v>126.12213486668074</v>
      </c>
      <c r="G31" s="1">
        <v>4.4787500000000036E-2</v>
      </c>
      <c r="H31">
        <f t="shared" si="6"/>
        <v>129.85873802576239</v>
      </c>
      <c r="I31">
        <f t="shared" si="7"/>
        <v>1.1466005783284424E-12</v>
      </c>
      <c r="J31">
        <f t="shared" si="2"/>
        <v>5.2977593765048177E-8</v>
      </c>
      <c r="K31">
        <f t="shared" si="8"/>
        <v>390611175.73560745</v>
      </c>
      <c r="L31">
        <f t="shared" si="9"/>
        <v>20.693640188208853</v>
      </c>
      <c r="M31">
        <f t="shared" si="10"/>
        <v>4.4787500000000036E-4</v>
      </c>
    </row>
    <row r="32" spans="1:13" x14ac:dyDescent="0.3">
      <c r="A32" s="1">
        <v>0.65056592670472579</v>
      </c>
      <c r="B32" s="1">
        <v>0.28235333333332946</v>
      </c>
      <c r="E32" s="2" t="s">
        <v>1</v>
      </c>
      <c r="F32" s="1">
        <v>119.06697316129001</v>
      </c>
      <c r="G32" s="1">
        <v>6.5999899999999972E-2</v>
      </c>
      <c r="H32">
        <f t="shared" si="6"/>
        <v>122.59455401398537</v>
      </c>
      <c r="I32">
        <f t="shared" si="7"/>
        <v>9.6474415601312177E-13</v>
      </c>
      <c r="J32">
        <f t="shared" si="2"/>
        <v>4.7216330143167636E-8</v>
      </c>
      <c r="K32">
        <f t="shared" si="8"/>
        <v>684118163.23147845</v>
      </c>
      <c r="L32">
        <f t="shared" si="9"/>
        <v>32.301549052074932</v>
      </c>
      <c r="M32">
        <f t="shared" si="10"/>
        <v>6.5999899999999976E-4</v>
      </c>
    </row>
    <row r="33" spans="1:13" x14ac:dyDescent="0.3">
      <c r="A33" s="1">
        <v>0.68911438133539604</v>
      </c>
      <c r="B33" s="1">
        <v>0.40649666666666695</v>
      </c>
      <c r="E33" s="2" t="s">
        <v>1</v>
      </c>
      <c r="F33" s="1">
        <v>112.40647101935998</v>
      </c>
      <c r="G33" s="1">
        <v>0.11772116666666654</v>
      </c>
      <c r="H33">
        <f t="shared" si="6"/>
        <v>115.736722090325</v>
      </c>
      <c r="I33">
        <f t="shared" si="7"/>
        <v>8.1173104580003488E-13</v>
      </c>
      <c r="J33">
        <f t="shared" si="2"/>
        <v>4.2081598535330808E-8</v>
      </c>
      <c r="K33">
        <f t="shared" si="8"/>
        <v>1450248420.0372257</v>
      </c>
      <c r="L33">
        <f t="shared" si="9"/>
        <v>61.028771788504336</v>
      </c>
      <c r="M33">
        <f t="shared" si="10"/>
        <v>1.1772116666666655E-3</v>
      </c>
    </row>
    <row r="34" spans="1:13" x14ac:dyDescent="0.3">
      <c r="A34" s="1">
        <v>0.729946975502761</v>
      </c>
      <c r="B34" s="1">
        <v>0.55511666666666626</v>
      </c>
      <c r="E34" s="2" t="s">
        <v>1</v>
      </c>
      <c r="F34" s="1">
        <v>106.11855153074526</v>
      </c>
      <c r="G34" s="1">
        <v>0.19493870000000002</v>
      </c>
      <c r="H34">
        <f t="shared" si="6"/>
        <v>109.26251127505262</v>
      </c>
      <c r="I34">
        <f t="shared" si="7"/>
        <v>6.8298655825872283E-13</v>
      </c>
      <c r="J34">
        <f t="shared" si="2"/>
        <v>3.7505264172781237E-8</v>
      </c>
      <c r="K34">
        <f t="shared" si="8"/>
        <v>2854209905.6385102</v>
      </c>
      <c r="L34">
        <f t="shared" si="9"/>
        <v>107.04789651554134</v>
      </c>
      <c r="M34">
        <f t="shared" si="10"/>
        <v>1.9493870000000001E-3</v>
      </c>
    </row>
    <row r="35" spans="1:13" x14ac:dyDescent="0.3">
      <c r="A35" s="1">
        <v>0.77319905298319502</v>
      </c>
      <c r="B35" s="1">
        <v>0.72371333333333121</v>
      </c>
      <c r="E35" s="2" t="s">
        <v>1</v>
      </c>
      <c r="F35" s="1">
        <v>100.18237274830831</v>
      </c>
      <c r="G35" s="1">
        <v>0.28898100000000049</v>
      </c>
      <c r="H35">
        <f t="shared" si="6"/>
        <v>103.15046213952678</v>
      </c>
      <c r="I35">
        <f t="shared" si="7"/>
        <v>5.7466157192786281E-13</v>
      </c>
      <c r="J35">
        <f t="shared" si="2"/>
        <v>3.3426601878945252E-8</v>
      </c>
      <c r="K35">
        <f t="shared" si="8"/>
        <v>5028716276.0950413</v>
      </c>
      <c r="L35">
        <f t="shared" si="9"/>
        <v>168.09289692320107</v>
      </c>
      <c r="M35">
        <f t="shared" si="10"/>
        <v>2.8898100000000048E-3</v>
      </c>
    </row>
    <row r="36" spans="1:13" x14ac:dyDescent="0.3">
      <c r="A36" s="1">
        <v>0.81901397717600111</v>
      </c>
      <c r="B36" s="1">
        <v>0.90531000000000361</v>
      </c>
      <c r="E36" s="2" t="s">
        <v>1</v>
      </c>
      <c r="F36" s="1">
        <v>94.57825860517093</v>
      </c>
      <c r="G36" s="1">
        <v>0.38899166666666629</v>
      </c>
      <c r="H36">
        <f t="shared" si="6"/>
        <v>97.380315676739627</v>
      </c>
      <c r="I36">
        <f t="shared" si="7"/>
        <v>4.8351745471029476E-13</v>
      </c>
      <c r="J36">
        <f t="shared" si="2"/>
        <v>2.9791490283233182E-8</v>
      </c>
      <c r="K36">
        <f t="shared" si="8"/>
        <v>8045038764.9342518</v>
      </c>
      <c r="L36">
        <f t="shared" si="9"/>
        <v>239.67369419377303</v>
      </c>
      <c r="M36">
        <f t="shared" si="10"/>
        <v>3.8899166666666626E-3</v>
      </c>
    </row>
    <row r="37" spans="1:13" x14ac:dyDescent="0.3">
      <c r="A37" s="1">
        <v>0.86754360629594607</v>
      </c>
      <c r="B37" s="1">
        <v>1.0912799999999834</v>
      </c>
      <c r="E37" s="2" t="s">
        <v>1</v>
      </c>
      <c r="F37" s="1">
        <v>89.287633696394295</v>
      </c>
      <c r="G37" s="1">
        <v>0.48333666666666653</v>
      </c>
      <c r="H37">
        <f t="shared" si="6"/>
        <v>91.932946150782612</v>
      </c>
      <c r="I37">
        <f t="shared" si="7"/>
        <v>4.0682923729389219E-13</v>
      </c>
      <c r="J37">
        <f t="shared" si="2"/>
        <v>2.6551693663333917E-8</v>
      </c>
      <c r="K37">
        <f t="shared" si="8"/>
        <v>11880578443.222988</v>
      </c>
      <c r="L37">
        <f t="shared" si="9"/>
        <v>315.44947936766533</v>
      </c>
      <c r="M37">
        <f t="shared" si="10"/>
        <v>4.833366666666665E-3</v>
      </c>
    </row>
    <row r="38" spans="1:13" x14ac:dyDescent="0.3">
      <c r="A38" s="1">
        <v>0.91894879672272045</v>
      </c>
      <c r="B38" s="1">
        <v>1.2727866666666698</v>
      </c>
      <c r="E38" s="2" t="s">
        <v>1</v>
      </c>
      <c r="F38" s="1">
        <v>84.292961708914547</v>
      </c>
      <c r="G38" s="1">
        <v>0.56211500000000059</v>
      </c>
      <c r="H38">
        <f t="shared" si="6"/>
        <v>86.790297702654414</v>
      </c>
      <c r="I38">
        <f t="shared" si="7"/>
        <v>3.4230414373830076E-13</v>
      </c>
      <c r="J38">
        <f t="shared" si="2"/>
        <v>2.3664221886486164E-8</v>
      </c>
      <c r="K38">
        <f t="shared" si="8"/>
        <v>16421507313.967844</v>
      </c>
      <c r="L38">
        <f t="shared" si="9"/>
        <v>388.60219278829049</v>
      </c>
      <c r="M38">
        <f t="shared" si="10"/>
        <v>5.6211500000000062E-3</v>
      </c>
    </row>
    <row r="39" spans="1:13" x14ac:dyDescent="0.3">
      <c r="A39" s="1">
        <v>0.97339993617572862</v>
      </c>
      <c r="B39" s="1">
        <v>1.4425266666666658</v>
      </c>
      <c r="E39" s="2" t="s">
        <v>1</v>
      </c>
      <c r="F39" s="1">
        <v>79.577687295653675</v>
      </c>
      <c r="G39" s="1">
        <v>0.62001999999999957</v>
      </c>
      <c r="H39">
        <f t="shared" si="6"/>
        <v>81.935324502284118</v>
      </c>
      <c r="I39">
        <f t="shared" si="7"/>
        <v>2.8801304350642504E-13</v>
      </c>
      <c r="J39">
        <f t="shared" si="2"/>
        <v>2.109075995653592E-8</v>
      </c>
      <c r="K39">
        <f t="shared" si="8"/>
        <v>21527497242.88678</v>
      </c>
      <c r="L39">
        <f t="shared" si="9"/>
        <v>454.03127681471392</v>
      </c>
      <c r="M39">
        <f t="shared" si="10"/>
        <v>6.2001999999999951E-3</v>
      </c>
    </row>
    <row r="40" spans="1:13" x14ac:dyDescent="0.3">
      <c r="A40" s="1">
        <v>1.0310775084814761</v>
      </c>
      <c r="B40" s="1">
        <v>1.5963933333333347</v>
      </c>
      <c r="E40" s="2" t="s">
        <v>1</v>
      </c>
      <c r="F40" s="1">
        <v>75.126181201142018</v>
      </c>
      <c r="G40" s="1">
        <v>0.6577856666666666</v>
      </c>
      <c r="H40">
        <f t="shared" si="6"/>
        <v>77.351934248397839</v>
      </c>
      <c r="I40">
        <f t="shared" si="7"/>
        <v>2.4233277553675234E-13</v>
      </c>
      <c r="J40">
        <f t="shared" si="2"/>
        <v>1.879715959721628E-8</v>
      </c>
      <c r="K40">
        <f t="shared" si="8"/>
        <v>27143900168.258766</v>
      </c>
      <c r="L40">
        <f t="shared" si="9"/>
        <v>510.22822355366588</v>
      </c>
      <c r="M40">
        <f t="shared" si="10"/>
        <v>6.5778566666666654E-3</v>
      </c>
    </row>
    <row r="41" spans="1:13" x14ac:dyDescent="0.3">
      <c r="A41" s="1">
        <v>1.0921726918055208</v>
      </c>
      <c r="B41" s="1">
        <v>1.7346600000000101</v>
      </c>
      <c r="E41" s="2" t="s">
        <v>1</v>
      </c>
      <c r="F41" s="1">
        <v>70.923688456765177</v>
      </c>
      <c r="G41" s="1">
        <v>0.68160333333333323</v>
      </c>
      <c r="H41">
        <f t="shared" si="6"/>
        <v>73.024934828953604</v>
      </c>
      <c r="I41">
        <f t="shared" si="7"/>
        <v>2.0389761999801906E-13</v>
      </c>
      <c r="J41">
        <f t="shared" si="2"/>
        <v>1.6752986125268751E-8</v>
      </c>
      <c r="K41">
        <f t="shared" si="8"/>
        <v>33428704726.418842</v>
      </c>
      <c r="L41">
        <f t="shared" si="9"/>
        <v>560.03062646740079</v>
      </c>
      <c r="M41">
        <f t="shared" si="10"/>
        <v>6.8160333333333323E-3</v>
      </c>
    </row>
    <row r="42" spans="1:13" x14ac:dyDescent="0.3">
      <c r="A42" s="1">
        <v>1.1568879923319049</v>
      </c>
      <c r="B42" s="1">
        <v>1.862280000000005</v>
      </c>
      <c r="E42" s="2" t="s">
        <v>1</v>
      </c>
      <c r="F42" s="1">
        <v>66.956279473923544</v>
      </c>
      <c r="G42" s="1">
        <v>0.70130966666666628</v>
      </c>
      <c r="H42">
        <f t="shared" si="6"/>
        <v>68.939983965344368</v>
      </c>
      <c r="I42">
        <f t="shared" si="7"/>
        <v>1.7155846685935133E-13</v>
      </c>
      <c r="J42">
        <f t="shared" si="2"/>
        <v>1.493111460068739E-8</v>
      </c>
      <c r="K42">
        <f t="shared" si="8"/>
        <v>40878755767.945892</v>
      </c>
      <c r="L42">
        <f t="shared" si="9"/>
        <v>610.36538710471075</v>
      </c>
      <c r="M42">
        <f t="shared" si="10"/>
        <v>7.0130966666666628E-3</v>
      </c>
    </row>
    <row r="43" spans="1:13" x14ac:dyDescent="0.3">
      <c r="A43" s="1">
        <v>1.2254379154904456</v>
      </c>
      <c r="B43" s="1">
        <v>1.9880999999999927</v>
      </c>
      <c r="E43" s="2" t="s">
        <v>1</v>
      </c>
      <c r="F43" s="1">
        <v>63.21080387299746</v>
      </c>
      <c r="G43" s="1">
        <v>0.7280826666666671</v>
      </c>
      <c r="H43">
        <f t="shared" si="6"/>
        <v>65.083541673460502</v>
      </c>
      <c r="I43">
        <f t="shared" si="7"/>
        <v>1.4434846052355629E-13</v>
      </c>
      <c r="J43">
        <f t="shared" si="2"/>
        <v>1.3307369895245096E-8</v>
      </c>
      <c r="K43">
        <f t="shared" si="8"/>
        <v>50439240157.178604</v>
      </c>
      <c r="L43">
        <f t="shared" si="9"/>
        <v>671.21362600667612</v>
      </c>
      <c r="M43">
        <f t="shared" si="10"/>
        <v>7.2808266666666713E-3</v>
      </c>
    </row>
    <row r="44" spans="1:13" x14ac:dyDescent="0.3">
      <c r="A44" s="1">
        <v>1.2980496769567458</v>
      </c>
      <c r="B44" s="1">
        <v>2.122976666666665</v>
      </c>
      <c r="E44" s="2" t="s">
        <v>1</v>
      </c>
      <c r="F44" s="1">
        <v>59.674846895079632</v>
      </c>
      <c r="G44" s="1">
        <v>0.77172000000000074</v>
      </c>
      <c r="H44">
        <f t="shared" si="6"/>
        <v>61.442825384038542</v>
      </c>
      <c r="I44">
        <f t="shared" si="7"/>
        <v>1.2145409338848359E-13</v>
      </c>
      <c r="J44">
        <f t="shared" si="2"/>
        <v>1.1860205903229959E-8</v>
      </c>
      <c r="K44">
        <f t="shared" si="8"/>
        <v>63540056861.778534</v>
      </c>
      <c r="L44">
        <f t="shared" si="9"/>
        <v>753.59815748363303</v>
      </c>
      <c r="M44">
        <f t="shared" si="10"/>
        <v>7.7172000000000083E-3</v>
      </c>
    </row>
    <row r="45" spans="1:13" x14ac:dyDescent="0.3">
      <c r="A45" s="1">
        <v>1.3749639557816098</v>
      </c>
      <c r="B45" s="1">
        <v>2.2772866666666669</v>
      </c>
      <c r="E45" s="2" t="s">
        <v>1</v>
      </c>
      <c r="F45" s="1">
        <v>56.336688251997202</v>
      </c>
      <c r="G45" s="1">
        <v>0.83806933333333278</v>
      </c>
      <c r="H45">
        <f t="shared" si="6"/>
        <v>58.005767573538421</v>
      </c>
      <c r="I45">
        <f t="shared" si="7"/>
        <v>1.02190884109992E-13</v>
      </c>
      <c r="J45">
        <f t="shared" si="2"/>
        <v>1.0570419637713094E-8</v>
      </c>
      <c r="K45">
        <f t="shared" si="8"/>
        <v>82010185216.842468</v>
      </c>
      <c r="L45">
        <f t="shared" si="9"/>
        <v>866.88207230859973</v>
      </c>
      <c r="M45">
        <f t="shared" si="10"/>
        <v>8.3806933333333278E-3</v>
      </c>
    </row>
    <row r="46" spans="1:13" x14ac:dyDescent="0.3">
      <c r="A46" s="1">
        <v>1.4564356921461712</v>
      </c>
      <c r="B46" s="1">
        <v>2.4584866666666705</v>
      </c>
      <c r="E46" s="2" t="s">
        <v>1</v>
      </c>
      <c r="F46" s="1">
        <v>53.185263278227346</v>
      </c>
      <c r="G46" s="1">
        <v>0.92747233333333456</v>
      </c>
      <c r="H46">
        <f t="shared" si="6"/>
        <v>54.760975765112278</v>
      </c>
      <c r="I46">
        <f t="shared" si="7"/>
        <v>8.5982913410574412E-14</v>
      </c>
      <c r="J46">
        <f t="shared" si="2"/>
        <v>9.4208964185791603E-9</v>
      </c>
      <c r="K46">
        <f t="shared" si="8"/>
        <v>107867051318.04379</v>
      </c>
      <c r="L46">
        <f t="shared" si="9"/>
        <v>1016.2043174448532</v>
      </c>
      <c r="M46">
        <f t="shared" si="10"/>
        <v>9.2747233333333456E-3</v>
      </c>
    </row>
    <row r="47" spans="1:13" x14ac:dyDescent="0.3">
      <c r="A47" s="1">
        <v>1.5427349323869946</v>
      </c>
      <c r="B47" s="1">
        <v>2.6695699999999878</v>
      </c>
      <c r="E47" s="2" t="s">
        <v>1</v>
      </c>
      <c r="F47" s="1">
        <v>50.210126255940835</v>
      </c>
      <c r="G47" s="1">
        <v>1.0348533333333312</v>
      </c>
      <c r="H47">
        <f t="shared" si="6"/>
        <v>51.697694767084087</v>
      </c>
      <c r="I47">
        <f t="shared" si="7"/>
        <v>7.2345605608156694E-14</v>
      </c>
      <c r="J47">
        <f t="shared" si="2"/>
        <v>8.3963827711195125E-9</v>
      </c>
      <c r="K47">
        <f t="shared" si="8"/>
        <v>143043012030.11221</v>
      </c>
      <c r="L47">
        <f t="shared" si="9"/>
        <v>1201.0438817386753</v>
      </c>
      <c r="M47">
        <f t="shared" si="10"/>
        <v>1.0348533333333312E-2</v>
      </c>
    </row>
    <row r="48" spans="1:13" x14ac:dyDescent="0.3">
      <c r="A48" s="1">
        <v>1.6341477240920574</v>
      </c>
      <c r="B48" s="1">
        <v>2.9090133333333323</v>
      </c>
      <c r="E48" s="2" t="s">
        <v>1</v>
      </c>
      <c r="F48" s="1">
        <v>47.401415791610361</v>
      </c>
      <c r="G48" s="1">
        <v>1.1511649999999998</v>
      </c>
      <c r="H48">
        <f t="shared" si="6"/>
        <v>48.805771023775598</v>
      </c>
      <c r="I48">
        <f t="shared" si="7"/>
        <v>6.0871241078082444E-14</v>
      </c>
      <c r="J48">
        <f t="shared" si="2"/>
        <v>7.4832840216902848E-9</v>
      </c>
      <c r="K48">
        <f t="shared" si="8"/>
        <v>189114757578.76294</v>
      </c>
      <c r="L48">
        <f t="shared" si="9"/>
        <v>1415.1994436549885</v>
      </c>
      <c r="M48">
        <f t="shared" si="10"/>
        <v>1.1511649999999998E-2</v>
      </c>
    </row>
    <row r="49" spans="1:13" x14ac:dyDescent="0.3">
      <c r="A49" s="1">
        <v>1.7309770642344995</v>
      </c>
      <c r="B49" s="1">
        <v>3.1723866666666711</v>
      </c>
      <c r="E49" s="2" t="s">
        <v>1</v>
      </c>
      <c r="F49" s="1">
        <v>44.749822129421098</v>
      </c>
      <c r="G49" s="1">
        <v>1.2670500000000002</v>
      </c>
      <c r="H49">
        <f t="shared" si="6"/>
        <v>46.075618960515726</v>
      </c>
      <c r="I49">
        <f t="shared" si="7"/>
        <v>5.1216766509012004E-14</v>
      </c>
      <c r="J49">
        <f t="shared" si="2"/>
        <v>6.6694839046527359E-9</v>
      </c>
      <c r="K49">
        <f t="shared" si="8"/>
        <v>247389690205.65805</v>
      </c>
      <c r="L49">
        <f t="shared" si="9"/>
        <v>1649.9615570036628</v>
      </c>
      <c r="M49">
        <f t="shared" si="10"/>
        <v>1.2670500000000003E-2</v>
      </c>
    </row>
    <row r="50" spans="1:13" x14ac:dyDescent="0.3">
      <c r="A50" s="1">
        <v>1.8335439034868417</v>
      </c>
      <c r="B50" s="1">
        <v>3.4551466666666641</v>
      </c>
      <c r="E50" s="2" t="s">
        <v>1</v>
      </c>
      <c r="F50" s="1">
        <v>42.246556293140493</v>
      </c>
      <c r="G50" s="1">
        <v>1.3746899999999993</v>
      </c>
      <c r="H50">
        <f t="shared" si="6"/>
        <v>43.498189211280796</v>
      </c>
      <c r="I50">
        <f t="shared" si="7"/>
        <v>4.3093538511459075E-14</v>
      </c>
      <c r="J50">
        <f t="shared" si="2"/>
        <v>5.9441837868896704E-9</v>
      </c>
      <c r="K50">
        <f t="shared" si="8"/>
        <v>319001420510.97827</v>
      </c>
      <c r="L50">
        <f t="shared" si="9"/>
        <v>1896.2030717961311</v>
      </c>
      <c r="M50">
        <f t="shared" si="10"/>
        <v>1.3746899999999992E-2</v>
      </c>
    </row>
    <row r="51" spans="1:13" x14ac:dyDescent="0.3">
      <c r="A51" s="1">
        <v>1.942188210044544</v>
      </c>
      <c r="B51" s="1">
        <v>3.7555233333333327</v>
      </c>
      <c r="E51" s="2" t="s">
        <v>1</v>
      </c>
      <c r="F51" s="1">
        <v>39.883320954164795</v>
      </c>
      <c r="G51" s="1">
        <v>1.4691866666666691</v>
      </c>
      <c r="H51">
        <f t="shared" si="6"/>
        <v>41.064938623652644</v>
      </c>
      <c r="I51">
        <f t="shared" si="7"/>
        <v>3.6258693939841773E-14</v>
      </c>
      <c r="J51">
        <f t="shared" si="2"/>
        <v>5.2977593765048189E-9</v>
      </c>
      <c r="K51">
        <f t="shared" si="8"/>
        <v>405195694335.88934</v>
      </c>
      <c r="L51">
        <f t="shared" si="9"/>
        <v>2146.6292889873384</v>
      </c>
      <c r="M51">
        <f t="shared" si="10"/>
        <v>1.469186666666669E-2</v>
      </c>
    </row>
    <row r="52" spans="1:13" x14ac:dyDescent="0.3">
      <c r="A52" s="1">
        <v>2.0572700964850941</v>
      </c>
      <c r="B52" s="1">
        <v>4.0761799999999955</v>
      </c>
      <c r="E52" s="2" t="s">
        <v>1</v>
      </c>
      <c r="F52" s="1">
        <v>37.652282929181538</v>
      </c>
      <c r="G52" s="1">
        <v>1.550333333333334</v>
      </c>
      <c r="H52">
        <f t="shared" si="6"/>
        <v>38.76780194167317</v>
      </c>
      <c r="I52">
        <f t="shared" si="7"/>
        <v>3.0507888923382928E-14</v>
      </c>
      <c r="J52">
        <f t="shared" si="2"/>
        <v>4.721633014316764E-9</v>
      </c>
      <c r="K52">
        <f t="shared" si="8"/>
        <v>508174569937.24432</v>
      </c>
      <c r="L52">
        <f t="shared" si="9"/>
        <v>2399.4138264519161</v>
      </c>
      <c r="M52">
        <f t="shared" si="10"/>
        <v>1.5503333333333339E-2</v>
      </c>
    </row>
    <row r="53" spans="1:13" x14ac:dyDescent="0.3">
      <c r="A53" s="1">
        <v>2.1791710133976769</v>
      </c>
      <c r="B53" s="1">
        <v>4.4237166666666656</v>
      </c>
      <c r="E53" s="2" t="s">
        <v>1</v>
      </c>
      <c r="F53" s="1">
        <v>35.546047216288649</v>
      </c>
      <c r="G53" s="1">
        <v>1.6207966666666684</v>
      </c>
      <c r="H53">
        <f t="shared" si="6"/>
        <v>36.59916507273509</v>
      </c>
      <c r="I53">
        <f t="shared" si="7"/>
        <v>2.5669189521985655E-14</v>
      </c>
      <c r="J53">
        <f t="shared" si="2"/>
        <v>4.2081598535330803E-9</v>
      </c>
      <c r="K53">
        <f t="shared" si="8"/>
        <v>631417156851.97473</v>
      </c>
      <c r="L53">
        <f t="shared" si="9"/>
        <v>2657.1043302964799</v>
      </c>
      <c r="M53">
        <f t="shared" si="10"/>
        <v>1.6207966666666681E-2</v>
      </c>
    </row>
    <row r="54" spans="1:13" x14ac:dyDescent="0.3">
      <c r="A54" s="1">
        <v>2.3082950137398561</v>
      </c>
      <c r="B54" s="1">
        <v>4.8062300000000118</v>
      </c>
      <c r="E54" s="2" t="s">
        <v>1</v>
      </c>
      <c r="F54" s="1">
        <v>33.557632483510275</v>
      </c>
      <c r="G54" s="1">
        <v>1.683363333333332</v>
      </c>
      <c r="H54">
        <f t="shared" si="6"/>
        <v>34.551839849899466</v>
      </c>
      <c r="I54">
        <f t="shared" si="7"/>
        <v>2.1597931353768505E-14</v>
      </c>
      <c r="J54">
        <f t="shared" si="2"/>
        <v>3.7505264172781267E-9</v>
      </c>
      <c r="K54">
        <f t="shared" si="8"/>
        <v>779409521106.57166</v>
      </c>
      <c r="L54">
        <f t="shared" si="9"/>
        <v>2923.1959987882906</v>
      </c>
      <c r="M54">
        <f t="shared" si="10"/>
        <v>1.683363333333332E-2</v>
      </c>
    </row>
    <row r="55" spans="1:13" x14ac:dyDescent="0.3">
      <c r="A55" s="1">
        <v>2.4450700921121045</v>
      </c>
      <c r="B55" s="1">
        <v>5.2301966666666644</v>
      </c>
      <c r="E55" s="2" t="s">
        <v>1</v>
      </c>
      <c r="F55" s="1">
        <v>31.680447928463678</v>
      </c>
      <c r="G55" s="1">
        <v>1.7422666666666642</v>
      </c>
      <c r="H55">
        <f t="shared" si="6"/>
        <v>32.619040205986977</v>
      </c>
      <c r="I55">
        <f t="shared" si="7"/>
        <v>1.8172394510647253E-14</v>
      </c>
      <c r="J55">
        <f t="shared" si="2"/>
        <v>3.3426601878945262E-9</v>
      </c>
      <c r="K55">
        <f t="shared" si="8"/>
        <v>958743585302.34729</v>
      </c>
      <c r="L55">
        <f t="shared" si="9"/>
        <v>3204.754012989416</v>
      </c>
      <c r="M55">
        <f t="shared" si="10"/>
        <v>1.7422666666666642E-2</v>
      </c>
    </row>
    <row r="56" spans="1:13" x14ac:dyDescent="0.3">
      <c r="A56" s="1">
        <v>2.5899496033893232</v>
      </c>
      <c r="B56" s="1">
        <v>5.6985899999999923</v>
      </c>
      <c r="E56" s="2" t="s">
        <v>1</v>
      </c>
      <c r="F56" s="1">
        <v>29.908271432475978</v>
      </c>
      <c r="G56" s="1">
        <v>1.8032133333333367</v>
      </c>
      <c r="H56">
        <f t="shared" si="6"/>
        <v>30.794359680469828</v>
      </c>
      <c r="I56">
        <f t="shared" si="7"/>
        <v>1.5290164453318401E-14</v>
      </c>
      <c r="J56">
        <f t="shared" si="2"/>
        <v>2.9791490283233169E-9</v>
      </c>
      <c r="K56">
        <f t="shared" si="8"/>
        <v>1179328933209.7329</v>
      </c>
      <c r="L56">
        <f t="shared" si="9"/>
        <v>3513.3966454453498</v>
      </c>
      <c r="M56">
        <f t="shared" si="10"/>
        <v>1.803213333333337E-2</v>
      </c>
    </row>
    <row r="57" spans="1:13" x14ac:dyDescent="0.3">
      <c r="A57" s="1">
        <v>2.743413765411582</v>
      </c>
      <c r="B57" s="1">
        <v>6.2114366666666694</v>
      </c>
      <c r="E57" s="2" t="s">
        <v>1</v>
      </c>
      <c r="F57" s="1">
        <v>28.235228936740508</v>
      </c>
      <c r="G57" s="1">
        <v>1.8694199999999968</v>
      </c>
      <c r="H57">
        <f t="shared" si="6"/>
        <v>29.071750184608241</v>
      </c>
      <c r="I57">
        <f t="shared" si="7"/>
        <v>1.2865070085978149E-14</v>
      </c>
      <c r="J57">
        <f t="shared" si="2"/>
        <v>2.6551693663333908E-9</v>
      </c>
      <c r="K57">
        <f t="shared" si="8"/>
        <v>1453097408336.3201</v>
      </c>
      <c r="L57">
        <f t="shared" si="9"/>
        <v>3858.2197249130395</v>
      </c>
      <c r="M57">
        <f t="shared" si="10"/>
        <v>1.8694199999999966E-2</v>
      </c>
    </row>
    <row r="58" spans="1:13" x14ac:dyDescent="0.3">
      <c r="A58" s="1">
        <v>2.9059712507148716</v>
      </c>
      <c r="B58" s="1">
        <v>6.7686199999999914</v>
      </c>
      <c r="E58" s="2" t="s">
        <v>1</v>
      </c>
      <c r="F58" s="1">
        <v>26.655774972152912</v>
      </c>
      <c r="G58" s="1">
        <v>1.9402933333333372</v>
      </c>
      <c r="H58">
        <f t="shared" si="6"/>
        <v>27.445501954446712</v>
      </c>
      <c r="I58">
        <f t="shared" si="7"/>
        <v>1.0824607467266947E-14</v>
      </c>
      <c r="J58">
        <f t="shared" si="2"/>
        <v>2.3664221886486171E-9</v>
      </c>
      <c r="K58">
        <f t="shared" si="8"/>
        <v>1792483782160.8625</v>
      </c>
      <c r="L58">
        <f t="shared" si="9"/>
        <v>4241.7733948982595</v>
      </c>
      <c r="M58">
        <f t="shared" si="10"/>
        <v>1.9402933333333372E-2</v>
      </c>
    </row>
    <row r="59" spans="1:13" x14ac:dyDescent="0.3">
      <c r="A59" s="1">
        <v>3.0781608725778327</v>
      </c>
      <c r="B59" s="1">
        <v>7.3727666666666636</v>
      </c>
      <c r="E59" s="2" t="s">
        <v>1</v>
      </c>
      <c r="F59" s="1">
        <v>25.16467427829107</v>
      </c>
      <c r="G59" s="1">
        <v>2.0158633333333285</v>
      </c>
      <c r="H59">
        <f t="shared" si="6"/>
        <v>25.910224625221993</v>
      </c>
      <c r="I59">
        <f t="shared" si="7"/>
        <v>9.1077721331747191E-15</v>
      </c>
      <c r="J59">
        <f t="shared" si="2"/>
        <v>2.1090759956535926E-9</v>
      </c>
      <c r="K59">
        <f t="shared" si="8"/>
        <v>2213344058082.6807</v>
      </c>
      <c r="L59">
        <f t="shared" si="9"/>
        <v>4668.1108230246928</v>
      </c>
      <c r="M59">
        <f t="shared" si="10"/>
        <v>2.0158633333333287E-2</v>
      </c>
    </row>
    <row r="60" spans="1:13" x14ac:dyDescent="0.3">
      <c r="A60" s="1">
        <v>3.2605533709730445</v>
      </c>
      <c r="B60" s="1">
        <v>8.0296066666666555</v>
      </c>
      <c r="E60" s="2" t="s">
        <v>1</v>
      </c>
      <c r="F60" s="1">
        <v>23.756984450613306</v>
      </c>
      <c r="G60" s="1">
        <v>2.0996133333333331</v>
      </c>
      <c r="H60">
        <f t="shared" si="6"/>
        <v>24.460829364452188</v>
      </c>
      <c r="I60">
        <f t="shared" si="7"/>
        <v>7.6632352240647055E-15</v>
      </c>
      <c r="J60">
        <f t="shared" si="2"/>
        <v>1.8797159597216281E-9</v>
      </c>
      <c r="K60">
        <f t="shared" si="8"/>
        <v>2739852388636.0151</v>
      </c>
      <c r="L60">
        <f t="shared" si="9"/>
        <v>5150.1442622005425</v>
      </c>
      <c r="M60">
        <f t="shared" si="10"/>
        <v>2.0996133333333333E-2</v>
      </c>
    </row>
    <row r="61" spans="1:13" x14ac:dyDescent="0.3">
      <c r="A61" s="1">
        <v>3.453753304342563</v>
      </c>
      <c r="B61" s="1">
        <v>8.745290000000006</v>
      </c>
      <c r="E61" s="2" t="s">
        <v>1</v>
      </c>
      <c r="F61" s="1">
        <v>22.428039558357046</v>
      </c>
      <c r="G61" s="1">
        <v>2.1939533333333374</v>
      </c>
      <c r="H61">
        <f t="shared" si="6"/>
        <v>23.092512004485176</v>
      </c>
      <c r="I61">
        <f t="shared" si="7"/>
        <v>6.4478088868123673E-15</v>
      </c>
      <c r="J61">
        <f t="shared" si="2"/>
        <v>1.6752986125268744E-9</v>
      </c>
      <c r="K61">
        <f t="shared" si="8"/>
        <v>3402633936344.8037</v>
      </c>
      <c r="L61">
        <f t="shared" si="9"/>
        <v>5700.4279124953073</v>
      </c>
      <c r="M61">
        <f t="shared" si="10"/>
        <v>2.1939533333333372E-2</v>
      </c>
    </row>
    <row r="62" spans="1:13" x14ac:dyDescent="0.3">
      <c r="A62" s="1">
        <v>3.6584010534682303</v>
      </c>
      <c r="B62" s="1">
        <v>9.5229799999999916</v>
      </c>
      <c r="E62" s="2" t="s">
        <v>1</v>
      </c>
      <c r="F62" s="1">
        <v>21.173434678837904</v>
      </c>
      <c r="G62" s="1">
        <v>2.2918366666666632</v>
      </c>
      <c r="H62">
        <f t="shared" si="6"/>
        <v>21.800737118597475</v>
      </c>
      <c r="I62">
        <f t="shared" si="7"/>
        <v>5.4251550716206367E-15</v>
      </c>
      <c r="J62">
        <f t="shared" si="2"/>
        <v>1.4931114600687386E-9</v>
      </c>
      <c r="K62">
        <f t="shared" si="8"/>
        <v>4224462962644.9204</v>
      </c>
      <c r="L62">
        <f t="shared" si="9"/>
        <v>6307.5940621610662</v>
      </c>
      <c r="M62">
        <f t="shared" si="10"/>
        <v>2.2918366666666631E-2</v>
      </c>
    </row>
    <row r="63" spans="1:13" x14ac:dyDescent="0.3">
      <c r="A63" s="1">
        <v>3.8751749440787422</v>
      </c>
      <c r="B63" s="1">
        <v>10.362579999999999</v>
      </c>
      <c r="E63" s="2" t="s">
        <v>1</v>
      </c>
      <c r="F63" s="1">
        <v>19.989011296886474</v>
      </c>
      <c r="G63" s="1">
        <v>2.373750000000002</v>
      </c>
      <c r="H63">
        <f t="shared" si="6"/>
        <v>20.581222987862191</v>
      </c>
      <c r="I63">
        <f t="shared" si="7"/>
        <v>4.5646991199333953E-15</v>
      </c>
      <c r="J63">
        <f t="shared" si="2"/>
        <v>1.33073698952451E-9</v>
      </c>
      <c r="K63">
        <f t="shared" si="8"/>
        <v>5200233219390.4561</v>
      </c>
      <c r="L63">
        <f t="shared" si="9"/>
        <v>6920.1426991970066</v>
      </c>
      <c r="M63">
        <f t="shared" si="10"/>
        <v>2.3737500000000022E-2</v>
      </c>
    </row>
    <row r="64" spans="1:13" x14ac:dyDescent="0.3">
      <c r="A64" s="1">
        <v>4.1047934952291012</v>
      </c>
      <c r="B64" s="1">
        <v>11.26442333333334</v>
      </c>
      <c r="E64" s="2" t="s">
        <v>1</v>
      </c>
      <c r="F64" s="1">
        <v>18.870843521027869</v>
      </c>
      <c r="G64" s="1">
        <v>2.4154600000000026</v>
      </c>
      <c r="H64">
        <f t="shared" si="6"/>
        <v>19.42992740895717</v>
      </c>
      <c r="I64">
        <f t="shared" si="7"/>
        <v>3.8407156625840565E-15</v>
      </c>
      <c r="J64">
        <f t="shared" si="2"/>
        <v>1.1860205903229958E-9</v>
      </c>
      <c r="K64">
        <f t="shared" si="8"/>
        <v>6289088316355.2559</v>
      </c>
      <c r="L64">
        <f t="shared" si="9"/>
        <v>7458.988237557116</v>
      </c>
      <c r="M64">
        <f t="shared" si="10"/>
        <v>2.4154600000000026E-2</v>
      </c>
    </row>
    <row r="65" spans="1:13" x14ac:dyDescent="0.3">
      <c r="A65" s="1">
        <v>4.3480178009049286</v>
      </c>
      <c r="B65" s="1">
        <v>12.232583333333336</v>
      </c>
      <c r="E65" s="2" t="s">
        <v>1</v>
      </c>
      <c r="F65" s="1">
        <v>17.815225070716114</v>
      </c>
      <c r="G65" s="1">
        <v>2.4022199999999936</v>
      </c>
      <c r="H65">
        <f t="shared" si="6"/>
        <v>18.343034295871991</v>
      </c>
      <c r="I65">
        <f t="shared" si="7"/>
        <v>3.2315594989388335E-15</v>
      </c>
      <c r="J65">
        <f t="shared" si="2"/>
        <v>1.0570419637713091E-9</v>
      </c>
      <c r="K65">
        <f t="shared" si="8"/>
        <v>7433624541924.1855</v>
      </c>
      <c r="L65">
        <f t="shared" si="9"/>
        <v>7857.6530837341388</v>
      </c>
      <c r="M65">
        <f t="shared" si="10"/>
        <v>2.4022199999999938E-2</v>
      </c>
    </row>
    <row r="66" spans="1:13" x14ac:dyDescent="0.3">
      <c r="A66" s="1">
        <v>4.6056540527457077</v>
      </c>
      <c r="B66" s="1">
        <v>13.272969999999995</v>
      </c>
      <c r="E66" s="2" t="s">
        <v>1</v>
      </c>
      <c r="F66" s="1">
        <v>16.818656991491199</v>
      </c>
      <c r="G66" s="1">
        <v>2.3397866666666713</v>
      </c>
      <c r="H66">
        <f t="shared" si="6"/>
        <v>17.316941031103656</v>
      </c>
      <c r="I66">
        <f t="shared" si="7"/>
        <v>2.7190184623445152E-15</v>
      </c>
      <c r="J66">
        <f t="shared" si="2"/>
        <v>9.4208964185791595E-10</v>
      </c>
      <c r="K66">
        <f t="shared" si="8"/>
        <v>8605262152759.1787</v>
      </c>
      <c r="L66">
        <f t="shared" si="9"/>
        <v>8106.9283395863731</v>
      </c>
      <c r="M66">
        <f t="shared" si="10"/>
        <v>2.3397866666666715E-2</v>
      </c>
    </row>
    <row r="67" spans="1:13" x14ac:dyDescent="0.3">
      <c r="A67" s="1">
        <v>4.8785562122487676</v>
      </c>
      <c r="B67" s="1">
        <v>14.387629999999996</v>
      </c>
      <c r="E67" s="2" t="s">
        <v>1</v>
      </c>
      <c r="F67" s="1">
        <v>15.87783605733955</v>
      </c>
      <c r="G67" s="1">
        <v>2.2551299999999941</v>
      </c>
      <c r="H67">
        <f t="shared" si="6"/>
        <v>16.348246524415373</v>
      </c>
      <c r="I67">
        <f t="shared" si="7"/>
        <v>2.2877689242602618E-15</v>
      </c>
      <c r="J67">
        <f t="shared" si="2"/>
        <v>8.3963827711195131E-10</v>
      </c>
      <c r="K67">
        <f t="shared" si="8"/>
        <v>9857332950394.7988</v>
      </c>
      <c r="L67">
        <f t="shared" si="9"/>
        <v>8276.5940553883574</v>
      </c>
      <c r="M67">
        <f t="shared" si="10"/>
        <v>2.2551299999999941E-2</v>
      </c>
    </row>
    <row r="68" spans="1:13" x14ac:dyDescent="0.3">
      <c r="A68" s="1">
        <v>5.1676288413113109</v>
      </c>
      <c r="B68" s="1">
        <v>15.571566666666659</v>
      </c>
      <c r="E68" s="2" t="s">
        <v>1</v>
      </c>
      <c r="F68" s="1">
        <v>14.989643821816211</v>
      </c>
      <c r="G68" s="1">
        <v>2.1862700000000066</v>
      </c>
      <c r="H68">
        <f t="shared" si="6"/>
        <v>15.43373993957788</v>
      </c>
      <c r="I68">
        <f t="shared" si="7"/>
        <v>1.9249176580794382E-15</v>
      </c>
      <c r="J68">
        <f t="shared" si="2"/>
        <v>7.483284021690284E-10</v>
      </c>
      <c r="K68">
        <f t="shared" si="8"/>
        <v>11357732580526.74</v>
      </c>
      <c r="L68">
        <f t="shared" si="9"/>
        <v>8499.3138742486917</v>
      </c>
      <c r="M68">
        <f t="shared" si="10"/>
        <v>2.1862700000000068E-2</v>
      </c>
    </row>
    <row r="69" spans="1:13" x14ac:dyDescent="0.3">
      <c r="A69" s="1">
        <v>5.4738301004926075</v>
      </c>
      <c r="B69" s="1">
        <v>16.814166666666665</v>
      </c>
      <c r="E69" s="2" t="s">
        <v>1</v>
      </c>
      <c r="F69" s="1">
        <v>14.151136281637692</v>
      </c>
      <c r="G69" s="1">
        <v>2.1663466666666742</v>
      </c>
      <c r="H69">
        <f t="shared" si="6"/>
        <v>14.570390051726951</v>
      </c>
      <c r="I69">
        <f t="shared" si="7"/>
        <v>1.6196163655750882E-15</v>
      </c>
      <c r="J69">
        <f t="shared" si="2"/>
        <v>6.6694839046527392E-10</v>
      </c>
      <c r="K69">
        <f t="shared" si="8"/>
        <v>13375677800696.061</v>
      </c>
      <c r="L69">
        <f t="shared" si="9"/>
        <v>8920.8867805563332</v>
      </c>
      <c r="M69">
        <f t="shared" si="10"/>
        <v>2.1663466666666742E-2</v>
      </c>
    </row>
    <row r="70" spans="1:13" x14ac:dyDescent="0.3">
      <c r="A70" s="1">
        <v>5.7981749249343659</v>
      </c>
      <c r="B70" s="1">
        <v>18.101306666666662</v>
      </c>
      <c r="E70" s="2" t="s">
        <v>1</v>
      </c>
      <c r="F70" s="1">
        <v>13.359534118484405</v>
      </c>
      <c r="G70" s="1">
        <v>2.2071699999999916</v>
      </c>
      <c r="H70">
        <f t="shared" si="6"/>
        <v>13.755335200061047</v>
      </c>
      <c r="I70">
        <f t="shared" si="7"/>
        <v>1.3627373413239275E-15</v>
      </c>
      <c r="J70">
        <f t="shared" si="2"/>
        <v>5.9441837868896704E-10</v>
      </c>
      <c r="K70">
        <f t="shared" si="8"/>
        <v>16196591471219.834</v>
      </c>
      <c r="L70">
        <f t="shared" si="9"/>
        <v>9627.5516426100457</v>
      </c>
      <c r="M70">
        <f t="shared" si="10"/>
        <v>2.2071699999999916E-2</v>
      </c>
    </row>
    <row r="71" spans="1:13" x14ac:dyDescent="0.3">
      <c r="A71" s="1">
        <v>6.1417383884662735</v>
      </c>
      <c r="B71" s="1">
        <v>19.418916666666675</v>
      </c>
      <c r="E71" s="2" t="s">
        <v>1</v>
      </c>
      <c r="F71" s="1">
        <v>12.612213486668074</v>
      </c>
      <c r="G71" s="1">
        <v>2.2939199999999937</v>
      </c>
      <c r="H71">
        <f t="shared" si="6"/>
        <v>12.98587380257624</v>
      </c>
      <c r="I71">
        <f t="shared" si="7"/>
        <v>1.1466005783284426E-15</v>
      </c>
      <c r="J71">
        <f t="shared" si="2"/>
        <v>5.2977593765048189E-10</v>
      </c>
      <c r="K71">
        <f t="shared" si="8"/>
        <v>20006269343978.148</v>
      </c>
      <c r="L71">
        <f t="shared" si="9"/>
        <v>10598.840100594114</v>
      </c>
      <c r="M71">
        <f t="shared" si="10"/>
        <v>2.2939199999999937E-2</v>
      </c>
    </row>
    <row r="72" spans="1:13" x14ac:dyDescent="0.3">
      <c r="A72" s="1">
        <v>6.5056592670472577</v>
      </c>
      <c r="B72" s="1">
        <v>20.762486666666657</v>
      </c>
      <c r="E72" s="2" t="s">
        <v>1</v>
      </c>
      <c r="F72" s="1">
        <v>11.906697316129</v>
      </c>
      <c r="G72" s="1">
        <v>2.3930999999999925</v>
      </c>
      <c r="H72">
        <f t="shared" si="6"/>
        <v>12.259455401398537</v>
      </c>
      <c r="I72">
        <f t="shared" si="7"/>
        <v>9.6474415601312165E-16</v>
      </c>
      <c r="J72">
        <f t="shared" si="2"/>
        <v>4.7216330143167631E-10</v>
      </c>
      <c r="K72">
        <f t="shared" si="8"/>
        <v>24805540257322.309</v>
      </c>
      <c r="L72">
        <f t="shared" si="9"/>
        <v>11712.265781693655</v>
      </c>
      <c r="M72">
        <f t="shared" si="10"/>
        <v>2.3930999999999925E-2</v>
      </c>
    </row>
    <row r="73" spans="1:13" x14ac:dyDescent="0.3">
      <c r="A73" s="1">
        <v>6.8911438133539571</v>
      </c>
      <c r="B73" s="1">
        <v>22.148856666666671</v>
      </c>
      <c r="E73" s="2" t="s">
        <v>1</v>
      </c>
      <c r="F73" s="1">
        <v>11.240647101935998</v>
      </c>
      <c r="G73" s="1">
        <v>2.4667533333333491</v>
      </c>
      <c r="H73">
        <f t="shared" si="6"/>
        <v>11.573672209032498</v>
      </c>
      <c r="I73">
        <f t="shared" si="7"/>
        <v>8.1173104580003442E-16</v>
      </c>
      <c r="J73">
        <f t="shared" si="2"/>
        <v>4.2081598535330792E-10</v>
      </c>
      <c r="K73">
        <f t="shared" si="8"/>
        <v>30388801144129.461</v>
      </c>
      <c r="L73">
        <f t="shared" si="9"/>
        <v>12788.093297172571</v>
      </c>
      <c r="M73">
        <f t="shared" si="10"/>
        <v>2.4667533333333491E-2</v>
      </c>
    </row>
    <row r="74" spans="1:13" x14ac:dyDescent="0.3">
      <c r="A74" s="1">
        <v>7.299469755027614</v>
      </c>
      <c r="B74" s="1">
        <v>23.619866666666667</v>
      </c>
      <c r="E74" s="2" t="s">
        <v>1</v>
      </c>
      <c r="F74" s="1">
        <v>10.611855153074524</v>
      </c>
      <c r="G74" s="1">
        <v>2.4862733333333331</v>
      </c>
      <c r="H74">
        <f t="shared" si="6"/>
        <v>10.92625112750526</v>
      </c>
      <c r="I74">
        <f t="shared" si="7"/>
        <v>6.8298655825872278E-16</v>
      </c>
      <c r="J74">
        <f t="shared" si="2"/>
        <v>3.7505264172781237E-10</v>
      </c>
      <c r="K74">
        <f t="shared" si="8"/>
        <v>36402961423898.266</v>
      </c>
      <c r="L74">
        <f t="shared" si="9"/>
        <v>13653.02684874869</v>
      </c>
      <c r="M74">
        <f t="shared" si="10"/>
        <v>2.4862733333333331E-2</v>
      </c>
    </row>
    <row r="75" spans="1:13" x14ac:dyDescent="0.3">
      <c r="A75" s="1">
        <v>7.7319905298319505</v>
      </c>
      <c r="B75" s="1">
        <v>25.229783333333334</v>
      </c>
      <c r="E75" s="2" t="s">
        <v>1</v>
      </c>
      <c r="F75" s="1">
        <v>10.018237274830829</v>
      </c>
      <c r="G75" s="1">
        <v>2.4396899999999944</v>
      </c>
      <c r="H75">
        <f t="shared" si="6"/>
        <v>10.315046213952677</v>
      </c>
      <c r="I75">
        <f t="shared" si="7"/>
        <v>5.7466157192786272E-16</v>
      </c>
      <c r="J75">
        <f t="shared" si="2"/>
        <v>3.3426601878945248E-10</v>
      </c>
      <c r="K75">
        <f t="shared" si="8"/>
        <v>42454378701804.836</v>
      </c>
      <c r="L75">
        <f t="shared" si="9"/>
        <v>14191.056148832027</v>
      </c>
      <c r="M75">
        <f t="shared" si="10"/>
        <v>2.4396899999999944E-2</v>
      </c>
    </row>
    <row r="76" spans="1:13" x14ac:dyDescent="0.3">
      <c r="A76" s="1">
        <v>8.1901397717600108</v>
      </c>
      <c r="B76" s="1">
        <v>27.020893333333319</v>
      </c>
      <c r="E76" s="2" t="s">
        <v>1</v>
      </c>
      <c r="F76" s="1">
        <v>9.457825860517092</v>
      </c>
      <c r="G76" s="1">
        <v>2.3310433333333269</v>
      </c>
      <c r="H76">
        <f t="shared" si="6"/>
        <v>9.7380315676739606</v>
      </c>
      <c r="I76">
        <f t="shared" si="7"/>
        <v>4.8351745471029436E-16</v>
      </c>
      <c r="J76">
        <f t="shared" si="2"/>
        <v>2.9791490283233168E-10</v>
      </c>
      <c r="K76">
        <f t="shared" si="8"/>
        <v>48210117558837.688</v>
      </c>
      <c r="L76">
        <f t="shared" si="9"/>
        <v>14362.512488076418</v>
      </c>
      <c r="M76">
        <f t="shared" si="10"/>
        <v>2.3310433333333269E-2</v>
      </c>
    </row>
    <row r="77" spans="1:13" x14ac:dyDescent="0.3">
      <c r="A77" s="1">
        <v>8.6754360629594611</v>
      </c>
      <c r="B77" s="1">
        <v>29.008343333333343</v>
      </c>
      <c r="E77" s="2" t="s">
        <v>1</v>
      </c>
      <c r="F77" s="1">
        <v>8.9287633696394302</v>
      </c>
      <c r="G77" s="1">
        <v>2.1742299999999992</v>
      </c>
      <c r="H77">
        <f t="shared" si="6"/>
        <v>9.193294615078262</v>
      </c>
      <c r="I77">
        <f t="shared" si="7"/>
        <v>4.0682923729389218E-16</v>
      </c>
      <c r="J77">
        <f t="shared" si="2"/>
        <v>2.6551693663333918E-10</v>
      </c>
      <c r="K77">
        <f t="shared" si="8"/>
        <v>53443307429484.039</v>
      </c>
      <c r="L77">
        <f t="shared" si="9"/>
        <v>14190.103272230379</v>
      </c>
      <c r="M77">
        <f t="shared" si="10"/>
        <v>2.1742299999999992E-2</v>
      </c>
    </row>
    <row r="78" spans="1:13" x14ac:dyDescent="0.3">
      <c r="A78" s="1">
        <v>9.1894879672271994</v>
      </c>
      <c r="B78" s="1">
        <v>31.182573333333341</v>
      </c>
      <c r="E78" s="2" t="s">
        <v>1</v>
      </c>
      <c r="F78" s="1">
        <v>8.4292961708914564</v>
      </c>
      <c r="G78" s="1">
        <v>1.9874500000000239</v>
      </c>
      <c r="H78">
        <f t="shared" si="6"/>
        <v>8.6790297702654442</v>
      </c>
      <c r="I78">
        <f t="shared" si="7"/>
        <v>3.4230414373830105E-16</v>
      </c>
      <c r="J78">
        <f t="shared" si="2"/>
        <v>2.3664221886486179E-10</v>
      </c>
      <c r="K78">
        <f t="shared" si="8"/>
        <v>58060938973600.992</v>
      </c>
      <c r="L78">
        <f t="shared" si="9"/>
        <v>13739.66942809027</v>
      </c>
      <c r="M78">
        <f t="shared" si="10"/>
        <v>1.9874500000000239E-2</v>
      </c>
    </row>
    <row r="79" spans="1:13" x14ac:dyDescent="0.3">
      <c r="A79" s="1">
        <v>9.7339993617572915</v>
      </c>
      <c r="B79" s="1">
        <v>33.513616666666671</v>
      </c>
      <c r="E79" s="2" t="s">
        <v>1</v>
      </c>
      <c r="F79" s="1">
        <v>7.9577687295653687</v>
      </c>
      <c r="G79" s="1">
        <v>1.7911099999999847</v>
      </c>
      <c r="H79">
        <f t="shared" si="6"/>
        <v>8.1935324502284121</v>
      </c>
      <c r="I79">
        <f t="shared" si="7"/>
        <v>2.8801304350642506E-16</v>
      </c>
      <c r="J79">
        <f t="shared" si="2"/>
        <v>2.1090759956535922E-10</v>
      </c>
      <c r="K79">
        <f t="shared" si="8"/>
        <v>62188502930077.477</v>
      </c>
      <c r="L79">
        <f t="shared" si="9"/>
        <v>13116.027873545949</v>
      </c>
      <c r="M79">
        <f t="shared" si="10"/>
        <v>1.7911099999999847E-2</v>
      </c>
    </row>
    <row r="80" spans="1:13" x14ac:dyDescent="0.3">
      <c r="A80" s="1">
        <v>10.310775084814759</v>
      </c>
      <c r="B80" s="1">
        <v>35.953306666666663</v>
      </c>
      <c r="E80" s="2" t="s">
        <v>1</v>
      </c>
      <c r="F80" s="1">
        <v>7.5126181201142028</v>
      </c>
      <c r="G80" s="1">
        <v>1.6099166666666664</v>
      </c>
      <c r="H80">
        <f t="shared" si="6"/>
        <v>7.7351934248397853</v>
      </c>
      <c r="I80">
        <f t="shared" si="7"/>
        <v>2.4233277553675253E-16</v>
      </c>
      <c r="J80">
        <f t="shared" si="2"/>
        <v>1.8797159597216288E-10</v>
      </c>
      <c r="K80">
        <f t="shared" si="8"/>
        <v>66434128157068.227</v>
      </c>
      <c r="L80">
        <f t="shared" si="9"/>
        <v>12487.729096703319</v>
      </c>
      <c r="M80">
        <f t="shared" si="10"/>
        <v>1.6099166666666664E-2</v>
      </c>
    </row>
    <row r="81" spans="1:13" x14ac:dyDescent="0.3">
      <c r="A81" s="1">
        <v>10.92172691805521</v>
      </c>
      <c r="B81" s="1">
        <v>38.439579999999992</v>
      </c>
      <c r="E81" s="2" t="s">
        <v>1</v>
      </c>
      <c r="F81" s="1">
        <v>7.0923688456765177</v>
      </c>
      <c r="G81" s="1">
        <v>1.4710099999999948</v>
      </c>
      <c r="H81">
        <f t="shared" si="6"/>
        <v>7.3024934828953603</v>
      </c>
      <c r="I81">
        <f t="shared" si="7"/>
        <v>2.038976199980191E-16</v>
      </c>
      <c r="J81">
        <f t="shared" si="2"/>
        <v>1.675298612526875E-10</v>
      </c>
      <c r="K81">
        <f t="shared" si="8"/>
        <v>72144539990917.297</v>
      </c>
      <c r="L81">
        <f t="shared" si="9"/>
        <v>12086.364774817339</v>
      </c>
      <c r="M81">
        <f t="shared" si="10"/>
        <v>1.4710099999999948E-2</v>
      </c>
    </row>
    <row r="82" spans="1:13" x14ac:dyDescent="0.3">
      <c r="A82" s="1">
        <v>11.568879923319049</v>
      </c>
      <c r="B82" s="1">
        <v>40.906333333333343</v>
      </c>
      <c r="E82" s="2" t="s">
        <v>1</v>
      </c>
      <c r="F82" s="1">
        <v>6.6956279473923539</v>
      </c>
      <c r="G82" s="1">
        <v>1.3863700000000145</v>
      </c>
      <c r="H82">
        <f t="shared" si="6"/>
        <v>6.8939983965344354</v>
      </c>
      <c r="I82">
        <f t="shared" si="7"/>
        <v>1.7155846685935115E-16</v>
      </c>
      <c r="J82">
        <f t="shared" si="2"/>
        <v>1.4931114600687382E-10</v>
      </c>
      <c r="K82">
        <f t="shared" si="8"/>
        <v>80810351443429.656</v>
      </c>
      <c r="L82">
        <f t="shared" si="9"/>
        <v>12065.886183236713</v>
      </c>
      <c r="M82">
        <f t="shared" si="10"/>
        <v>1.3863700000000145E-2</v>
      </c>
    </row>
    <row r="83" spans="1:13" x14ac:dyDescent="0.3">
      <c r="A83" s="1">
        <v>12.254379154904449</v>
      </c>
      <c r="B83" s="1">
        <v>43.29943333333334</v>
      </c>
      <c r="E83" s="2" t="s">
        <v>1</v>
      </c>
      <c r="F83" s="1">
        <v>6.3210803872997454</v>
      </c>
      <c r="G83" s="1">
        <v>1.3435699999999828</v>
      </c>
      <c r="H83">
        <f t="shared" si="6"/>
        <v>6.5083541673460497</v>
      </c>
      <c r="I83">
        <f t="shared" si="7"/>
        <v>1.4434846052355626E-16</v>
      </c>
      <c r="J83">
        <f t="shared" si="2"/>
        <v>1.3307369895245093E-10</v>
      </c>
      <c r="K83">
        <f t="shared" si="8"/>
        <v>93078235481474.047</v>
      </c>
      <c r="L83">
        <f t="shared" si="9"/>
        <v>12386.265087487014</v>
      </c>
      <c r="M83">
        <f t="shared" si="10"/>
        <v>1.343569999999983E-2</v>
      </c>
    </row>
    <row r="84" spans="1:13" x14ac:dyDescent="0.3">
      <c r="A84" s="1">
        <v>12.980496769567463</v>
      </c>
      <c r="B84" s="1">
        <v>45.593353333333333</v>
      </c>
      <c r="E84" s="2" t="s">
        <v>1</v>
      </c>
      <c r="F84" s="1">
        <v>5.9674846895079625</v>
      </c>
      <c r="G84" s="1">
        <v>1.3176100000000135</v>
      </c>
      <c r="H84">
        <f t="shared" si="6"/>
        <v>6.1442825384038535</v>
      </c>
      <c r="I84">
        <f t="shared" si="7"/>
        <v>1.2145409338848354E-16</v>
      </c>
      <c r="J84">
        <f t="shared" si="2"/>
        <v>1.1860205903229956E-10</v>
      </c>
      <c r="K84">
        <f t="shared" si="8"/>
        <v>108486257090199.58</v>
      </c>
      <c r="L84">
        <f t="shared" si="9"/>
        <v>12866.693467605077</v>
      </c>
      <c r="M84">
        <f t="shared" si="10"/>
        <v>1.3176100000000135E-2</v>
      </c>
    </row>
    <row r="85" spans="1:13" x14ac:dyDescent="0.3">
      <c r="A85" s="1">
        <v>13.749639557816097</v>
      </c>
      <c r="B85" s="1">
        <v>47.800523333333324</v>
      </c>
      <c r="E85" s="2" t="s">
        <v>1</v>
      </c>
      <c r="F85" s="1">
        <v>5.6336688251997202</v>
      </c>
      <c r="G85" s="1">
        <v>1.2871399999999977</v>
      </c>
      <c r="H85">
        <f t="shared" si="6"/>
        <v>5.8005767573538414</v>
      </c>
      <c r="I85">
        <f t="shared" si="7"/>
        <v>1.0219088410999198E-16</v>
      </c>
      <c r="J85">
        <f t="shared" si="2"/>
        <v>1.0570419637713094E-10</v>
      </c>
      <c r="K85">
        <f t="shared" si="8"/>
        <v>125954483240853.41</v>
      </c>
      <c r="L85">
        <f t="shared" si="9"/>
        <v>13313.917431071215</v>
      </c>
      <c r="M85">
        <f t="shared" si="10"/>
        <v>1.2871399999999977E-2</v>
      </c>
    </row>
    <row r="86" spans="1:13" x14ac:dyDescent="0.3">
      <c r="A86" s="1">
        <v>14.564356921461712</v>
      </c>
      <c r="B86" s="1">
        <v>49.96687</v>
      </c>
      <c r="E86" s="2" t="s">
        <v>1</v>
      </c>
      <c r="F86" s="1">
        <v>5.3185263278227355</v>
      </c>
      <c r="G86" s="1">
        <v>1.2426000000000048</v>
      </c>
      <c r="H86">
        <f t="shared" si="6"/>
        <v>5.4760975765112274</v>
      </c>
      <c r="I86">
        <f t="shared" si="7"/>
        <v>8.5982913410574402E-17</v>
      </c>
      <c r="J86">
        <f t="shared" si="2"/>
        <v>9.420896418579159E-11</v>
      </c>
      <c r="K86">
        <f t="shared" si="8"/>
        <v>144517084931340.16</v>
      </c>
      <c r="L86">
        <f t="shared" si="9"/>
        <v>13614.804878531626</v>
      </c>
      <c r="M86">
        <f t="shared" si="10"/>
        <v>1.2426000000000048E-2</v>
      </c>
    </row>
    <row r="87" spans="1:13" x14ac:dyDescent="0.3">
      <c r="A87" s="1">
        <v>15.427349323869946</v>
      </c>
      <c r="B87" s="1">
        <v>52.15314</v>
      </c>
      <c r="E87" s="2" t="s">
        <v>1</v>
      </c>
      <c r="F87" s="1">
        <v>5.0210126255940839</v>
      </c>
      <c r="G87" s="1">
        <v>1.1839366666666629</v>
      </c>
      <c r="H87">
        <f t="shared" si="6"/>
        <v>5.1697694767084101</v>
      </c>
      <c r="I87">
        <f t="shared" si="7"/>
        <v>7.2345605608156757E-17</v>
      </c>
      <c r="J87">
        <f t="shared" si="2"/>
        <v>8.3963827711195175E-11</v>
      </c>
      <c r="K87">
        <f t="shared" si="8"/>
        <v>163650114849985.78</v>
      </c>
      <c r="L87">
        <f t="shared" si="9"/>
        <v>13740.69004818151</v>
      </c>
      <c r="M87">
        <f t="shared" si="10"/>
        <v>1.1839366666666629E-2</v>
      </c>
    </row>
    <row r="88" spans="1:13" x14ac:dyDescent="0.3">
      <c r="A88" s="1">
        <v>16.341477240920565</v>
      </c>
      <c r="B88" s="1">
        <v>54.408269999999995</v>
      </c>
      <c r="E88" s="2" t="s">
        <v>1</v>
      </c>
      <c r="F88" s="1">
        <v>4.7401415791610368</v>
      </c>
      <c r="G88" s="1">
        <v>1.1146600000000007</v>
      </c>
      <c r="H88">
        <f t="shared" si="6"/>
        <v>4.8805771023775604</v>
      </c>
      <c r="I88">
        <f t="shared" si="7"/>
        <v>6.087124107808246E-17</v>
      </c>
      <c r="J88">
        <f t="shared" si="2"/>
        <v>7.483284021690286E-11</v>
      </c>
      <c r="K88">
        <f t="shared" si="8"/>
        <v>183117672690486.59</v>
      </c>
      <c r="L88">
        <f t="shared" si="9"/>
        <v>13703.215541338301</v>
      </c>
      <c r="M88">
        <f t="shared" si="10"/>
        <v>1.1146600000000007E-2</v>
      </c>
    </row>
    <row r="89" spans="1:13" x14ac:dyDescent="0.3">
      <c r="A89" s="1">
        <v>17.309770642345004</v>
      </c>
      <c r="B89" s="1">
        <v>56.74805666666667</v>
      </c>
      <c r="E89" s="2" t="s">
        <v>1</v>
      </c>
      <c r="F89" s="1">
        <v>4.47498221294211</v>
      </c>
      <c r="G89" s="1">
        <v>1.0403866666666595</v>
      </c>
      <c r="H89">
        <f t="shared" si="6"/>
        <v>4.607561896051573</v>
      </c>
      <c r="I89">
        <f t="shared" si="7"/>
        <v>5.121676650901202E-17</v>
      </c>
      <c r="J89">
        <f t="shared" ref="J89:J133" si="11">+PI()*(H89*10^-6)^2</f>
        <v>6.6694839046527371E-11</v>
      </c>
      <c r="K89">
        <f t="shared" si="8"/>
        <v>203134000363649.44</v>
      </c>
      <c r="L89">
        <f t="shared" si="9"/>
        <v>13547.989459130831</v>
      </c>
      <c r="M89">
        <f t="shared" si="10"/>
        <v>1.0403866666666596E-2</v>
      </c>
    </row>
    <row r="90" spans="1:13" x14ac:dyDescent="0.3">
      <c r="A90" s="1">
        <v>18.335439034868415</v>
      </c>
      <c r="B90" s="1">
        <v>59.150276666666656</v>
      </c>
      <c r="E90" s="2" t="s">
        <v>1</v>
      </c>
      <c r="F90" s="1">
        <v>4.22465562931405</v>
      </c>
      <c r="G90" s="1">
        <v>0.96815999999999569</v>
      </c>
      <c r="H90">
        <f t="shared" ref="H90:H133" si="12">(+F90+F89)*0.5</f>
        <v>4.3498189211280796</v>
      </c>
      <c r="I90">
        <f t="shared" ref="I90:I133" si="13">+PI()*(H90*10^-6)^3/6</f>
        <v>4.3093538511459092E-17</v>
      </c>
      <c r="J90">
        <f t="shared" si="11"/>
        <v>5.9441837868896712E-11</v>
      </c>
      <c r="K90">
        <f t="shared" ref="K90:K133" si="14">+G90/(I90*100)</f>
        <v>224664771899051.69</v>
      </c>
      <c r="L90">
        <f t="shared" ref="L90:L133" si="15">+K90*J90</f>
        <v>13354.486946076093</v>
      </c>
      <c r="M90">
        <f t="shared" ref="M90:M133" si="16">+K90*I90</f>
        <v>9.6815999999999569E-3</v>
      </c>
    </row>
    <row r="91" spans="1:13" x14ac:dyDescent="0.3">
      <c r="A91" s="1">
        <v>19.42188210044544</v>
      </c>
      <c r="B91" s="1">
        <v>61.565736666666673</v>
      </c>
      <c r="E91" s="2" t="s">
        <v>1</v>
      </c>
      <c r="F91" s="1">
        <v>3.9883320954164807</v>
      </c>
      <c r="G91" s="1">
        <v>0.90184333333334088</v>
      </c>
      <c r="H91">
        <f t="shared" si="12"/>
        <v>4.1064938623652658</v>
      </c>
      <c r="I91">
        <f t="shared" si="13"/>
        <v>3.6258693939841815E-17</v>
      </c>
      <c r="J91">
        <f t="shared" si="11"/>
        <v>5.2977593765048221E-11</v>
      </c>
      <c r="K91">
        <f t="shared" si="14"/>
        <v>248724715465378.78</v>
      </c>
      <c r="L91">
        <f t="shared" si="15"/>
        <v>13176.836935252044</v>
      </c>
      <c r="M91">
        <f t="shared" si="16"/>
        <v>9.0184333333334088E-3</v>
      </c>
    </row>
    <row r="92" spans="1:13" x14ac:dyDescent="0.3">
      <c r="A92" s="1">
        <v>20.572700964850938</v>
      </c>
      <c r="B92" s="1">
        <v>63.939486666666667</v>
      </c>
      <c r="E92" s="2" t="s">
        <v>1</v>
      </c>
      <c r="F92" s="1">
        <v>3.7652282929181546</v>
      </c>
      <c r="G92" s="1">
        <v>0.83960000000000701</v>
      </c>
      <c r="H92">
        <f t="shared" si="12"/>
        <v>3.8767801941673179</v>
      </c>
      <c r="I92">
        <f t="shared" si="13"/>
        <v>3.0507888923382949E-17</v>
      </c>
      <c r="J92">
        <f t="shared" si="11"/>
        <v>4.7216330143167665E-11</v>
      </c>
      <c r="K92">
        <f t="shared" si="14"/>
        <v>275207505215639.72</v>
      </c>
      <c r="L92">
        <f t="shared" si="15"/>
        <v>12994.288424139182</v>
      </c>
      <c r="M92">
        <f t="shared" si="16"/>
        <v>8.3960000000000701E-3</v>
      </c>
    </row>
    <row r="93" spans="1:13" x14ac:dyDescent="0.3">
      <c r="A93" s="1">
        <v>21.791710133976753</v>
      </c>
      <c r="B93" s="1">
        <v>66.231323333333322</v>
      </c>
      <c r="E93" s="2" t="s">
        <v>1</v>
      </c>
      <c r="F93" s="1">
        <v>3.5546047216288641</v>
      </c>
      <c r="G93" s="1">
        <v>0.77768999999998645</v>
      </c>
      <c r="H93">
        <f t="shared" si="12"/>
        <v>3.6599165072735094</v>
      </c>
      <c r="I93">
        <f t="shared" si="13"/>
        <v>2.5669189521985658E-17</v>
      </c>
      <c r="J93">
        <f t="shared" si="11"/>
        <v>4.208159853533081E-11</v>
      </c>
      <c r="K93">
        <f t="shared" si="14"/>
        <v>302966324407669.75</v>
      </c>
      <c r="L93">
        <f t="shared" si="15"/>
        <v>12749.307233448355</v>
      </c>
      <c r="M93">
        <f t="shared" si="16"/>
        <v>7.7768999999998645E-3</v>
      </c>
    </row>
    <row r="94" spans="1:13" x14ac:dyDescent="0.3">
      <c r="A94" s="1">
        <v>23.082950137398573</v>
      </c>
      <c r="B94" s="1">
        <v>68.425276666666662</v>
      </c>
      <c r="E94" s="2" t="s">
        <v>1</v>
      </c>
      <c r="F94" s="1">
        <v>3.3557632483510269</v>
      </c>
      <c r="G94" s="1">
        <v>0.7156833333333501</v>
      </c>
      <c r="H94">
        <f t="shared" si="12"/>
        <v>3.4551839849899455</v>
      </c>
      <c r="I94">
        <f t="shared" si="13"/>
        <v>2.1597931353768485E-17</v>
      </c>
      <c r="J94">
        <f t="shared" si="11"/>
        <v>3.7505264172781242E-11</v>
      </c>
      <c r="K94">
        <f t="shared" si="14"/>
        <v>331366611741950.5</v>
      </c>
      <c r="L94">
        <f t="shared" si="15"/>
        <v>12427.992311421289</v>
      </c>
      <c r="M94">
        <f t="shared" si="16"/>
        <v>7.156833333333501E-3</v>
      </c>
    </row>
    <row r="95" spans="1:13" x14ac:dyDescent="0.3">
      <c r="A95" s="1">
        <v>24.450700921121047</v>
      </c>
      <c r="B95" s="1">
        <v>70.524889999999999</v>
      </c>
      <c r="E95" s="2" t="s">
        <v>1</v>
      </c>
      <c r="F95" s="1">
        <v>3.1680447928463669</v>
      </c>
      <c r="G95" s="1">
        <v>0.65683999999999187</v>
      </c>
      <c r="H95">
        <f t="shared" si="12"/>
        <v>3.2619040205986969</v>
      </c>
      <c r="I95">
        <f t="shared" si="13"/>
        <v>1.8172394510647238E-17</v>
      </c>
      <c r="J95">
        <f t="shared" si="11"/>
        <v>3.3426601878945236E-11</v>
      </c>
      <c r="K95">
        <f t="shared" si="14"/>
        <v>361449339884817.19</v>
      </c>
      <c r="L95">
        <f t="shared" si="15"/>
        <v>12082.023183737345</v>
      </c>
      <c r="M95">
        <f t="shared" si="16"/>
        <v>6.5683999999999196E-3</v>
      </c>
    </row>
    <row r="96" spans="1:13" x14ac:dyDescent="0.3">
      <c r="A96" s="1">
        <v>25.899496033893232</v>
      </c>
      <c r="B96" s="1">
        <v>72.540753333333328</v>
      </c>
      <c r="E96" s="2" t="s">
        <v>1</v>
      </c>
      <c r="F96" s="1">
        <v>2.9908271432475977</v>
      </c>
      <c r="G96" s="1">
        <v>0.60414666666667172</v>
      </c>
      <c r="H96">
        <f t="shared" si="12"/>
        <v>3.0794359680469823</v>
      </c>
      <c r="I96">
        <f t="shared" si="13"/>
        <v>1.5290164453318396E-17</v>
      </c>
      <c r="J96">
        <f t="shared" si="11"/>
        <v>2.9791490283233164E-11</v>
      </c>
      <c r="K96">
        <f t="shared" si="14"/>
        <v>395121104492473.19</v>
      </c>
      <c r="L96">
        <f t="shared" si="15"/>
        <v>11771.246545187871</v>
      </c>
      <c r="M96">
        <f t="shared" si="16"/>
        <v>6.0414666666667172E-3</v>
      </c>
    </row>
    <row r="97" spans="1:13" x14ac:dyDescent="0.3">
      <c r="A97" s="1">
        <v>27.434137654115816</v>
      </c>
      <c r="B97" s="1">
        <v>74.481046666666657</v>
      </c>
      <c r="E97" s="2" t="s">
        <v>1</v>
      </c>
      <c r="F97" s="1">
        <v>2.8235228936740517</v>
      </c>
      <c r="G97" s="1">
        <v>0.55718333333332204</v>
      </c>
      <c r="H97">
        <f t="shared" si="12"/>
        <v>2.9071750184608245</v>
      </c>
      <c r="I97">
        <f t="shared" si="13"/>
        <v>1.2865070085978158E-17</v>
      </c>
      <c r="J97">
        <f t="shared" si="11"/>
        <v>2.655169366333392E-11</v>
      </c>
      <c r="K97">
        <f t="shared" si="14"/>
        <v>433097783074345.56</v>
      </c>
      <c r="L97">
        <f t="shared" si="15"/>
        <v>11499.479662459071</v>
      </c>
      <c r="M97">
        <f t="shared" si="16"/>
        <v>5.5718333333332204E-3</v>
      </c>
    </row>
    <row r="98" spans="1:13" x14ac:dyDescent="0.3">
      <c r="A98" s="1">
        <v>29.059712507148706</v>
      </c>
      <c r="B98" s="1">
        <v>76.350466666666662</v>
      </c>
      <c r="E98" s="2" t="s">
        <v>1</v>
      </c>
      <c r="F98" s="1">
        <v>2.6655774972152915</v>
      </c>
      <c r="G98" s="1">
        <v>0.51284666666667755</v>
      </c>
      <c r="H98">
        <f t="shared" si="12"/>
        <v>2.7445501954446714</v>
      </c>
      <c r="I98">
        <f t="shared" si="13"/>
        <v>1.082460746726695E-17</v>
      </c>
      <c r="J98">
        <f t="shared" si="11"/>
        <v>2.3664221886486179E-11</v>
      </c>
      <c r="K98">
        <f t="shared" si="14"/>
        <v>473778534896068.19</v>
      </c>
      <c r="L98">
        <f t="shared" si="15"/>
        <v>11211.600374834892</v>
      </c>
      <c r="M98">
        <f t="shared" si="16"/>
        <v>5.1284666666667755E-3</v>
      </c>
    </row>
    <row r="99" spans="1:13" x14ac:dyDescent="0.3">
      <c r="A99" s="1">
        <v>30.781608725778344</v>
      </c>
      <c r="B99" s="1">
        <v>78.153680000000008</v>
      </c>
      <c r="E99" s="2" t="s">
        <v>1</v>
      </c>
      <c r="F99" s="1">
        <v>2.5164674278291068</v>
      </c>
      <c r="G99" s="1">
        <v>0.46839333333332789</v>
      </c>
      <c r="H99">
        <f t="shared" si="12"/>
        <v>2.5910224625221989</v>
      </c>
      <c r="I99">
        <f t="shared" si="13"/>
        <v>9.1077721331747153E-18</v>
      </c>
      <c r="J99">
        <f t="shared" si="11"/>
        <v>2.1090759956535925E-11</v>
      </c>
      <c r="K99">
        <f t="shared" si="14"/>
        <v>514278713262075.19</v>
      </c>
      <c r="L99">
        <f t="shared" si="15"/>
        <v>10846.528892166596</v>
      </c>
      <c r="M99">
        <f t="shared" si="16"/>
        <v>4.683933333333278E-3</v>
      </c>
    </row>
    <row r="100" spans="1:13" x14ac:dyDescent="0.3">
      <c r="A100" s="1">
        <v>32.605533709730445</v>
      </c>
      <c r="B100" s="1">
        <v>79.89594666666666</v>
      </c>
      <c r="E100" s="2" t="s">
        <v>1</v>
      </c>
      <c r="F100" s="1">
        <v>2.3756984450613303</v>
      </c>
      <c r="G100" s="1">
        <v>0.42396666666665306</v>
      </c>
      <c r="H100">
        <f t="shared" si="12"/>
        <v>2.4460829364452188</v>
      </c>
      <c r="I100">
        <f t="shared" si="13"/>
        <v>7.6632352240647058E-18</v>
      </c>
      <c r="J100">
        <f t="shared" si="11"/>
        <v>1.8797159597216286E-11</v>
      </c>
      <c r="K100">
        <f t="shared" si="14"/>
        <v>553247622277440.88</v>
      </c>
      <c r="L100">
        <f t="shared" si="15"/>
        <v>10399.483852729489</v>
      </c>
      <c r="M100">
        <f t="shared" si="16"/>
        <v>4.2396666666665306E-3</v>
      </c>
    </row>
    <row r="101" spans="1:13" x14ac:dyDescent="0.3">
      <c r="A101" s="1">
        <v>34.53753304342564</v>
      </c>
      <c r="B101" s="1">
        <v>81.579309999999992</v>
      </c>
      <c r="E101" s="2" t="s">
        <v>1</v>
      </c>
      <c r="F101" s="1">
        <v>2.2428039558357047</v>
      </c>
      <c r="G101" s="1">
        <v>0.38251333333334525</v>
      </c>
      <c r="H101">
        <f t="shared" si="12"/>
        <v>2.3092512004485175</v>
      </c>
      <c r="I101">
        <f t="shared" si="13"/>
        <v>6.4478088868123699E-18</v>
      </c>
      <c r="J101">
        <f t="shared" si="11"/>
        <v>1.6752986125268748E-11</v>
      </c>
      <c r="K101">
        <f t="shared" si="14"/>
        <v>593245457562638.75</v>
      </c>
      <c r="L101">
        <f t="shared" si="15"/>
        <v>9938.6329194255959</v>
      </c>
      <c r="M101">
        <f t="shared" si="16"/>
        <v>3.8251333333334529E-3</v>
      </c>
    </row>
    <row r="102" spans="1:13" x14ac:dyDescent="0.3">
      <c r="A102" s="1">
        <v>36.584010534682307</v>
      </c>
      <c r="B102" s="1">
        <v>83.200106666666656</v>
      </c>
      <c r="E102" s="2" t="s">
        <v>1</v>
      </c>
      <c r="F102" s="1">
        <v>2.1173434678837912</v>
      </c>
      <c r="G102" s="1">
        <v>0.34753666666667016</v>
      </c>
      <c r="H102">
        <f t="shared" si="12"/>
        <v>2.1800737118597482</v>
      </c>
      <c r="I102">
        <f t="shared" si="13"/>
        <v>5.4251550716206406E-18</v>
      </c>
      <c r="J102">
        <f t="shared" si="11"/>
        <v>1.4931114600687391E-11</v>
      </c>
      <c r="K102">
        <f t="shared" si="14"/>
        <v>640602272338091.13</v>
      </c>
      <c r="L102">
        <f t="shared" si="15"/>
        <v>9564.9059417407934</v>
      </c>
      <c r="M102">
        <f t="shared" si="16"/>
        <v>3.475366666666702E-3</v>
      </c>
    </row>
    <row r="103" spans="1:13" x14ac:dyDescent="0.3">
      <c r="A103" s="1">
        <v>38.7517494407874</v>
      </c>
      <c r="B103" s="1">
        <v>84.750439999999998</v>
      </c>
      <c r="E103" s="2" t="s">
        <v>1</v>
      </c>
      <c r="F103" s="1">
        <v>1.9989011296886474</v>
      </c>
      <c r="G103" s="1">
        <v>0.32065666666666326</v>
      </c>
      <c r="H103">
        <f t="shared" si="12"/>
        <v>2.0581222987862193</v>
      </c>
      <c r="I103">
        <f t="shared" si="13"/>
        <v>4.5646991199333982E-18</v>
      </c>
      <c r="J103">
        <f t="shared" si="11"/>
        <v>1.3307369895245105E-11</v>
      </c>
      <c r="K103">
        <f t="shared" si="14"/>
        <v>702470542398732.88</v>
      </c>
      <c r="L103">
        <f t="shared" si="15"/>
        <v>9348.0353482133978</v>
      </c>
      <c r="M103">
        <f t="shared" si="16"/>
        <v>3.206566666666633E-3</v>
      </c>
    </row>
    <row r="104" spans="1:13" x14ac:dyDescent="0.3">
      <c r="A104" s="1">
        <v>41.047934952291008</v>
      </c>
      <c r="B104" s="1">
        <v>86.21962666666667</v>
      </c>
      <c r="E104" s="2" t="s">
        <v>1</v>
      </c>
      <c r="F104" s="1">
        <v>1.8870843521027869</v>
      </c>
      <c r="G104" s="1">
        <v>0.30037666666666851</v>
      </c>
      <c r="H104">
        <f t="shared" si="12"/>
        <v>1.9429927408957171</v>
      </c>
      <c r="I104">
        <f t="shared" si="13"/>
        <v>3.8407156625840554E-18</v>
      </c>
      <c r="J104">
        <f t="shared" si="11"/>
        <v>1.1860205903229957E-11</v>
      </c>
      <c r="K104">
        <f t="shared" si="14"/>
        <v>782085145205915.63</v>
      </c>
      <c r="L104">
        <f t="shared" si="15"/>
        <v>9275.6908559996591</v>
      </c>
      <c r="M104">
        <f t="shared" si="16"/>
        <v>3.0037666666666856E-3</v>
      </c>
    </row>
    <row r="105" spans="1:13" x14ac:dyDescent="0.3">
      <c r="A105" s="1">
        <v>43.480178009049283</v>
      </c>
      <c r="B105" s="1">
        <v>87.594316666666671</v>
      </c>
      <c r="E105" s="2" t="s">
        <v>1</v>
      </c>
      <c r="F105" s="1">
        <v>1.7815225070716108</v>
      </c>
      <c r="G105" s="1">
        <v>0.28275999999999302</v>
      </c>
      <c r="H105">
        <f t="shared" si="12"/>
        <v>1.8343034295871989</v>
      </c>
      <c r="I105">
        <f t="shared" si="13"/>
        <v>3.2315594989388326E-18</v>
      </c>
      <c r="J105">
        <f t="shared" si="11"/>
        <v>1.057041963771309E-11</v>
      </c>
      <c r="K105">
        <f t="shared" si="14"/>
        <v>874995493949112.38</v>
      </c>
      <c r="L105">
        <f t="shared" si="15"/>
        <v>9249.0695521501621</v>
      </c>
      <c r="M105">
        <f t="shared" si="16"/>
        <v>2.8275999999999297E-3</v>
      </c>
    </row>
    <row r="106" spans="1:13" x14ac:dyDescent="0.3">
      <c r="A106" s="1">
        <v>46.056540527457081</v>
      </c>
      <c r="B106" s="1">
        <v>88.861366666666669</v>
      </c>
      <c r="E106" s="2" t="s">
        <v>1</v>
      </c>
      <c r="F106" s="1">
        <v>1.6818656991491201</v>
      </c>
      <c r="G106" s="1">
        <v>0.26337333333333879</v>
      </c>
      <c r="H106">
        <f t="shared" si="12"/>
        <v>1.7316941031103654</v>
      </c>
      <c r="I106">
        <f t="shared" si="13"/>
        <v>2.7190184623445141E-18</v>
      </c>
      <c r="J106">
        <f t="shared" si="11"/>
        <v>9.420896418579157E-12</v>
      </c>
      <c r="K106">
        <f t="shared" si="14"/>
        <v>968633854388179.5</v>
      </c>
      <c r="L106">
        <f t="shared" si="15"/>
        <v>9125.3992097201244</v>
      </c>
      <c r="M106">
        <f t="shared" si="16"/>
        <v>2.6337333333333879E-3</v>
      </c>
    </row>
    <row r="107" spans="1:13" x14ac:dyDescent="0.3">
      <c r="A107" s="1">
        <v>48.785562122487669</v>
      </c>
      <c r="B107" s="1">
        <v>90.012531666666675</v>
      </c>
      <c r="E107" s="2" t="s">
        <v>1</v>
      </c>
      <c r="F107" s="1">
        <v>1.5877836057339556</v>
      </c>
      <c r="G107" s="1">
        <v>0.23944333333334455</v>
      </c>
      <c r="H107">
        <f t="shared" si="12"/>
        <v>1.6348246524415377</v>
      </c>
      <c r="I107">
        <f t="shared" si="13"/>
        <v>2.2877689242602631E-18</v>
      </c>
      <c r="J107">
        <f t="shared" si="11"/>
        <v>8.3963827711195162E-12</v>
      </c>
      <c r="K107">
        <f t="shared" si="14"/>
        <v>1046623768660408.6</v>
      </c>
      <c r="L107">
        <f t="shared" si="15"/>
        <v>8787.8537790244336</v>
      </c>
      <c r="M107">
        <f t="shared" si="16"/>
        <v>2.3944333333334455E-3</v>
      </c>
    </row>
    <row r="108" spans="1:13" x14ac:dyDescent="0.3">
      <c r="A108" s="1">
        <v>51.676288413113106</v>
      </c>
      <c r="B108" s="1">
        <v>91.047385000000006</v>
      </c>
      <c r="E108" s="2" t="s">
        <v>1</v>
      </c>
      <c r="F108" s="1">
        <v>1.4989643821816212</v>
      </c>
      <c r="G108" s="1">
        <v>0.2110833333333173</v>
      </c>
      <c r="H108">
        <f t="shared" si="12"/>
        <v>1.5433739939577884</v>
      </c>
      <c r="I108">
        <f t="shared" si="13"/>
        <v>1.9249176580794404E-18</v>
      </c>
      <c r="J108">
        <f t="shared" si="11"/>
        <v>7.4832840216902899E-12</v>
      </c>
      <c r="K108">
        <f t="shared" si="14"/>
        <v>1096583702930559.3</v>
      </c>
      <c r="L108">
        <f t="shared" si="15"/>
        <v>8206.0473025862248</v>
      </c>
      <c r="M108">
        <f t="shared" si="16"/>
        <v>2.110833333333173E-3</v>
      </c>
    </row>
    <row r="109" spans="1:13" x14ac:dyDescent="0.3">
      <c r="A109" s="1">
        <v>54.738301004926065</v>
      </c>
      <c r="B109" s="1">
        <v>91.974857333333333</v>
      </c>
      <c r="E109" s="2" t="s">
        <v>1</v>
      </c>
      <c r="F109" s="1">
        <v>1.4151136281637691</v>
      </c>
      <c r="G109" s="1">
        <v>0.18120000000000358</v>
      </c>
      <c r="H109">
        <f t="shared" si="12"/>
        <v>1.4570390051726951</v>
      </c>
      <c r="I109">
        <f t="shared" si="13"/>
        <v>1.6196163655750879E-18</v>
      </c>
      <c r="J109">
        <f t="shared" si="11"/>
        <v>6.6694839046527381E-12</v>
      </c>
      <c r="K109">
        <f t="shared" si="14"/>
        <v>1118783459166045.6</v>
      </c>
      <c r="L109">
        <f t="shared" si="15"/>
        <v>7461.7082736996554</v>
      </c>
      <c r="M109">
        <f t="shared" si="16"/>
        <v>1.8120000000000356E-3</v>
      </c>
    </row>
    <row r="110" spans="1:13" x14ac:dyDescent="0.3">
      <c r="A110" s="1">
        <v>57.981749249343665</v>
      </c>
      <c r="B110" s="1">
        <v>92.812926666666655</v>
      </c>
      <c r="E110" s="2" t="s">
        <v>1</v>
      </c>
      <c r="F110" s="1">
        <v>1.3359534118484402</v>
      </c>
      <c r="G110" s="1">
        <v>0.15431000000000195</v>
      </c>
      <c r="H110">
        <f t="shared" si="12"/>
        <v>1.3755335200061047</v>
      </c>
      <c r="I110">
        <f t="shared" si="13"/>
        <v>1.3627373413239273E-18</v>
      </c>
      <c r="J110">
        <f t="shared" si="11"/>
        <v>5.9441837868896695E-12</v>
      </c>
      <c r="K110">
        <f t="shared" si="14"/>
        <v>1132353207919631.8</v>
      </c>
      <c r="L110">
        <f t="shared" si="15"/>
        <v>6730.9155795483821</v>
      </c>
      <c r="M110">
        <f t="shared" si="16"/>
        <v>1.5431000000000192E-3</v>
      </c>
    </row>
    <row r="111" spans="1:13" x14ac:dyDescent="0.3">
      <c r="A111" s="1">
        <v>61.41738388466274</v>
      </c>
      <c r="B111" s="1">
        <v>93.584646666666671</v>
      </c>
      <c r="E111" s="2" t="s">
        <v>1</v>
      </c>
      <c r="F111" s="1">
        <v>1.2612213486668076</v>
      </c>
      <c r="G111" s="1">
        <v>0.13487666666667231</v>
      </c>
      <c r="H111">
        <f t="shared" si="12"/>
        <v>1.298587380257624</v>
      </c>
      <c r="I111">
        <f t="shared" si="13"/>
        <v>1.1466005783284426E-18</v>
      </c>
      <c r="J111">
        <f t="shared" si="11"/>
        <v>5.2977593765048187E-12</v>
      </c>
      <c r="K111">
        <f t="shared" si="14"/>
        <v>1176317797286484.8</v>
      </c>
      <c r="L111">
        <f t="shared" si="15"/>
        <v>6231.8486403239694</v>
      </c>
      <c r="M111">
        <f t="shared" si="16"/>
        <v>1.3487666666667231E-3</v>
      </c>
    </row>
    <row r="112" spans="1:13" x14ac:dyDescent="0.3">
      <c r="A112" s="1">
        <v>65.056592670472583</v>
      </c>
      <c r="B112" s="1">
        <v>94.312729333333337</v>
      </c>
      <c r="E112" s="2" t="s">
        <v>1</v>
      </c>
      <c r="F112" s="1">
        <v>1.1906697316129002</v>
      </c>
      <c r="G112" s="1">
        <v>0.12581999999998761</v>
      </c>
      <c r="H112">
        <f t="shared" si="12"/>
        <v>1.225945540139854</v>
      </c>
      <c r="I112">
        <f t="shared" si="13"/>
        <v>9.6474415601312258E-19</v>
      </c>
      <c r="J112">
        <f t="shared" si="11"/>
        <v>4.7216330143167662E-12</v>
      </c>
      <c r="K112">
        <f t="shared" si="14"/>
        <v>1304179965390494.5</v>
      </c>
      <c r="L112">
        <f t="shared" si="15"/>
        <v>6157.859181198256</v>
      </c>
      <c r="M112">
        <f t="shared" si="16"/>
        <v>1.2581999999998761E-3</v>
      </c>
    </row>
    <row r="113" spans="1:13" x14ac:dyDescent="0.3">
      <c r="A113" s="1">
        <v>68.911438133539576</v>
      </c>
      <c r="B113" s="1">
        <v>95.014039000000011</v>
      </c>
      <c r="E113" s="2" t="s">
        <v>1</v>
      </c>
      <c r="F113" s="1">
        <v>1.1240647101935997</v>
      </c>
      <c r="G113" s="1">
        <v>0.12761999999999496</v>
      </c>
      <c r="H113">
        <f t="shared" si="12"/>
        <v>1.1573672209032499</v>
      </c>
      <c r="I113">
        <f t="shared" si="13"/>
        <v>8.1173104580003471E-19</v>
      </c>
      <c r="J113">
        <f t="shared" si="11"/>
        <v>4.2081598535330799E-12</v>
      </c>
      <c r="K113">
        <f t="shared" si="14"/>
        <v>1572195626375406.8</v>
      </c>
      <c r="L113">
        <f t="shared" si="15"/>
        <v>6616.0505168132804</v>
      </c>
      <c r="M113">
        <f t="shared" si="16"/>
        <v>1.2761999999999496E-3</v>
      </c>
    </row>
    <row r="114" spans="1:13" x14ac:dyDescent="0.3">
      <c r="A114" s="1">
        <v>72.994697550276129</v>
      </c>
      <c r="B114" s="1">
        <v>95.695642333333325</v>
      </c>
      <c r="E114" s="2" t="s">
        <v>1</v>
      </c>
      <c r="F114" s="1">
        <v>1.0611855153074525</v>
      </c>
      <c r="G114" s="1">
        <v>0.13826666666667542</v>
      </c>
      <c r="H114">
        <f t="shared" si="12"/>
        <v>1.0926251127505262</v>
      </c>
      <c r="I114">
        <f t="shared" si="13"/>
        <v>6.8298655825872301E-19</v>
      </c>
      <c r="J114">
        <f t="shared" si="11"/>
        <v>3.7505264172781245E-12</v>
      </c>
      <c r="K114">
        <f t="shared" si="14"/>
        <v>2024441989300446</v>
      </c>
      <c r="L114">
        <f t="shared" si="15"/>
        <v>7592.7231611184006</v>
      </c>
      <c r="M114">
        <f t="shared" si="16"/>
        <v>1.3826666666667542E-3</v>
      </c>
    </row>
    <row r="115" spans="1:13" x14ac:dyDescent="0.3">
      <c r="A115" s="1">
        <v>77.319905298319497</v>
      </c>
      <c r="B115" s="1">
        <v>96.353427999999994</v>
      </c>
      <c r="E115" s="2" t="s">
        <v>1</v>
      </c>
      <c r="F115" s="1">
        <v>1.0018237274830828</v>
      </c>
      <c r="G115" s="1">
        <v>0.15386666666666882</v>
      </c>
      <c r="H115">
        <f t="shared" si="12"/>
        <v>1.0315046213952677</v>
      </c>
      <c r="I115">
        <f t="shared" si="13"/>
        <v>5.7466157192786253E-19</v>
      </c>
      <c r="J115">
        <f t="shared" si="11"/>
        <v>3.3426601878945239E-12</v>
      </c>
      <c r="K115">
        <f t="shared" si="14"/>
        <v>2677517937217903</v>
      </c>
      <c r="L115">
        <f t="shared" si="15"/>
        <v>8950.0326111117538</v>
      </c>
      <c r="M115">
        <f t="shared" si="16"/>
        <v>1.5386666666666882E-3</v>
      </c>
    </row>
    <row r="116" spans="1:13" x14ac:dyDescent="0.3">
      <c r="A116" s="1">
        <v>81.901397717600105</v>
      </c>
      <c r="B116" s="1">
        <v>96.973447999999991</v>
      </c>
      <c r="E116" s="2" t="s">
        <v>1</v>
      </c>
      <c r="F116" s="1">
        <v>0.94578258605170917</v>
      </c>
      <c r="G116" s="1">
        <v>0.16973999999999601</v>
      </c>
      <c r="H116">
        <f t="shared" si="12"/>
        <v>0.97380315676739593</v>
      </c>
      <c r="I116">
        <f t="shared" si="13"/>
        <v>4.8351745471029413E-19</v>
      </c>
      <c r="J116">
        <f t="shared" si="11"/>
        <v>2.9791490283233158E-12</v>
      </c>
      <c r="K116">
        <f t="shared" si="14"/>
        <v>3510524766922798.5</v>
      </c>
      <c r="L116">
        <f t="shared" si="15"/>
        <v>10458.37644828299</v>
      </c>
      <c r="M116">
        <f t="shared" si="16"/>
        <v>1.6973999999999601E-3</v>
      </c>
    </row>
    <row r="117" spans="1:13" x14ac:dyDescent="0.3">
      <c r="A117" s="1">
        <v>86.754360629594586</v>
      </c>
      <c r="B117" s="1">
        <v>97.535562999999996</v>
      </c>
      <c r="E117" s="2" t="s">
        <v>1</v>
      </c>
      <c r="F117" s="1">
        <v>0.89287633696394331</v>
      </c>
      <c r="G117" s="1">
        <v>0.18150666666668647</v>
      </c>
      <c r="H117">
        <f t="shared" si="12"/>
        <v>0.91932946150782624</v>
      </c>
      <c r="I117">
        <f t="shared" si="13"/>
        <v>4.0682923729389217E-19</v>
      </c>
      <c r="J117">
        <f t="shared" si="11"/>
        <v>2.655169366333392E-12</v>
      </c>
      <c r="K117">
        <f t="shared" si="14"/>
        <v>4461495144105551</v>
      </c>
      <c r="L117">
        <f t="shared" si="15"/>
        <v>11846.025234674242</v>
      </c>
      <c r="M117">
        <f t="shared" si="16"/>
        <v>1.8150666666668649E-3</v>
      </c>
    </row>
    <row r="118" spans="1:13" x14ac:dyDescent="0.3">
      <c r="A118" s="1">
        <v>91.894879672271998</v>
      </c>
      <c r="B118" s="1">
        <v>98.01889966666667</v>
      </c>
      <c r="E118" s="2" t="s">
        <v>1</v>
      </c>
      <c r="F118" s="1">
        <v>0.8429296170891456</v>
      </c>
      <c r="G118" s="1">
        <v>0.18596999999997976</v>
      </c>
      <c r="H118">
        <f t="shared" si="12"/>
        <v>0.86790297702654451</v>
      </c>
      <c r="I118">
        <f t="shared" si="13"/>
        <v>3.4230414373830117E-19</v>
      </c>
      <c r="J118">
        <f t="shared" si="11"/>
        <v>2.3664221886486186E-12</v>
      </c>
      <c r="K118">
        <f t="shared" si="14"/>
        <v>5432887781287211</v>
      </c>
      <c r="L118">
        <f t="shared" si="15"/>
        <v>12856.506194076019</v>
      </c>
      <c r="M118">
        <f t="shared" si="16"/>
        <v>1.8596999999997976E-3</v>
      </c>
    </row>
    <row r="119" spans="1:13" x14ac:dyDescent="0.3">
      <c r="A119" s="1">
        <v>97.339993617572915</v>
      </c>
      <c r="B119" s="1">
        <v>98.407891333333325</v>
      </c>
      <c r="E119" s="2" t="s">
        <v>1</v>
      </c>
      <c r="F119" s="1">
        <v>0.79577687295653676</v>
      </c>
      <c r="G119" s="1">
        <v>0.1815966666666724</v>
      </c>
      <c r="H119">
        <f t="shared" si="12"/>
        <v>0.81935324502284113</v>
      </c>
      <c r="I119">
        <f t="shared" si="13"/>
        <v>2.8801304350642497E-19</v>
      </c>
      <c r="J119">
        <f t="shared" si="11"/>
        <v>2.1090759956535918E-12</v>
      </c>
      <c r="K119">
        <f t="shared" si="14"/>
        <v>6305154254676017</v>
      </c>
      <c r="L119">
        <f t="shared" si="15"/>
        <v>13298.049487430302</v>
      </c>
      <c r="M119">
        <f t="shared" si="16"/>
        <v>1.8159666666667242E-3</v>
      </c>
    </row>
    <row r="120" spans="1:13" x14ac:dyDescent="0.3">
      <c r="A120" s="1">
        <v>103.10775084814762</v>
      </c>
      <c r="B120" s="1">
        <v>98.696872333333332</v>
      </c>
      <c r="E120" s="2" t="s">
        <v>1</v>
      </c>
      <c r="F120" s="1">
        <v>0.75126181201142006</v>
      </c>
      <c r="G120" s="1">
        <v>0.16859666666666495</v>
      </c>
      <c r="H120">
        <f t="shared" si="12"/>
        <v>0.77351934248397836</v>
      </c>
      <c r="I120">
        <f t="shared" si="13"/>
        <v>2.4233277553675225E-19</v>
      </c>
      <c r="J120">
        <f t="shared" si="11"/>
        <v>1.8797159597216276E-12</v>
      </c>
      <c r="K120">
        <f t="shared" si="14"/>
        <v>6957237472035454</v>
      </c>
      <c r="L120">
        <f t="shared" si="15"/>
        <v>13077.630311758394</v>
      </c>
      <c r="M120">
        <f t="shared" si="16"/>
        <v>1.6859666666666493E-3</v>
      </c>
    </row>
    <row r="121" spans="1:13" x14ac:dyDescent="0.3">
      <c r="A121" s="1">
        <v>109.21726918055209</v>
      </c>
      <c r="B121" s="1">
        <v>98.891811033333326</v>
      </c>
      <c r="E121" s="2" t="s">
        <v>1</v>
      </c>
      <c r="F121" s="1">
        <v>0.70923688456765177</v>
      </c>
      <c r="G121" s="1">
        <v>0.14861999999999931</v>
      </c>
      <c r="H121">
        <f t="shared" si="12"/>
        <v>0.73024934828953592</v>
      </c>
      <c r="I121">
        <f t="shared" si="13"/>
        <v>2.0389761999801896E-19</v>
      </c>
      <c r="J121">
        <f t="shared" si="11"/>
        <v>1.6752986125268742E-12</v>
      </c>
      <c r="K121">
        <f t="shared" si="14"/>
        <v>7288952171263366</v>
      </c>
      <c r="L121">
        <f t="shared" si="15"/>
        <v>12211.171459292264</v>
      </c>
      <c r="M121">
        <f t="shared" si="16"/>
        <v>1.4861999999999931E-3</v>
      </c>
    </row>
    <row r="122" spans="1:13" x14ac:dyDescent="0.3">
      <c r="A122" s="1">
        <v>115.68879923319051</v>
      </c>
      <c r="B122" s="1">
        <v>99.009532199999995</v>
      </c>
      <c r="E122" s="2" t="s">
        <v>1</v>
      </c>
      <c r="F122" s="1">
        <v>0.66956279473923563</v>
      </c>
      <c r="G122" s="1">
        <v>0.12414333333333749</v>
      </c>
      <c r="H122">
        <f t="shared" si="12"/>
        <v>0.68939983965344376</v>
      </c>
      <c r="I122">
        <f t="shared" si="13"/>
        <v>1.7155846685935138E-19</v>
      </c>
      <c r="J122">
        <f t="shared" si="11"/>
        <v>1.4931114600687394E-12</v>
      </c>
      <c r="K122">
        <f t="shared" si="14"/>
        <v>7236211398130167</v>
      </c>
      <c r="L122">
        <f t="shared" si="15"/>
        <v>10804.470166028188</v>
      </c>
      <c r="M122">
        <f t="shared" si="16"/>
        <v>1.2414333333333749E-3</v>
      </c>
    </row>
    <row r="123" spans="1:13" x14ac:dyDescent="0.3">
      <c r="A123" s="1">
        <v>122.54379154904449</v>
      </c>
      <c r="B123" s="1">
        <v>99.075532100000004</v>
      </c>
      <c r="E123" s="2" t="s">
        <v>1</v>
      </c>
      <c r="F123" s="1">
        <v>0.63210803872997456</v>
      </c>
      <c r="G123" s="1">
        <v>9.7933333333333206E-2</v>
      </c>
      <c r="H123">
        <f t="shared" si="12"/>
        <v>0.6508354167346051</v>
      </c>
      <c r="I123">
        <f t="shared" si="13"/>
        <v>1.443484605235564E-19</v>
      </c>
      <c r="J123">
        <f t="shared" si="11"/>
        <v>1.3307369895245103E-12</v>
      </c>
      <c r="K123">
        <f t="shared" si="14"/>
        <v>6784508333384778</v>
      </c>
      <c r="L123">
        <f t="shared" si="15"/>
        <v>9028.3961949724126</v>
      </c>
      <c r="M123">
        <f t="shared" si="16"/>
        <v>9.7933333333333206E-4</v>
      </c>
    </row>
    <row r="124" spans="1:13" x14ac:dyDescent="0.3">
      <c r="A124" s="1">
        <v>129.80496769567463</v>
      </c>
      <c r="B124" s="1">
        <v>99.120319600000002</v>
      </c>
      <c r="E124" s="2" t="s">
        <v>1</v>
      </c>
      <c r="F124" s="1">
        <v>0.59674846895079636</v>
      </c>
      <c r="G124" s="1">
        <v>7.2546666666650772E-2</v>
      </c>
      <c r="H124">
        <f t="shared" si="12"/>
        <v>0.61442825384038546</v>
      </c>
      <c r="I124">
        <f t="shared" si="13"/>
        <v>1.2145409338848358E-19</v>
      </c>
      <c r="J124">
        <f t="shared" si="11"/>
        <v>1.1860205903229959E-12</v>
      </c>
      <c r="K124">
        <f t="shared" si="14"/>
        <v>5973175925376405</v>
      </c>
      <c r="L124">
        <f t="shared" si="15"/>
        <v>7084.3096371180318</v>
      </c>
      <c r="M124">
        <f t="shared" si="16"/>
        <v>7.2546666666650772E-4</v>
      </c>
    </row>
    <row r="125" spans="1:13" x14ac:dyDescent="0.3">
      <c r="A125" s="1">
        <v>137.49639557816099</v>
      </c>
      <c r="B125" s="1">
        <v>99.173910200000009</v>
      </c>
      <c r="E125" s="2" t="s">
        <v>1</v>
      </c>
      <c r="F125" s="1">
        <v>0.56336688251997202</v>
      </c>
      <c r="G125" s="1">
        <v>4.9983333333336599E-2</v>
      </c>
      <c r="H125">
        <f t="shared" si="12"/>
        <v>0.58005767573538414</v>
      </c>
      <c r="I125">
        <f t="shared" si="13"/>
        <v>1.0219088410999195E-19</v>
      </c>
      <c r="J125">
        <f t="shared" si="11"/>
        <v>1.0570419637713092E-12</v>
      </c>
      <c r="K125">
        <f t="shared" si="14"/>
        <v>4891173392681252</v>
      </c>
      <c r="L125">
        <f t="shared" si="15"/>
        <v>5170.1755281457672</v>
      </c>
      <c r="M125">
        <f t="shared" si="16"/>
        <v>4.9983333333336599E-4</v>
      </c>
    </row>
    <row r="126" spans="1:13" x14ac:dyDescent="0.3">
      <c r="A126" s="1">
        <v>145.64356921461712</v>
      </c>
      <c r="B126" s="1">
        <v>99.260614466666667</v>
      </c>
      <c r="E126" s="2" t="s">
        <v>1</v>
      </c>
      <c r="F126" s="1">
        <v>0.53185263278227357</v>
      </c>
      <c r="G126" s="1">
        <v>3.15200000000182E-2</v>
      </c>
      <c r="H126">
        <f t="shared" si="12"/>
        <v>0.54760975765112274</v>
      </c>
      <c r="I126">
        <f t="shared" si="13"/>
        <v>8.5982913410574377E-20</v>
      </c>
      <c r="J126">
        <f t="shared" si="11"/>
        <v>9.4208964185791591E-13</v>
      </c>
      <c r="K126">
        <f t="shared" si="14"/>
        <v>3665844613744130</v>
      </c>
      <c r="L126">
        <f t="shared" si="15"/>
        <v>3453.5542392689777</v>
      </c>
      <c r="M126">
        <f t="shared" si="16"/>
        <v>3.15200000000182E-4</v>
      </c>
    </row>
    <row r="127" spans="1:13" x14ac:dyDescent="0.3">
      <c r="A127" s="1">
        <v>154.27349323869944</v>
      </c>
      <c r="B127" s="1">
        <v>99.3920131</v>
      </c>
      <c r="E127" s="2" t="s">
        <v>1</v>
      </c>
      <c r="F127" s="1">
        <v>0.50210126255940857</v>
      </c>
      <c r="G127" s="1">
        <v>1.7723333333330427E-2</v>
      </c>
      <c r="H127">
        <f t="shared" si="12"/>
        <v>0.51697694767084101</v>
      </c>
      <c r="I127">
        <f t="shared" si="13"/>
        <v>7.2345605608156769E-20</v>
      </c>
      <c r="J127">
        <f t="shared" si="11"/>
        <v>8.396382771119518E-13</v>
      </c>
      <c r="K127">
        <f t="shared" si="14"/>
        <v>2449814772347716.5</v>
      </c>
      <c r="L127">
        <f t="shared" si="15"/>
        <v>2056.9582546974452</v>
      </c>
      <c r="M127">
        <f t="shared" si="16"/>
        <v>1.7723333333330427E-4</v>
      </c>
    </row>
    <row r="128" spans="1:13" x14ac:dyDescent="0.3">
      <c r="A128" s="1">
        <v>163.41477240920565</v>
      </c>
      <c r="B128" s="1">
        <v>99.561960733333336</v>
      </c>
      <c r="E128" s="2" t="s">
        <v>1</v>
      </c>
      <c r="F128" s="1">
        <v>0.47401415791610368</v>
      </c>
      <c r="G128" s="1">
        <v>8.5000000000001741E-3</v>
      </c>
      <c r="H128">
        <f t="shared" si="12"/>
        <v>0.48805771023775613</v>
      </c>
      <c r="I128">
        <f t="shared" si="13"/>
        <v>6.0871241078082467E-20</v>
      </c>
      <c r="J128">
        <f t="shared" si="11"/>
        <v>7.4832840216902861E-13</v>
      </c>
      <c r="K128">
        <f t="shared" si="14"/>
        <v>1396390126019743</v>
      </c>
      <c r="L128">
        <f t="shared" si="15"/>
        <v>1044.9583918089627</v>
      </c>
      <c r="M128">
        <f t="shared" si="16"/>
        <v>8.5000000000001727E-5</v>
      </c>
    </row>
    <row r="129" spans="1:13" x14ac:dyDescent="0.3">
      <c r="A129" s="1">
        <v>173.09770642345006</v>
      </c>
      <c r="B129" s="1">
        <v>99.74586996666666</v>
      </c>
      <c r="E129" s="2" t="s">
        <v>1</v>
      </c>
      <c r="F129" s="1">
        <v>0.44749822129421096</v>
      </c>
      <c r="G129" s="1">
        <v>3.2066666666552557E-3</v>
      </c>
      <c r="H129">
        <f t="shared" si="12"/>
        <v>0.4607561896051573</v>
      </c>
      <c r="I129">
        <f t="shared" si="13"/>
        <v>5.1216766509012019E-20</v>
      </c>
      <c r="J129">
        <f t="shared" si="11"/>
        <v>6.6694839046527365E-13</v>
      </c>
      <c r="K129">
        <f t="shared" si="14"/>
        <v>626097054778148.88</v>
      </c>
      <c r="L129">
        <f t="shared" si="15"/>
        <v>417.57442295933464</v>
      </c>
      <c r="M129">
        <f t="shared" si="16"/>
        <v>3.2066666666552557E-5</v>
      </c>
    </row>
    <row r="130" spans="1:13" x14ac:dyDescent="0.3">
      <c r="A130" s="1">
        <v>183.35439034868418</v>
      </c>
      <c r="B130" s="1">
        <v>99.905593243333328</v>
      </c>
      <c r="E130" s="2" t="s">
        <v>1</v>
      </c>
      <c r="F130" s="1">
        <v>0.42246556293140486</v>
      </c>
      <c r="G130" s="1">
        <v>8.4333333333352911E-4</v>
      </c>
      <c r="H130">
        <f t="shared" si="12"/>
        <v>0.43498189211280791</v>
      </c>
      <c r="I130">
        <f t="shared" si="13"/>
        <v>4.3093538511459062E-20</v>
      </c>
      <c r="J130">
        <f t="shared" si="11"/>
        <v>5.9441837868896681E-13</v>
      </c>
      <c r="K130">
        <f t="shared" si="14"/>
        <v>195698325657169.53</v>
      </c>
      <c r="L130">
        <f t="shared" si="15"/>
        <v>116.32668144928014</v>
      </c>
      <c r="M130">
        <f t="shared" si="16"/>
        <v>8.4333333333352928E-6</v>
      </c>
    </row>
    <row r="131" spans="1:13" x14ac:dyDescent="0.3">
      <c r="A131" s="1">
        <v>194.21882100445441</v>
      </c>
      <c r="B131" s="1">
        <v>100</v>
      </c>
      <c r="E131" s="2" t="s">
        <v>1</v>
      </c>
      <c r="F131" s="1">
        <v>0.39883320954164797</v>
      </c>
      <c r="G131" s="1">
        <v>9.6666666671296753E-5</v>
      </c>
      <c r="H131">
        <f t="shared" si="12"/>
        <v>0.41064938623652641</v>
      </c>
      <c r="I131">
        <f t="shared" si="13"/>
        <v>3.6258693939841777E-20</v>
      </c>
      <c r="J131">
        <f t="shared" si="11"/>
        <v>5.2977593765048181E-13</v>
      </c>
      <c r="K131">
        <f t="shared" si="14"/>
        <v>26660272659484.156</v>
      </c>
      <c r="L131">
        <f t="shared" si="15"/>
        <v>14.123970946195723</v>
      </c>
      <c r="M131">
        <f t="shared" si="16"/>
        <v>9.6666666671296753E-7</v>
      </c>
    </row>
    <row r="132" spans="1:13" x14ac:dyDescent="0.3">
      <c r="E132" s="2" t="s">
        <v>1</v>
      </c>
      <c r="F132" s="1">
        <v>0.37652282929181552</v>
      </c>
      <c r="G132" s="1">
        <v>0</v>
      </c>
      <c r="H132">
        <f t="shared" si="12"/>
        <v>0.38767801941673175</v>
      </c>
      <c r="I132">
        <f t="shared" si="13"/>
        <v>3.0507888923382949E-20</v>
      </c>
      <c r="J132">
        <f t="shared" si="11"/>
        <v>4.7216330143167664E-13</v>
      </c>
      <c r="K132">
        <f t="shared" si="14"/>
        <v>0</v>
      </c>
      <c r="L132">
        <f t="shared" si="15"/>
        <v>0</v>
      </c>
      <c r="M132">
        <f t="shared" si="16"/>
        <v>0</v>
      </c>
    </row>
    <row r="133" spans="1:13" x14ac:dyDescent="0.3">
      <c r="E133" s="2" t="s">
        <v>1</v>
      </c>
      <c r="H133">
        <f t="shared" si="12"/>
        <v>0.18826141464590776</v>
      </c>
      <c r="I133">
        <f t="shared" si="13"/>
        <v>3.4936755907955863E-21</v>
      </c>
      <c r="J133">
        <f t="shared" si="11"/>
        <v>1.113454585699363E-13</v>
      </c>
      <c r="K133">
        <f t="shared" si="14"/>
        <v>0</v>
      </c>
      <c r="L133">
        <f t="shared" si="15"/>
        <v>0</v>
      </c>
      <c r="M133">
        <f t="shared" si="16"/>
        <v>0</v>
      </c>
    </row>
  </sheetData>
  <sortState xmlns:xlrd2="http://schemas.microsoft.com/office/spreadsheetml/2017/richdata2" ref="F23:G132">
    <sortCondition descending="1" ref="F23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Gráficos</vt:lpstr>
      </vt:variant>
      <vt:variant>
        <vt:i4>3</vt:i4>
      </vt:variant>
    </vt:vector>
  </HeadingPairs>
  <TitlesOfParts>
    <vt:vector size="11" baseType="lpstr">
      <vt:lpstr>finos arena</vt:lpstr>
      <vt:lpstr>cinza</vt:lpstr>
      <vt:lpstr>cinza labo</vt:lpstr>
      <vt:lpstr>cinza cortada</vt:lpstr>
      <vt:lpstr>Metacaolin</vt:lpstr>
      <vt:lpstr>cement</vt:lpstr>
      <vt:lpstr>Filler calizo</vt:lpstr>
      <vt:lpstr>METACAOLIN_SAI</vt:lpstr>
      <vt:lpstr>cinza cortada grafico</vt:lpstr>
      <vt:lpstr>incremental volume</vt:lpstr>
      <vt:lpstr>cumulative volume finer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Gemma</dc:creator>
  <cp:lastModifiedBy>Sindy Seara Paz</cp:lastModifiedBy>
  <dcterms:created xsi:type="dcterms:W3CDTF">2016-11-29T09:07:52Z</dcterms:created>
  <dcterms:modified xsi:type="dcterms:W3CDTF">2023-01-23T10:28:33Z</dcterms:modified>
</cp:coreProperties>
</file>