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onoreastment/Desktop/Data_Analysis/"/>
    </mc:Choice>
  </mc:AlternateContent>
  <xr:revisionPtr revIDLastSave="0" documentId="13_ncr:1_{63F1A197-B606-C049-B29F-06B5B1EA4DB9}" xr6:coauthVersionLast="45" xr6:coauthVersionMax="45" xr10:uidLastSave="{00000000-0000-0000-0000-000000000000}"/>
  <bookViews>
    <workbookView xWindow="0" yWindow="460" windowWidth="25600" windowHeight="14320" activeTab="2" xr2:uid="{D611EF41-6CE2-3D4A-8814-6EED395D644C}"/>
  </bookViews>
  <sheets>
    <sheet name="GLMM" sheetId="5" r:id="rId1"/>
    <sheet name="Graphing" sheetId="6" r:id="rId2"/>
    <sheet name="GLMM+O" sheetId="1" r:id="rId3"/>
    <sheet name="FRI" sheetId="8" r:id="rId4"/>
    <sheet name="EDSBA" sheetId="9" r:id="rId5"/>
    <sheet name="LDSBA" sheetId="10" r:id="rId6"/>
    <sheet name="Cluster 1" sheetId="4" r:id="rId7"/>
    <sheet name="Cluster 2" sheetId="2" r:id="rId8"/>
    <sheet name="Cluster 3" sheetId="3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35" i="1" l="1"/>
  <c r="L35" i="1"/>
  <c r="K35" i="1"/>
  <c r="AL28" i="1"/>
  <c r="N66" i="5" l="1"/>
  <c r="N61" i="5"/>
  <c r="N34" i="5"/>
  <c r="N18" i="5"/>
  <c r="N14" i="5"/>
  <c r="N6" i="5"/>
  <c r="U3" i="5" l="1"/>
  <c r="U4" i="5"/>
  <c r="U5" i="5"/>
  <c r="U6" i="5"/>
  <c r="U7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U46" i="5"/>
  <c r="U47" i="5"/>
  <c r="U48" i="5"/>
  <c r="U49" i="5"/>
  <c r="U50" i="5"/>
  <c r="U51" i="5"/>
  <c r="U52" i="5"/>
  <c r="U53" i="5"/>
  <c r="U54" i="5"/>
  <c r="U55" i="5"/>
  <c r="U56" i="5"/>
  <c r="U57" i="5"/>
  <c r="U58" i="5"/>
  <c r="U59" i="5"/>
  <c r="U60" i="5"/>
  <c r="U61" i="5"/>
  <c r="U62" i="5"/>
  <c r="U63" i="5"/>
  <c r="U64" i="5"/>
  <c r="U65" i="5"/>
  <c r="U66" i="5"/>
  <c r="U67" i="5"/>
  <c r="U68" i="5"/>
  <c r="U69" i="5"/>
  <c r="U70" i="5"/>
  <c r="U71" i="5"/>
  <c r="U72" i="5"/>
  <c r="U73" i="5"/>
  <c r="U74" i="5"/>
  <c r="U75" i="5"/>
  <c r="U76" i="5"/>
  <c r="U77" i="5"/>
  <c r="U78" i="5"/>
  <c r="U79" i="5"/>
  <c r="U80" i="5"/>
  <c r="U81" i="5"/>
  <c r="U82" i="5"/>
  <c r="U83" i="5"/>
  <c r="U84" i="5"/>
  <c r="U85" i="5"/>
  <c r="U86" i="5"/>
  <c r="U87" i="5"/>
  <c r="U88" i="5"/>
  <c r="U89" i="5"/>
  <c r="U90" i="5"/>
  <c r="U91" i="5"/>
  <c r="U92" i="5"/>
  <c r="U93" i="5"/>
  <c r="U94" i="5"/>
  <c r="U95" i="5"/>
  <c r="U96" i="5"/>
  <c r="U97" i="5"/>
  <c r="U98" i="5"/>
  <c r="U99" i="5"/>
  <c r="U100" i="5"/>
  <c r="U101" i="5"/>
  <c r="U102" i="5"/>
  <c r="U103" i="5"/>
  <c r="U104" i="5"/>
  <c r="U105" i="5"/>
  <c r="U106" i="5"/>
  <c r="U107" i="5"/>
  <c r="U108" i="5"/>
  <c r="U109" i="5"/>
  <c r="U110" i="5"/>
  <c r="U111" i="5"/>
  <c r="U112" i="5"/>
  <c r="U113" i="5"/>
  <c r="U2" i="5"/>
  <c r="H3" i="5" l="1"/>
  <c r="H4" i="5"/>
  <c r="H5" i="5"/>
  <c r="H6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H67" i="5"/>
  <c r="H68" i="5"/>
  <c r="H69" i="5"/>
  <c r="H70" i="5"/>
  <c r="H71" i="5"/>
  <c r="H72" i="5"/>
  <c r="H73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H89" i="5"/>
  <c r="H90" i="5"/>
  <c r="H91" i="5"/>
  <c r="H92" i="5"/>
  <c r="H93" i="5"/>
  <c r="H94" i="5"/>
  <c r="H95" i="5"/>
  <c r="H96" i="5"/>
  <c r="H97" i="5"/>
  <c r="H98" i="5"/>
  <c r="H99" i="5"/>
  <c r="H100" i="5"/>
  <c r="H101" i="5"/>
  <c r="H102" i="5"/>
  <c r="H103" i="5"/>
  <c r="H104" i="5"/>
  <c r="H105" i="5"/>
  <c r="H106" i="5"/>
  <c r="H107" i="5"/>
  <c r="H108" i="5"/>
  <c r="H109" i="5"/>
  <c r="H110" i="5"/>
  <c r="H111" i="5"/>
  <c r="H112" i="5"/>
  <c r="H113" i="5"/>
  <c r="H2" i="5"/>
  <c r="G3" i="5"/>
  <c r="G4" i="5"/>
  <c r="G5" i="5"/>
  <c r="G6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47" i="5"/>
  <c r="G48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G62" i="5"/>
  <c r="G63" i="5"/>
  <c r="G64" i="5"/>
  <c r="G65" i="5"/>
  <c r="G66" i="5"/>
  <c r="G67" i="5"/>
  <c r="G68" i="5"/>
  <c r="G69" i="5"/>
  <c r="G70" i="5"/>
  <c r="G71" i="5"/>
  <c r="G72" i="5"/>
  <c r="G73" i="5"/>
  <c r="G74" i="5"/>
  <c r="G75" i="5"/>
  <c r="G76" i="5"/>
  <c r="G77" i="5"/>
  <c r="G78" i="5"/>
  <c r="G79" i="5"/>
  <c r="G80" i="5"/>
  <c r="G81" i="5"/>
  <c r="G82" i="5"/>
  <c r="G83" i="5"/>
  <c r="G84" i="5"/>
  <c r="G85" i="5"/>
  <c r="G86" i="5"/>
  <c r="G87" i="5"/>
  <c r="G88" i="5"/>
  <c r="G89" i="5"/>
  <c r="G90" i="5"/>
  <c r="G91" i="5"/>
  <c r="G92" i="5"/>
  <c r="G93" i="5"/>
  <c r="G94" i="5"/>
  <c r="G95" i="5"/>
  <c r="G96" i="5"/>
  <c r="G97" i="5"/>
  <c r="G98" i="5"/>
  <c r="G99" i="5"/>
  <c r="G100" i="5"/>
  <c r="G101" i="5"/>
  <c r="G102" i="5"/>
  <c r="G103" i="5"/>
  <c r="G104" i="5"/>
  <c r="G105" i="5"/>
  <c r="G106" i="5"/>
  <c r="G107" i="5"/>
  <c r="G108" i="5"/>
  <c r="G109" i="5"/>
  <c r="G110" i="5"/>
  <c r="G111" i="5"/>
  <c r="G112" i="5"/>
  <c r="G113" i="5"/>
  <c r="G2" i="5"/>
  <c r="F2" i="5"/>
  <c r="F3" i="5" l="1"/>
  <c r="F4" i="5"/>
  <c r="F5" i="5"/>
  <c r="F6" i="5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91" i="5"/>
  <c r="F92" i="5"/>
  <c r="F93" i="5"/>
  <c r="F94" i="5"/>
  <c r="F95" i="5"/>
  <c r="F96" i="5"/>
  <c r="F97" i="5"/>
  <c r="F98" i="5"/>
  <c r="F99" i="5"/>
  <c r="F100" i="5"/>
  <c r="F101" i="5"/>
  <c r="F102" i="5"/>
  <c r="F103" i="5"/>
  <c r="F104" i="5"/>
  <c r="F105" i="5"/>
  <c r="F106" i="5"/>
  <c r="F107" i="5"/>
  <c r="F108" i="5"/>
  <c r="F109" i="5"/>
  <c r="F110" i="5"/>
  <c r="F111" i="5"/>
  <c r="F112" i="5"/>
  <c r="F113" i="5"/>
  <c r="Q113" i="5" l="1"/>
  <c r="N113" i="5"/>
  <c r="Q112" i="5"/>
  <c r="N112" i="5"/>
  <c r="Q111" i="5"/>
  <c r="N111" i="5"/>
  <c r="Q110" i="5"/>
  <c r="N110" i="5"/>
  <c r="Q109" i="5"/>
  <c r="N109" i="5"/>
  <c r="Q108" i="5"/>
  <c r="N108" i="5"/>
  <c r="Q107" i="5"/>
  <c r="N107" i="5"/>
  <c r="Q106" i="5"/>
  <c r="N106" i="5"/>
  <c r="Q105" i="5"/>
  <c r="N105" i="5"/>
  <c r="Q104" i="5"/>
  <c r="N104" i="5"/>
  <c r="Q103" i="5"/>
  <c r="N103" i="5"/>
  <c r="Q102" i="5"/>
  <c r="N102" i="5"/>
  <c r="Q101" i="5"/>
  <c r="Q100" i="5"/>
  <c r="Q99" i="5"/>
  <c r="Q98" i="5"/>
  <c r="Q97" i="5"/>
  <c r="N97" i="5"/>
  <c r="Q96" i="5"/>
  <c r="N96" i="5"/>
  <c r="Q95" i="5"/>
  <c r="N95" i="5"/>
  <c r="Q94" i="5"/>
  <c r="N94" i="5"/>
  <c r="Q93" i="5"/>
  <c r="N93" i="5"/>
  <c r="Q92" i="5"/>
  <c r="N92" i="5"/>
  <c r="Q91" i="5"/>
  <c r="N91" i="5"/>
  <c r="Q90" i="5"/>
  <c r="N90" i="5"/>
  <c r="Q89" i="5"/>
  <c r="N89" i="5"/>
  <c r="Q88" i="5"/>
  <c r="N88" i="5"/>
  <c r="Q87" i="5"/>
  <c r="N87" i="5"/>
  <c r="Q86" i="5"/>
  <c r="N86" i="5"/>
  <c r="Q85" i="5"/>
  <c r="N85" i="5"/>
  <c r="Q84" i="5"/>
  <c r="N84" i="5"/>
  <c r="Q83" i="5"/>
  <c r="N83" i="5"/>
  <c r="Q82" i="5"/>
  <c r="N82" i="5"/>
  <c r="Q81" i="5"/>
  <c r="N81" i="5"/>
  <c r="Q80" i="5"/>
  <c r="N80" i="5"/>
  <c r="Q79" i="5"/>
  <c r="N79" i="5"/>
  <c r="Q78" i="5"/>
  <c r="N78" i="5"/>
  <c r="Q77" i="5"/>
  <c r="N77" i="5"/>
  <c r="Q76" i="5"/>
  <c r="N76" i="5"/>
  <c r="Q75" i="5"/>
  <c r="N75" i="5"/>
  <c r="Q74" i="5"/>
  <c r="N74" i="5"/>
  <c r="Q73" i="5"/>
  <c r="N73" i="5"/>
  <c r="Q72" i="5"/>
  <c r="N72" i="5"/>
  <c r="Q71" i="5"/>
  <c r="N71" i="5"/>
  <c r="Q70" i="5"/>
  <c r="N70" i="5"/>
  <c r="Q69" i="5"/>
  <c r="N69" i="5"/>
  <c r="Q68" i="5"/>
  <c r="N68" i="5"/>
  <c r="Q67" i="5"/>
  <c r="N67" i="5"/>
  <c r="Q66" i="5"/>
  <c r="Q65" i="5"/>
  <c r="N65" i="5"/>
  <c r="Q64" i="5"/>
  <c r="N64" i="5"/>
  <c r="Q63" i="5"/>
  <c r="N63" i="5"/>
  <c r="Q62" i="5"/>
  <c r="N62" i="5"/>
  <c r="Q61" i="5"/>
  <c r="Q60" i="5"/>
  <c r="N60" i="5"/>
  <c r="Q59" i="5"/>
  <c r="N59" i="5"/>
  <c r="Q58" i="5"/>
  <c r="N58" i="5"/>
  <c r="Q57" i="5"/>
  <c r="N57" i="5"/>
  <c r="Q56" i="5"/>
  <c r="N56" i="5"/>
  <c r="Q55" i="5"/>
  <c r="N55" i="5"/>
  <c r="Q54" i="5"/>
  <c r="N54" i="5"/>
  <c r="Q53" i="5"/>
  <c r="N53" i="5"/>
  <c r="Q52" i="5"/>
  <c r="N52" i="5"/>
  <c r="Q51" i="5"/>
  <c r="N51" i="5"/>
  <c r="Q50" i="5"/>
  <c r="N50" i="5"/>
  <c r="Q49" i="5"/>
  <c r="Q48" i="5"/>
  <c r="Q47" i="5"/>
  <c r="Q46" i="5"/>
  <c r="Q45" i="5"/>
  <c r="N45" i="5"/>
  <c r="Q44" i="5"/>
  <c r="N44" i="5"/>
  <c r="Q43" i="5"/>
  <c r="N43" i="5"/>
  <c r="Q42" i="5"/>
  <c r="N42" i="5"/>
  <c r="Q41" i="5"/>
  <c r="N41" i="5"/>
  <c r="Q40" i="5"/>
  <c r="N40" i="5"/>
  <c r="Q39" i="5"/>
  <c r="N39" i="5"/>
  <c r="Q38" i="5"/>
  <c r="N38" i="5"/>
  <c r="Q37" i="5"/>
  <c r="N37" i="5"/>
  <c r="Q36" i="5"/>
  <c r="N36" i="5"/>
  <c r="Q35" i="5"/>
  <c r="N35" i="5"/>
  <c r="Q34" i="5"/>
  <c r="Q33" i="5"/>
  <c r="Q32" i="5"/>
  <c r="Q31" i="5"/>
  <c r="Q30" i="5"/>
  <c r="N30" i="5"/>
  <c r="Q29" i="5"/>
  <c r="Q28" i="5"/>
  <c r="Q27" i="5"/>
  <c r="Q26" i="5"/>
  <c r="Q25" i="5"/>
  <c r="Q24" i="5"/>
  <c r="Q23" i="5"/>
  <c r="Q22" i="5"/>
  <c r="Q21" i="5"/>
  <c r="N21" i="5"/>
  <c r="Q20" i="5"/>
  <c r="N20" i="5"/>
  <c r="Q19" i="5"/>
  <c r="N19" i="5"/>
  <c r="Q18" i="5"/>
  <c r="Q17" i="5"/>
  <c r="Q16" i="5"/>
  <c r="Q15" i="5"/>
  <c r="Q14" i="5"/>
  <c r="Q13" i="5"/>
  <c r="Q12" i="5"/>
  <c r="Q11" i="5"/>
  <c r="Q10" i="5"/>
  <c r="Q9" i="5"/>
  <c r="Q8" i="5"/>
  <c r="Q7" i="5"/>
  <c r="Q6" i="5"/>
  <c r="Q5" i="5"/>
  <c r="M5" i="5"/>
  <c r="Q4" i="5"/>
  <c r="M4" i="5"/>
  <c r="Q3" i="5"/>
  <c r="M3" i="5"/>
  <c r="Q2" i="5"/>
  <c r="M2" i="5"/>
  <c r="N5" i="1" l="1"/>
  <c r="K5" i="1"/>
  <c r="J2" i="1" l="1"/>
  <c r="K10" i="1" l="1"/>
  <c r="K11" i="1"/>
  <c r="K12" i="1"/>
  <c r="K13" i="1"/>
  <c r="K14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30" i="1"/>
  <c r="K31" i="1"/>
  <c r="K32" i="1"/>
  <c r="K33" i="1"/>
  <c r="K34" i="1"/>
  <c r="K7" i="1"/>
  <c r="K6" i="1"/>
  <c r="K3" i="1"/>
  <c r="N3" i="1" l="1"/>
  <c r="N4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2" i="1"/>
</calcChain>
</file>

<file path=xl/sharedStrings.xml><?xml version="1.0" encoding="utf-8"?>
<sst xmlns="http://schemas.openxmlformats.org/spreadsheetml/2006/main" count="1142" uniqueCount="79">
  <si>
    <t xml:space="preserve">Site </t>
  </si>
  <si>
    <t>TotalChange</t>
  </si>
  <si>
    <t>&lt;3change</t>
  </si>
  <si>
    <t>&gt;3change</t>
  </si>
  <si>
    <t>20N</t>
  </si>
  <si>
    <t>20S</t>
  </si>
  <si>
    <t>30N</t>
  </si>
  <si>
    <t>30S</t>
  </si>
  <si>
    <t>40N</t>
  </si>
  <si>
    <t>40S</t>
  </si>
  <si>
    <t>50N</t>
  </si>
  <si>
    <t>50S</t>
  </si>
  <si>
    <t>60N</t>
  </si>
  <si>
    <t>60S</t>
  </si>
  <si>
    <t>70S</t>
  </si>
  <si>
    <t>80N</t>
  </si>
  <si>
    <t>80S</t>
  </si>
  <si>
    <t>90N</t>
  </si>
  <si>
    <t>90S</t>
  </si>
  <si>
    <t>100N</t>
  </si>
  <si>
    <t>100S</t>
  </si>
  <si>
    <t>120N</t>
  </si>
  <si>
    <t>120S</t>
  </si>
  <si>
    <t>130N</t>
  </si>
  <si>
    <t>130S</t>
  </si>
  <si>
    <t>140N</t>
  </si>
  <si>
    <t>140S</t>
  </si>
  <si>
    <t>150N</t>
  </si>
  <si>
    <t>150S</t>
  </si>
  <si>
    <t>160N</t>
  </si>
  <si>
    <t>160S</t>
  </si>
  <si>
    <t>170N</t>
  </si>
  <si>
    <t>170S</t>
  </si>
  <si>
    <t>180N</t>
  </si>
  <si>
    <t>180S</t>
  </si>
  <si>
    <t>190N</t>
  </si>
  <si>
    <t>190S</t>
  </si>
  <si>
    <t>MUA_W</t>
  </si>
  <si>
    <t>CC_Buffalo</t>
  </si>
  <si>
    <t>MUA_E</t>
  </si>
  <si>
    <t>Kwando_CC</t>
  </si>
  <si>
    <t>Lat</t>
  </si>
  <si>
    <t>Long</t>
  </si>
  <si>
    <t>Bur.Com.Wood</t>
  </si>
  <si>
    <t>Om.Fr</t>
  </si>
  <si>
    <t>Te.Wood</t>
  </si>
  <si>
    <t>Om.Gr</t>
  </si>
  <si>
    <t>Bur.Te.Wood</t>
  </si>
  <si>
    <t>Sp count</t>
  </si>
  <si>
    <t>LDSBA</t>
  </si>
  <si>
    <t>EDSBA</t>
  </si>
  <si>
    <t>NA</t>
  </si>
  <si>
    <t>BA</t>
  </si>
  <si>
    <t>FRI</t>
  </si>
  <si>
    <t>MAP</t>
  </si>
  <si>
    <t>Cluster_Group</t>
  </si>
  <si>
    <t>AAFF</t>
  </si>
  <si>
    <t>Land_use</t>
  </si>
  <si>
    <t>Dist_set</t>
  </si>
  <si>
    <t>Veg_Type</t>
  </si>
  <si>
    <t>U3</t>
  </si>
  <si>
    <t>O3</t>
  </si>
  <si>
    <t>Sp_count</t>
  </si>
  <si>
    <t>Position</t>
  </si>
  <si>
    <t>Photo</t>
  </si>
  <si>
    <t>N</t>
  </si>
  <si>
    <t>E</t>
  </si>
  <si>
    <t>S</t>
  </si>
  <si>
    <t>W</t>
  </si>
  <si>
    <t>Total</t>
  </si>
  <si>
    <t>Spp.</t>
  </si>
  <si>
    <t>Veg_type</t>
  </si>
  <si>
    <t>Total.trans</t>
  </si>
  <si>
    <t>U3.trans</t>
  </si>
  <si>
    <t>Soil</t>
  </si>
  <si>
    <t>Sand</t>
  </si>
  <si>
    <t>Sandy_Loam</t>
  </si>
  <si>
    <t>O3.trans</t>
  </si>
  <si>
    <t>MAPcm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</si>
</sst>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name val="Arial"/>
      <family val="2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2" fontId="0" fillId="0" borderId="0" xfId="0" applyNumberFormat="1"/>
    <xf numFmtId="164" fontId="3" fillId="0" borderId="0" xfId="0" applyNumberFormat="1" applyFont="1" applyFill="1" applyBorder="1" applyAlignment="1">
      <alignment horizontal="center" vertical="center"/>
    </xf>
    <xf numFmtId="0" fontId="4" fillId="0" borderId="0" xfId="0" applyFont="1"/>
    <xf numFmtId="0" fontId="0" fillId="2" borderId="0" xfId="0" applyFill="1"/>
    <xf numFmtId="0" fontId="0" fillId="3" borderId="0" xfId="0" applyFill="1"/>
    <xf numFmtId="1" fontId="0" fillId="0" borderId="0" xfId="0" applyNumberFormat="1"/>
    <xf numFmtId="0" fontId="0" fillId="4" borderId="0" xfId="0" applyFill="1"/>
    <xf numFmtId="0" fontId="4" fillId="3" borderId="0" xfId="0" applyFont="1" applyFill="1"/>
    <xf numFmtId="0" fontId="4" fillId="4" borderId="0" xfId="0" applyFont="1" applyFill="1"/>
    <xf numFmtId="0" fontId="0" fillId="0" borderId="0" xfId="0" applyFill="1"/>
    <xf numFmtId="0" fontId="4" fillId="0" borderId="0" xfId="0" applyFont="1" applyFill="1"/>
    <xf numFmtId="2" fontId="0" fillId="0" borderId="0" xfId="0" applyNumberFormat="1" applyFill="1"/>
    <xf numFmtId="1" fontId="0" fillId="0" borderId="0" xfId="0" applyNumberFormat="1" applyFill="1"/>
    <xf numFmtId="0" fontId="1" fillId="0" borderId="0" xfId="0" applyFont="1" applyFill="1"/>
    <xf numFmtId="0" fontId="2" fillId="0" borderId="0" xfId="0" applyFont="1" applyFill="1"/>
    <xf numFmtId="2" fontId="4" fillId="0" borderId="0" xfId="0" applyNumberFormat="1" applyFont="1" applyFill="1"/>
    <xf numFmtId="0" fontId="0" fillId="0" borderId="0" xfId="0" applyFont="1" applyFill="1"/>
    <xf numFmtId="2" fontId="0" fillId="0" borderId="0" xfId="0" applyNumberFormat="1" applyFont="1" applyFill="1"/>
    <xf numFmtId="0" fontId="0" fillId="0" borderId="1" xfId="0" applyFont="1" applyFill="1" applyBorder="1"/>
    <xf numFmtId="0" fontId="4" fillId="0" borderId="1" xfId="0" applyFont="1" applyFill="1" applyBorder="1"/>
    <xf numFmtId="2" fontId="0" fillId="0" borderId="1" xfId="0" applyNumberFormat="1" applyFont="1" applyFill="1" applyBorder="1"/>
    <xf numFmtId="2" fontId="0" fillId="0" borderId="1" xfId="0" applyNumberFormat="1" applyFill="1" applyBorder="1"/>
    <xf numFmtId="0" fontId="0" fillId="0" borderId="1" xfId="0" applyBorder="1"/>
    <xf numFmtId="0" fontId="1" fillId="0" borderId="1" xfId="0" applyFont="1" applyFill="1" applyBorder="1"/>
    <xf numFmtId="0" fontId="0" fillId="0" borderId="1" xfId="0" applyFill="1" applyBorder="1"/>
    <xf numFmtId="1" fontId="0" fillId="0" borderId="1" xfId="0" applyNumberFormat="1" applyFill="1" applyBorder="1"/>
    <xf numFmtId="0" fontId="2" fillId="0" borderId="1" xfId="0" applyFont="1" applyFill="1" applyBorder="1"/>
    <xf numFmtId="2" fontId="4" fillId="0" borderId="0" xfId="0" applyNumberFormat="1" applyFont="1"/>
    <xf numFmtId="0" fontId="4" fillId="0" borderId="1" xfId="0" applyFont="1" applyBorder="1"/>
    <xf numFmtId="2" fontId="4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'GLMM+O'!$J$1</c:f>
              <c:strCache>
                <c:ptCount val="1"/>
                <c:pt idx="0">
                  <c:v>AAFF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cat>
            <c:strRef>
              <c:f>'GLMM+O'!$A$2:$A$34</c:f>
              <c:strCache>
                <c:ptCount val="33"/>
                <c:pt idx="0">
                  <c:v>20N</c:v>
                </c:pt>
                <c:pt idx="1">
                  <c:v>20S</c:v>
                </c:pt>
                <c:pt idx="2">
                  <c:v>30N</c:v>
                </c:pt>
                <c:pt idx="3">
                  <c:v>30S</c:v>
                </c:pt>
                <c:pt idx="4">
                  <c:v>40N</c:v>
                </c:pt>
                <c:pt idx="5">
                  <c:v>40S</c:v>
                </c:pt>
                <c:pt idx="6">
                  <c:v>50N</c:v>
                </c:pt>
                <c:pt idx="7">
                  <c:v>50S</c:v>
                </c:pt>
                <c:pt idx="8">
                  <c:v>60N</c:v>
                </c:pt>
                <c:pt idx="9">
                  <c:v>60S</c:v>
                </c:pt>
                <c:pt idx="10">
                  <c:v>70S</c:v>
                </c:pt>
                <c:pt idx="11">
                  <c:v>80N</c:v>
                </c:pt>
                <c:pt idx="12">
                  <c:v>80S</c:v>
                </c:pt>
                <c:pt idx="13">
                  <c:v>90N</c:v>
                </c:pt>
                <c:pt idx="14">
                  <c:v>90S</c:v>
                </c:pt>
                <c:pt idx="15">
                  <c:v>100N</c:v>
                </c:pt>
                <c:pt idx="16">
                  <c:v>100S</c:v>
                </c:pt>
                <c:pt idx="17">
                  <c:v>120N</c:v>
                </c:pt>
                <c:pt idx="18">
                  <c:v>120S</c:v>
                </c:pt>
                <c:pt idx="19">
                  <c:v>130N</c:v>
                </c:pt>
                <c:pt idx="20">
                  <c:v>130S</c:v>
                </c:pt>
                <c:pt idx="21">
                  <c:v>140N</c:v>
                </c:pt>
                <c:pt idx="22">
                  <c:v>140S</c:v>
                </c:pt>
                <c:pt idx="23">
                  <c:v>150N</c:v>
                </c:pt>
                <c:pt idx="24">
                  <c:v>150S</c:v>
                </c:pt>
                <c:pt idx="25">
                  <c:v>160N</c:v>
                </c:pt>
                <c:pt idx="26">
                  <c:v>160S</c:v>
                </c:pt>
                <c:pt idx="27">
                  <c:v>170N</c:v>
                </c:pt>
                <c:pt idx="28">
                  <c:v>170S</c:v>
                </c:pt>
                <c:pt idx="29">
                  <c:v>180N</c:v>
                </c:pt>
                <c:pt idx="30">
                  <c:v>180S</c:v>
                </c:pt>
                <c:pt idx="31">
                  <c:v>190N</c:v>
                </c:pt>
                <c:pt idx="32">
                  <c:v>190S</c:v>
                </c:pt>
              </c:strCache>
            </c:strRef>
          </c:cat>
          <c:val>
            <c:numRef>
              <c:f>'GLMM+O'!$J$2:$J$34</c:f>
              <c:numCache>
                <c:formatCode>0.00</c:formatCode>
                <c:ptCount val="33"/>
                <c:pt idx="0">
                  <c:v>1.05555555555556</c:v>
                </c:pt>
                <c:pt idx="1">
                  <c:v>0.77777777777777779</c:v>
                </c:pt>
                <c:pt idx="2">
                  <c:v>1.1111111111111112</c:v>
                </c:pt>
                <c:pt idx="3">
                  <c:v>0.3888888888888889</c:v>
                </c:pt>
                <c:pt idx="4">
                  <c:v>0.66666666666666663</c:v>
                </c:pt>
                <c:pt idx="5">
                  <c:v>0.5</c:v>
                </c:pt>
                <c:pt idx="6">
                  <c:v>1.2222222222222223</c:v>
                </c:pt>
                <c:pt idx="7">
                  <c:v>1.0555555555555556</c:v>
                </c:pt>
                <c:pt idx="8">
                  <c:v>0.94444444444444442</c:v>
                </c:pt>
                <c:pt idx="9">
                  <c:v>0.44444444444444442</c:v>
                </c:pt>
                <c:pt idx="10">
                  <c:v>0.22222222222222221</c:v>
                </c:pt>
                <c:pt idx="11">
                  <c:v>0.88888888888888884</c:v>
                </c:pt>
                <c:pt idx="12">
                  <c:v>0.5</c:v>
                </c:pt>
                <c:pt idx="13">
                  <c:v>1.0555555555555556</c:v>
                </c:pt>
                <c:pt idx="14">
                  <c:v>0.94444444444444442</c:v>
                </c:pt>
                <c:pt idx="15">
                  <c:v>0.88888888888888884</c:v>
                </c:pt>
                <c:pt idx="16">
                  <c:v>0.66666666666666663</c:v>
                </c:pt>
                <c:pt idx="17">
                  <c:v>0.33333333333333331</c:v>
                </c:pt>
                <c:pt idx="18">
                  <c:v>0.5</c:v>
                </c:pt>
                <c:pt idx="19">
                  <c:v>0.55555555555555558</c:v>
                </c:pt>
                <c:pt idx="20">
                  <c:v>0.1111111111111111</c:v>
                </c:pt>
                <c:pt idx="21">
                  <c:v>0.3888888888888889</c:v>
                </c:pt>
                <c:pt idx="22">
                  <c:v>0.5</c:v>
                </c:pt>
                <c:pt idx="23">
                  <c:v>0.27777777777777779</c:v>
                </c:pt>
                <c:pt idx="24">
                  <c:v>0.22222222222222221</c:v>
                </c:pt>
                <c:pt idx="25">
                  <c:v>0.94444444444444442</c:v>
                </c:pt>
                <c:pt idx="26">
                  <c:v>0.72222222222222221</c:v>
                </c:pt>
                <c:pt idx="27">
                  <c:v>1.0555555555555556</c:v>
                </c:pt>
                <c:pt idx="28">
                  <c:v>0.83333333333333337</c:v>
                </c:pt>
                <c:pt idx="29">
                  <c:v>0.44444444444444442</c:v>
                </c:pt>
                <c:pt idx="30">
                  <c:v>0.66666666666666663</c:v>
                </c:pt>
                <c:pt idx="31">
                  <c:v>0.55555555555555558</c:v>
                </c:pt>
                <c:pt idx="32">
                  <c:v>0.27777777777777779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05-0B48-A1D2-C948CE436E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44473583"/>
        <c:axId val="1242779119"/>
      </c:barChart>
      <c:catAx>
        <c:axId val="12444735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42779119"/>
        <c:crosses val="autoZero"/>
        <c:auto val="1"/>
        <c:lblAlgn val="ctr"/>
        <c:lblOffset val="100"/>
        <c:noMultiLvlLbl val="0"/>
      </c:catAx>
      <c:valAx>
        <c:axId val="1242779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Average</a:t>
                </a:r>
                <a:r>
                  <a:rPr lang="en-GB" baseline="0"/>
                  <a:t> annual fire frequency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444735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'GLMM+O'!$K$1</c:f>
              <c:strCache>
                <c:ptCount val="1"/>
                <c:pt idx="0">
                  <c:v>FRI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cat>
            <c:strRef>
              <c:f>'GLMM+O'!$A$2:$A$34</c:f>
              <c:strCache>
                <c:ptCount val="33"/>
                <c:pt idx="0">
                  <c:v>20N</c:v>
                </c:pt>
                <c:pt idx="1">
                  <c:v>20S</c:v>
                </c:pt>
                <c:pt idx="2">
                  <c:v>30N</c:v>
                </c:pt>
                <c:pt idx="3">
                  <c:v>30S</c:v>
                </c:pt>
                <c:pt idx="4">
                  <c:v>40N</c:v>
                </c:pt>
                <c:pt idx="5">
                  <c:v>40S</c:v>
                </c:pt>
                <c:pt idx="6">
                  <c:v>50N</c:v>
                </c:pt>
                <c:pt idx="7">
                  <c:v>50S</c:v>
                </c:pt>
                <c:pt idx="8">
                  <c:v>60N</c:v>
                </c:pt>
                <c:pt idx="9">
                  <c:v>60S</c:v>
                </c:pt>
                <c:pt idx="10">
                  <c:v>70S</c:v>
                </c:pt>
                <c:pt idx="11">
                  <c:v>80N</c:v>
                </c:pt>
                <c:pt idx="12">
                  <c:v>80S</c:v>
                </c:pt>
                <c:pt idx="13">
                  <c:v>90N</c:v>
                </c:pt>
                <c:pt idx="14">
                  <c:v>90S</c:v>
                </c:pt>
                <c:pt idx="15">
                  <c:v>100N</c:v>
                </c:pt>
                <c:pt idx="16">
                  <c:v>100S</c:v>
                </c:pt>
                <c:pt idx="17">
                  <c:v>120N</c:v>
                </c:pt>
                <c:pt idx="18">
                  <c:v>120S</c:v>
                </c:pt>
                <c:pt idx="19">
                  <c:v>130N</c:v>
                </c:pt>
                <c:pt idx="20">
                  <c:v>130S</c:v>
                </c:pt>
                <c:pt idx="21">
                  <c:v>140N</c:v>
                </c:pt>
                <c:pt idx="22">
                  <c:v>140S</c:v>
                </c:pt>
                <c:pt idx="23">
                  <c:v>150N</c:v>
                </c:pt>
                <c:pt idx="24">
                  <c:v>150S</c:v>
                </c:pt>
                <c:pt idx="25">
                  <c:v>160N</c:v>
                </c:pt>
                <c:pt idx="26">
                  <c:v>160S</c:v>
                </c:pt>
                <c:pt idx="27">
                  <c:v>170N</c:v>
                </c:pt>
                <c:pt idx="28">
                  <c:v>170S</c:v>
                </c:pt>
                <c:pt idx="29">
                  <c:v>180N</c:v>
                </c:pt>
                <c:pt idx="30">
                  <c:v>180S</c:v>
                </c:pt>
                <c:pt idx="31">
                  <c:v>190N</c:v>
                </c:pt>
                <c:pt idx="32">
                  <c:v>190S</c:v>
                </c:pt>
              </c:strCache>
            </c:strRef>
          </c:cat>
          <c:val>
            <c:numRef>
              <c:f>'GLMM+O'!$K$2:$K$34</c:f>
              <c:numCache>
                <c:formatCode>0</c:formatCode>
                <c:ptCount val="33"/>
                <c:pt idx="0">
                  <c:v>1</c:v>
                </c:pt>
                <c:pt idx="1">
                  <c:v>4.4444444444444446</c:v>
                </c:pt>
                <c:pt idx="2">
                  <c:v>1</c:v>
                </c:pt>
                <c:pt idx="3">
                  <c:v>12.222222222222223</c:v>
                </c:pt>
                <c:pt idx="4">
                  <c:v>6.6666666666666679</c:v>
                </c:pt>
                <c:pt idx="5">
                  <c:v>10</c:v>
                </c:pt>
                <c:pt idx="6">
                  <c:v>1</c:v>
                </c:pt>
                <c:pt idx="7">
                  <c:v>1</c:v>
                </c:pt>
                <c:pt idx="8">
                  <c:v>1.1111111111111116</c:v>
                </c:pt>
                <c:pt idx="9">
                  <c:v>11.111111111111111</c:v>
                </c:pt>
                <c:pt idx="10">
                  <c:v>15.555555555555555</c:v>
                </c:pt>
                <c:pt idx="11">
                  <c:v>2.2222222222222232</c:v>
                </c:pt>
                <c:pt idx="12">
                  <c:v>10</c:v>
                </c:pt>
                <c:pt idx="13">
                  <c:v>1</c:v>
                </c:pt>
                <c:pt idx="14">
                  <c:v>1.1111111111111116</c:v>
                </c:pt>
                <c:pt idx="15">
                  <c:v>2.2222222222222232</c:v>
                </c:pt>
                <c:pt idx="16">
                  <c:v>6.6666666666666679</c:v>
                </c:pt>
                <c:pt idx="17">
                  <c:v>13.333333333333336</c:v>
                </c:pt>
                <c:pt idx="18">
                  <c:v>10</c:v>
                </c:pt>
                <c:pt idx="19">
                  <c:v>8.8888888888888893</c:v>
                </c:pt>
                <c:pt idx="20">
                  <c:v>17.777777777777779</c:v>
                </c:pt>
                <c:pt idx="21">
                  <c:v>12.222222222222223</c:v>
                </c:pt>
                <c:pt idx="22">
                  <c:v>10</c:v>
                </c:pt>
                <c:pt idx="23">
                  <c:v>14.444444444444445</c:v>
                </c:pt>
                <c:pt idx="24">
                  <c:v>15.555555555555555</c:v>
                </c:pt>
                <c:pt idx="25">
                  <c:v>1.1111111111111116</c:v>
                </c:pt>
                <c:pt idx="26">
                  <c:v>5.5555555555555554</c:v>
                </c:pt>
                <c:pt idx="27">
                  <c:v>1</c:v>
                </c:pt>
                <c:pt idx="28">
                  <c:v>3.3333333333333326</c:v>
                </c:pt>
                <c:pt idx="29">
                  <c:v>11.111111111111111</c:v>
                </c:pt>
                <c:pt idx="30">
                  <c:v>6.6666666666666679</c:v>
                </c:pt>
                <c:pt idx="31">
                  <c:v>8.8888888888888893</c:v>
                </c:pt>
                <c:pt idx="32">
                  <c:v>14.444444444444445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DD-FC45-9A17-DD5AE53AB5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57371872"/>
        <c:axId val="757373504"/>
      </c:barChart>
      <c:catAx>
        <c:axId val="7573718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Sites (West to East)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7373504"/>
        <c:crosses val="autoZero"/>
        <c:auto val="1"/>
        <c:lblAlgn val="ctr"/>
        <c:lblOffset val="100"/>
        <c:noMultiLvlLbl val="0"/>
      </c:catAx>
      <c:valAx>
        <c:axId val="757373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Fire Return Interval (Years)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73718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="1"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'GLMM+O'!$L$1</c:f>
              <c:strCache>
                <c:ptCount val="1"/>
                <c:pt idx="0">
                  <c:v>EDSBA</c:v>
                </c:pt>
              </c:strCache>
            </c:strRef>
          </c:tx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'GLMM+O'!$A$2:$A$34</c:f>
              <c:strCache>
                <c:ptCount val="33"/>
                <c:pt idx="0">
                  <c:v>20N</c:v>
                </c:pt>
                <c:pt idx="1">
                  <c:v>20S</c:v>
                </c:pt>
                <c:pt idx="2">
                  <c:v>30N</c:v>
                </c:pt>
                <c:pt idx="3">
                  <c:v>30S</c:v>
                </c:pt>
                <c:pt idx="4">
                  <c:v>40N</c:v>
                </c:pt>
                <c:pt idx="5">
                  <c:v>40S</c:v>
                </c:pt>
                <c:pt idx="6">
                  <c:v>50N</c:v>
                </c:pt>
                <c:pt idx="7">
                  <c:v>50S</c:v>
                </c:pt>
                <c:pt idx="8">
                  <c:v>60N</c:v>
                </c:pt>
                <c:pt idx="9">
                  <c:v>60S</c:v>
                </c:pt>
                <c:pt idx="10">
                  <c:v>70S</c:v>
                </c:pt>
                <c:pt idx="11">
                  <c:v>80N</c:v>
                </c:pt>
                <c:pt idx="12">
                  <c:v>80S</c:v>
                </c:pt>
                <c:pt idx="13">
                  <c:v>90N</c:v>
                </c:pt>
                <c:pt idx="14">
                  <c:v>90S</c:v>
                </c:pt>
                <c:pt idx="15">
                  <c:v>100N</c:v>
                </c:pt>
                <c:pt idx="16">
                  <c:v>100S</c:v>
                </c:pt>
                <c:pt idx="17">
                  <c:v>120N</c:v>
                </c:pt>
                <c:pt idx="18">
                  <c:v>120S</c:v>
                </c:pt>
                <c:pt idx="19">
                  <c:v>130N</c:v>
                </c:pt>
                <c:pt idx="20">
                  <c:v>130S</c:v>
                </c:pt>
                <c:pt idx="21">
                  <c:v>140N</c:v>
                </c:pt>
                <c:pt idx="22">
                  <c:v>140S</c:v>
                </c:pt>
                <c:pt idx="23">
                  <c:v>150N</c:v>
                </c:pt>
                <c:pt idx="24">
                  <c:v>150S</c:v>
                </c:pt>
                <c:pt idx="25">
                  <c:v>160N</c:v>
                </c:pt>
                <c:pt idx="26">
                  <c:v>160S</c:v>
                </c:pt>
                <c:pt idx="27">
                  <c:v>170N</c:v>
                </c:pt>
                <c:pt idx="28">
                  <c:v>170S</c:v>
                </c:pt>
                <c:pt idx="29">
                  <c:v>180N</c:v>
                </c:pt>
                <c:pt idx="30">
                  <c:v>180S</c:v>
                </c:pt>
                <c:pt idx="31">
                  <c:v>190N</c:v>
                </c:pt>
                <c:pt idx="32">
                  <c:v>190S</c:v>
                </c:pt>
              </c:strCache>
            </c:strRef>
          </c:cat>
          <c:val>
            <c:numRef>
              <c:f>'GLMM+O'!$L$2:$L$34</c:f>
              <c:numCache>
                <c:formatCode>0.00</c:formatCode>
                <c:ptCount val="33"/>
                <c:pt idx="0">
                  <c:v>4.166666666666667</c:v>
                </c:pt>
                <c:pt idx="1">
                  <c:v>5.5555555555555554</c:v>
                </c:pt>
                <c:pt idx="2">
                  <c:v>9.2273307790549168</c:v>
                </c:pt>
                <c:pt idx="3">
                  <c:v>0</c:v>
                </c:pt>
                <c:pt idx="4">
                  <c:v>5.5555555555555554</c:v>
                </c:pt>
                <c:pt idx="5">
                  <c:v>5.5555555555555554</c:v>
                </c:pt>
                <c:pt idx="6">
                  <c:v>9.1954022988505741</c:v>
                </c:pt>
                <c:pt idx="7">
                  <c:v>11.111111111111111</c:v>
                </c:pt>
                <c:pt idx="8">
                  <c:v>11.020923520923521</c:v>
                </c:pt>
                <c:pt idx="9">
                  <c:v>2.7777777777777777</c:v>
                </c:pt>
                <c:pt idx="10">
                  <c:v>2.7777777777777777</c:v>
                </c:pt>
                <c:pt idx="11">
                  <c:v>13.888888888888889</c:v>
                </c:pt>
                <c:pt idx="12">
                  <c:v>11.111111111111111</c:v>
                </c:pt>
                <c:pt idx="13">
                  <c:v>6.9264069264069263</c:v>
                </c:pt>
                <c:pt idx="14">
                  <c:v>11.111111111111111</c:v>
                </c:pt>
                <c:pt idx="15">
                  <c:v>16.602809706257982</c:v>
                </c:pt>
                <c:pt idx="16">
                  <c:v>22.222222222222221</c:v>
                </c:pt>
                <c:pt idx="17">
                  <c:v>9.2911877394636022</c:v>
                </c:pt>
                <c:pt idx="18">
                  <c:v>6.9444444444444446</c:v>
                </c:pt>
                <c:pt idx="19">
                  <c:v>9.2592592592592595</c:v>
                </c:pt>
                <c:pt idx="20">
                  <c:v>0</c:v>
                </c:pt>
                <c:pt idx="21">
                  <c:v>1.3708513708513708</c:v>
                </c:pt>
                <c:pt idx="22">
                  <c:v>16.666666666666668</c:v>
                </c:pt>
                <c:pt idx="23">
                  <c:v>7.3435504469987229</c:v>
                </c:pt>
                <c:pt idx="24">
                  <c:v>5.5555555555555554</c:v>
                </c:pt>
                <c:pt idx="25">
                  <c:v>20.338441890166028</c:v>
                </c:pt>
                <c:pt idx="26">
                  <c:v>17.592592592592592</c:v>
                </c:pt>
                <c:pt idx="27">
                  <c:v>20.274584929757346</c:v>
                </c:pt>
                <c:pt idx="28">
                  <c:v>16.666666666666668</c:v>
                </c:pt>
                <c:pt idx="29">
                  <c:v>5.5555555555555554</c:v>
                </c:pt>
                <c:pt idx="30">
                  <c:v>5.4597701149425291</c:v>
                </c:pt>
                <c:pt idx="31">
                  <c:v>0</c:v>
                </c:pt>
                <c:pt idx="3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E2-2B4D-A68F-7623FFEBA594}"/>
            </c:ext>
          </c:extLst>
        </c:ser>
        <c:ser>
          <c:idx val="1"/>
          <c:order val="1"/>
          <c:tx>
            <c:strRef>
              <c:f>'GLMM+O'!$M$1</c:f>
              <c:strCache>
                <c:ptCount val="1"/>
                <c:pt idx="0">
                  <c:v>LDSBA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cat>
            <c:strRef>
              <c:f>'GLMM+O'!$A$2:$A$34</c:f>
              <c:strCache>
                <c:ptCount val="33"/>
                <c:pt idx="0">
                  <c:v>20N</c:v>
                </c:pt>
                <c:pt idx="1">
                  <c:v>20S</c:v>
                </c:pt>
                <c:pt idx="2">
                  <c:v>30N</c:v>
                </c:pt>
                <c:pt idx="3">
                  <c:v>30S</c:v>
                </c:pt>
                <c:pt idx="4">
                  <c:v>40N</c:v>
                </c:pt>
                <c:pt idx="5">
                  <c:v>40S</c:v>
                </c:pt>
                <c:pt idx="6">
                  <c:v>50N</c:v>
                </c:pt>
                <c:pt idx="7">
                  <c:v>50S</c:v>
                </c:pt>
                <c:pt idx="8">
                  <c:v>60N</c:v>
                </c:pt>
                <c:pt idx="9">
                  <c:v>60S</c:v>
                </c:pt>
                <c:pt idx="10">
                  <c:v>70S</c:v>
                </c:pt>
                <c:pt idx="11">
                  <c:v>80N</c:v>
                </c:pt>
                <c:pt idx="12">
                  <c:v>80S</c:v>
                </c:pt>
                <c:pt idx="13">
                  <c:v>90N</c:v>
                </c:pt>
                <c:pt idx="14">
                  <c:v>90S</c:v>
                </c:pt>
                <c:pt idx="15">
                  <c:v>100N</c:v>
                </c:pt>
                <c:pt idx="16">
                  <c:v>100S</c:v>
                </c:pt>
                <c:pt idx="17">
                  <c:v>120N</c:v>
                </c:pt>
                <c:pt idx="18">
                  <c:v>120S</c:v>
                </c:pt>
                <c:pt idx="19">
                  <c:v>130N</c:v>
                </c:pt>
                <c:pt idx="20">
                  <c:v>130S</c:v>
                </c:pt>
                <c:pt idx="21">
                  <c:v>140N</c:v>
                </c:pt>
                <c:pt idx="22">
                  <c:v>140S</c:v>
                </c:pt>
                <c:pt idx="23">
                  <c:v>150N</c:v>
                </c:pt>
                <c:pt idx="24">
                  <c:v>150S</c:v>
                </c:pt>
                <c:pt idx="25">
                  <c:v>160N</c:v>
                </c:pt>
                <c:pt idx="26">
                  <c:v>160S</c:v>
                </c:pt>
                <c:pt idx="27">
                  <c:v>170N</c:v>
                </c:pt>
                <c:pt idx="28">
                  <c:v>170S</c:v>
                </c:pt>
                <c:pt idx="29">
                  <c:v>180N</c:v>
                </c:pt>
                <c:pt idx="30">
                  <c:v>180S</c:v>
                </c:pt>
                <c:pt idx="31">
                  <c:v>190N</c:v>
                </c:pt>
                <c:pt idx="32">
                  <c:v>190S</c:v>
                </c:pt>
              </c:strCache>
            </c:strRef>
          </c:cat>
          <c:val>
            <c:numRef>
              <c:f>'GLMM+O'!$M$2:$M$34</c:f>
              <c:numCache>
                <c:formatCode>0.00</c:formatCode>
                <c:ptCount val="33"/>
                <c:pt idx="0">
                  <c:v>61.111111111111114</c:v>
                </c:pt>
                <c:pt idx="1">
                  <c:v>38.888888888888886</c:v>
                </c:pt>
                <c:pt idx="2">
                  <c:v>40.644955300127712</c:v>
                </c:pt>
                <c:pt idx="3">
                  <c:v>25</c:v>
                </c:pt>
                <c:pt idx="4">
                  <c:v>33.333333333333336</c:v>
                </c:pt>
                <c:pt idx="5">
                  <c:v>30.555555555555557</c:v>
                </c:pt>
                <c:pt idx="6">
                  <c:v>59.323116219667945</c:v>
                </c:pt>
                <c:pt idx="7">
                  <c:v>58.333333333333336</c:v>
                </c:pt>
                <c:pt idx="8">
                  <c:v>26.406926406926409</c:v>
                </c:pt>
                <c:pt idx="9">
                  <c:v>27.777777777777779</c:v>
                </c:pt>
                <c:pt idx="10">
                  <c:v>8.3333333333333339</c:v>
                </c:pt>
                <c:pt idx="11">
                  <c:v>47.222222222222221</c:v>
                </c:pt>
                <c:pt idx="12">
                  <c:v>33.333333333333336</c:v>
                </c:pt>
                <c:pt idx="13">
                  <c:v>22.186147186147181</c:v>
                </c:pt>
                <c:pt idx="14">
                  <c:v>55.5555555555556</c:v>
                </c:pt>
                <c:pt idx="15">
                  <c:v>1.8199233716475096</c:v>
                </c:pt>
                <c:pt idx="16">
                  <c:v>30.555555555555557</c:v>
                </c:pt>
                <c:pt idx="17">
                  <c:v>3.6717752234993615</c:v>
                </c:pt>
                <c:pt idx="18">
                  <c:v>13.888888888888889</c:v>
                </c:pt>
                <c:pt idx="19">
                  <c:v>16.666666666666668</c:v>
                </c:pt>
                <c:pt idx="20">
                  <c:v>3.6398467432950192</c:v>
                </c:pt>
                <c:pt idx="21">
                  <c:v>12.445887445887445</c:v>
                </c:pt>
                <c:pt idx="22">
                  <c:v>27.777777777777779</c:v>
                </c:pt>
                <c:pt idx="23">
                  <c:v>3.735632183908046</c:v>
                </c:pt>
                <c:pt idx="24">
                  <c:v>5.5555555555555554</c:v>
                </c:pt>
                <c:pt idx="25">
                  <c:v>16.666666666666668</c:v>
                </c:pt>
                <c:pt idx="26">
                  <c:v>19.380587484035757</c:v>
                </c:pt>
                <c:pt idx="27">
                  <c:v>24.042145593869733</c:v>
                </c:pt>
                <c:pt idx="28">
                  <c:v>36.111111111111114</c:v>
                </c:pt>
                <c:pt idx="29">
                  <c:v>22.222222222222221</c:v>
                </c:pt>
                <c:pt idx="30">
                  <c:v>16.634738186462325</c:v>
                </c:pt>
                <c:pt idx="31">
                  <c:v>16.538952745849297</c:v>
                </c:pt>
                <c:pt idx="32">
                  <c:v>22.222222222222221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5E2-2B4D-A68F-7623FFEBA5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764499200"/>
        <c:axId val="1764549920"/>
      </c:barChart>
      <c:catAx>
        <c:axId val="176449920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Sites</a:t>
                </a:r>
                <a:r>
                  <a:rPr lang="en-GB" baseline="0"/>
                  <a:t> (West to East)</a:t>
                </a:r>
                <a:endParaRPr lang="en-GB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4549920"/>
        <c:crosses val="autoZero"/>
        <c:auto val="1"/>
        <c:lblAlgn val="ctr"/>
        <c:lblOffset val="100"/>
        <c:noMultiLvlLbl val="0"/>
      </c:catAx>
      <c:valAx>
        <c:axId val="1764549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%</a:t>
                </a:r>
                <a:r>
                  <a:rPr lang="en-GB" baseline="0"/>
                  <a:t> of site burnt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44992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56859663837849428"/>
          <c:y val="0.13686648238905605"/>
          <c:w val="0.16003952469920973"/>
          <c:h val="6.2916436011327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'GLMM+O'!$AL$10</c:f>
              <c:strCache>
                <c:ptCount val="1"/>
                <c:pt idx="0">
                  <c:v>MAP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cat>
            <c:numRef>
              <c:f>'GLMM+O'!$AK$11:$AK$27</c:f>
              <c:numCache>
                <c:formatCode>General</c:formatCode>
                <c:ptCount val="17"/>
                <c:pt idx="0">
                  <c:v>20</c:v>
                </c:pt>
                <c:pt idx="1">
                  <c:v>30</c:v>
                </c:pt>
                <c:pt idx="2">
                  <c:v>40</c:v>
                </c:pt>
                <c:pt idx="3">
                  <c:v>50</c:v>
                </c:pt>
                <c:pt idx="4">
                  <c:v>60</c:v>
                </c:pt>
                <c:pt idx="5">
                  <c:v>70</c:v>
                </c:pt>
                <c:pt idx="6">
                  <c:v>80</c:v>
                </c:pt>
                <c:pt idx="7">
                  <c:v>90</c:v>
                </c:pt>
                <c:pt idx="8">
                  <c:v>100</c:v>
                </c:pt>
                <c:pt idx="9">
                  <c:v>120</c:v>
                </c:pt>
                <c:pt idx="10">
                  <c:v>130</c:v>
                </c:pt>
                <c:pt idx="11">
                  <c:v>140</c:v>
                </c:pt>
                <c:pt idx="12">
                  <c:v>150</c:v>
                </c:pt>
                <c:pt idx="13">
                  <c:v>160</c:v>
                </c:pt>
                <c:pt idx="14">
                  <c:v>170</c:v>
                </c:pt>
                <c:pt idx="15">
                  <c:v>180</c:v>
                </c:pt>
                <c:pt idx="16">
                  <c:v>190</c:v>
                </c:pt>
              </c:numCache>
            </c:numRef>
          </c:cat>
          <c:val>
            <c:numRef>
              <c:f>'GLMM+O'!$AL$11:$AL$27</c:f>
              <c:numCache>
                <c:formatCode>0.00</c:formatCode>
                <c:ptCount val="17"/>
                <c:pt idx="0">
                  <c:v>593.25226086956525</c:v>
                </c:pt>
                <c:pt idx="1">
                  <c:v>588.98908695652153</c:v>
                </c:pt>
                <c:pt idx="2">
                  <c:v>579.62026086956519</c:v>
                </c:pt>
                <c:pt idx="3">
                  <c:v>578.09756521739121</c:v>
                </c:pt>
                <c:pt idx="4">
                  <c:v>563.1559565217392</c:v>
                </c:pt>
                <c:pt idx="5">
                  <c:v>557.78617391304329</c:v>
                </c:pt>
                <c:pt idx="6">
                  <c:v>561.22273913043477</c:v>
                </c:pt>
                <c:pt idx="7">
                  <c:v>551.4219130434783</c:v>
                </c:pt>
                <c:pt idx="8">
                  <c:v>548.66856521739135</c:v>
                </c:pt>
                <c:pt idx="9">
                  <c:v>606.49295652173896</c:v>
                </c:pt>
                <c:pt idx="10">
                  <c:v>612.90873913043481</c:v>
                </c:pt>
                <c:pt idx="11">
                  <c:v>634.1955217391303</c:v>
                </c:pt>
                <c:pt idx="12">
                  <c:v>618.37956521739136</c:v>
                </c:pt>
                <c:pt idx="13">
                  <c:v>642.70073913043484</c:v>
                </c:pt>
                <c:pt idx="14">
                  <c:v>636.23034782608693</c:v>
                </c:pt>
                <c:pt idx="15">
                  <c:v>631.42817391304345</c:v>
                </c:pt>
                <c:pt idx="16">
                  <c:v>632.90795652173904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66-5241-B82F-53323E54EA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31632463"/>
        <c:axId val="1416371935"/>
      </c:barChart>
      <c:catAx>
        <c:axId val="133163246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Site</a:t>
                </a:r>
                <a:r>
                  <a:rPr lang="en-GB" baseline="0"/>
                  <a:t> Pairs </a:t>
                </a:r>
                <a:r>
                  <a:rPr lang="en-GB"/>
                  <a:t>from West to East (km)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6371935"/>
        <c:crosses val="autoZero"/>
        <c:auto val="1"/>
        <c:lblAlgn val="ctr"/>
        <c:lblOffset val="100"/>
        <c:noMultiLvlLbl val="0"/>
      </c:catAx>
      <c:valAx>
        <c:axId val="14163719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Mean Annual Precipiation (mm)</a:t>
                </a:r>
              </a:p>
              <a:p>
                <a:pPr>
                  <a:defRPr/>
                </a:pPr>
                <a:r>
                  <a:rPr lang="en-GB"/>
                  <a:t>'96/'97 - '18/'19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16324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241218</xdr:colOff>
      <xdr:row>48</xdr:row>
      <xdr:rowOff>172604</xdr:rowOff>
    </xdr:from>
    <xdr:to>
      <xdr:col>31</xdr:col>
      <xdr:colOff>476250</xdr:colOff>
      <xdr:row>74</xdr:row>
      <xdr:rowOff>68036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CBC24E2-B72C-C047-A630-AA9F9BA85F9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40144</xdr:colOff>
      <xdr:row>39</xdr:row>
      <xdr:rowOff>189425</xdr:rowOff>
    </xdr:from>
    <xdr:to>
      <xdr:col>15</xdr:col>
      <xdr:colOff>1282108</xdr:colOff>
      <xdr:row>65</xdr:row>
      <xdr:rowOff>8825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72C7297-501B-9449-B0D2-CD873702551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184404</xdr:colOff>
      <xdr:row>6</xdr:row>
      <xdr:rowOff>167807</xdr:rowOff>
    </xdr:from>
    <xdr:to>
      <xdr:col>34</xdr:col>
      <xdr:colOff>447862</xdr:colOff>
      <xdr:row>29</xdr:row>
      <xdr:rowOff>199286</xdr:rowOff>
    </xdr:to>
    <xdr:grpSp>
      <xdr:nvGrpSpPr>
        <xdr:cNvPr id="20" name="Group 19">
          <a:extLst>
            <a:ext uri="{FF2B5EF4-FFF2-40B4-BE49-F238E27FC236}">
              <a16:creationId xmlns:a16="http://schemas.microsoft.com/office/drawing/2014/main" id="{DF7144B8-67A1-F242-A997-B2FCCF6F6E70}"/>
            </a:ext>
          </a:extLst>
        </xdr:cNvPr>
        <xdr:cNvGrpSpPr/>
      </xdr:nvGrpSpPr>
      <xdr:grpSpPr>
        <a:xfrm>
          <a:off x="22222639" y="1848689"/>
          <a:ext cx="10124635" cy="4756626"/>
          <a:chOff x="22245302" y="2450953"/>
          <a:chExt cx="10195144" cy="4626311"/>
        </a:xfrm>
      </xdr:grpSpPr>
      <xdr:graphicFrame macro="">
        <xdr:nvGraphicFramePr>
          <xdr:cNvPr id="4" name="Chart 3">
            <a:extLst>
              <a:ext uri="{FF2B5EF4-FFF2-40B4-BE49-F238E27FC236}">
                <a16:creationId xmlns:a16="http://schemas.microsoft.com/office/drawing/2014/main" id="{19C9CD12-879A-534D-9D00-5FB428429C37}"/>
              </a:ext>
            </a:extLst>
          </xdr:cNvPr>
          <xdr:cNvGraphicFramePr/>
        </xdr:nvGraphicFramePr>
        <xdr:xfrm>
          <a:off x="22245302" y="2450953"/>
          <a:ext cx="10195144" cy="462631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pSp>
        <xdr:nvGrpSpPr>
          <xdr:cNvPr id="5" name="Group 4">
            <a:extLst>
              <a:ext uri="{FF2B5EF4-FFF2-40B4-BE49-F238E27FC236}">
                <a16:creationId xmlns:a16="http://schemas.microsoft.com/office/drawing/2014/main" id="{4C033254-4DF0-8D4A-A4E4-A2C3CEE153E2}"/>
              </a:ext>
            </a:extLst>
          </xdr:cNvPr>
          <xdr:cNvGrpSpPr/>
        </xdr:nvGrpSpPr>
        <xdr:grpSpPr>
          <a:xfrm>
            <a:off x="23220613" y="2582809"/>
            <a:ext cx="9100935" cy="3230044"/>
            <a:chOff x="18908138" y="2095900"/>
            <a:chExt cx="9462204" cy="4537106"/>
          </a:xfrm>
        </xdr:grpSpPr>
        <xdr:grpSp>
          <xdr:nvGrpSpPr>
            <xdr:cNvPr id="6" name="Group 5">
              <a:extLst>
                <a:ext uri="{FF2B5EF4-FFF2-40B4-BE49-F238E27FC236}">
                  <a16:creationId xmlns:a16="http://schemas.microsoft.com/office/drawing/2014/main" id="{69C68491-CE63-5B4A-93BE-98E445F6FAB0}"/>
                </a:ext>
              </a:extLst>
            </xdr:cNvPr>
            <xdr:cNvGrpSpPr/>
          </xdr:nvGrpSpPr>
          <xdr:grpSpPr>
            <a:xfrm>
              <a:off x="18908138" y="2112324"/>
              <a:ext cx="1419617" cy="4520682"/>
              <a:chOff x="18908138" y="2112324"/>
              <a:chExt cx="1419617" cy="4520681"/>
            </a:xfrm>
            <a:solidFill>
              <a:schemeClr val="accent2">
                <a:lumMod val="40000"/>
                <a:lumOff val="60000"/>
                <a:alpha val="43000"/>
              </a:schemeClr>
            </a:solidFill>
          </xdr:grpSpPr>
          <xdr:sp macro="" textlink="">
            <xdr:nvSpPr>
              <xdr:cNvPr id="15" name="Rectangle 14">
                <a:extLst>
                  <a:ext uri="{FF2B5EF4-FFF2-40B4-BE49-F238E27FC236}">
                    <a16:creationId xmlns:a16="http://schemas.microsoft.com/office/drawing/2014/main" id="{DD3F10C2-24AF-4C4F-8417-87C6A37DFC9E}"/>
                  </a:ext>
                </a:extLst>
              </xdr:cNvPr>
              <xdr:cNvSpPr/>
            </xdr:nvSpPr>
            <xdr:spPr>
              <a:xfrm>
                <a:off x="18908138" y="2127155"/>
                <a:ext cx="305053" cy="4502091"/>
              </a:xfrm>
              <a:prstGeom prst="rect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/>
              <a:lstStyle>
                <a:lvl1pPr marL="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US" sz="1200">
                  <a:latin typeface="+mn-lt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16" name="Rectangle 15">
                <a:extLst>
                  <a:ext uri="{FF2B5EF4-FFF2-40B4-BE49-F238E27FC236}">
                    <a16:creationId xmlns:a16="http://schemas.microsoft.com/office/drawing/2014/main" id="{0F1A5C2A-429D-6F47-A2DA-B59699B2BB43}"/>
                  </a:ext>
                </a:extLst>
              </xdr:cNvPr>
              <xdr:cNvSpPr/>
            </xdr:nvSpPr>
            <xdr:spPr>
              <a:xfrm>
                <a:off x="19480337" y="2112324"/>
                <a:ext cx="298905" cy="4516923"/>
              </a:xfrm>
              <a:prstGeom prst="rect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/>
              <a:lstStyle>
                <a:lvl1pPr marL="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US" sz="1200">
                  <a:latin typeface="+mn-lt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17" name="Rectangle 16">
                <a:extLst>
                  <a:ext uri="{FF2B5EF4-FFF2-40B4-BE49-F238E27FC236}">
                    <a16:creationId xmlns:a16="http://schemas.microsoft.com/office/drawing/2014/main" id="{555E6615-E849-0A47-B8F9-2BB643B576C8}"/>
                  </a:ext>
                </a:extLst>
              </xdr:cNvPr>
              <xdr:cNvSpPr/>
            </xdr:nvSpPr>
            <xdr:spPr>
              <a:xfrm>
                <a:off x="20041842" y="2118001"/>
                <a:ext cx="285913" cy="4515004"/>
              </a:xfrm>
              <a:prstGeom prst="rect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/>
              <a:lstStyle>
                <a:lvl1pPr marL="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US" sz="1200">
                  <a:latin typeface="+mn-lt"/>
                  <a:cs typeface="Times New Roman" panose="02020603050405020304" pitchFamily="18" charset="0"/>
                </a:endParaRPr>
              </a:p>
            </xdr:txBody>
          </xdr:sp>
        </xdr:grpSp>
        <xdr:sp macro="" textlink="">
          <xdr:nvSpPr>
            <xdr:cNvPr id="7" name="Rectangle 6">
              <a:extLst>
                <a:ext uri="{FF2B5EF4-FFF2-40B4-BE49-F238E27FC236}">
                  <a16:creationId xmlns:a16="http://schemas.microsoft.com/office/drawing/2014/main" id="{EFB37E15-7222-6743-AF32-ABC1DC59C6CD}"/>
                </a:ext>
              </a:extLst>
            </xdr:cNvPr>
            <xdr:cNvSpPr/>
          </xdr:nvSpPr>
          <xdr:spPr>
            <a:xfrm>
              <a:off x="20664367" y="2095900"/>
              <a:ext cx="3139210" cy="4523148"/>
            </a:xfrm>
            <a:prstGeom prst="rect">
              <a:avLst/>
            </a:prstGeom>
            <a:solidFill>
              <a:schemeClr val="accent2">
                <a:lumMod val="40000"/>
                <a:lumOff val="60000"/>
                <a:alpha val="43000"/>
              </a:schemeClr>
            </a:solidFill>
            <a:ln>
              <a:solidFill>
                <a:schemeClr val="bg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/>
            <a:lstStyle>
              <a:lvl1pPr marL="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200">
                <a:latin typeface="+mn-lt"/>
                <a:cs typeface="Times New Roman" panose="02020603050405020304" pitchFamily="18" charset="0"/>
              </a:endParaRPr>
            </a:p>
          </xdr:txBody>
        </xdr:sp>
        <xdr:sp macro="" textlink="">
          <xdr:nvSpPr>
            <xdr:cNvPr id="8" name="Rectangle 7">
              <a:extLst>
                <a:ext uri="{FF2B5EF4-FFF2-40B4-BE49-F238E27FC236}">
                  <a16:creationId xmlns:a16="http://schemas.microsoft.com/office/drawing/2014/main" id="{E5225EB9-26BC-614B-AE7A-202624B6F3D9}"/>
                </a:ext>
              </a:extLst>
            </xdr:cNvPr>
            <xdr:cNvSpPr/>
          </xdr:nvSpPr>
          <xdr:spPr>
            <a:xfrm>
              <a:off x="23782563" y="2097088"/>
              <a:ext cx="2301023" cy="4506723"/>
            </a:xfrm>
            <a:prstGeom prst="rect">
              <a:avLst/>
            </a:prstGeom>
            <a:solidFill>
              <a:schemeClr val="accent4">
                <a:lumMod val="40000"/>
                <a:lumOff val="60000"/>
                <a:alpha val="24000"/>
              </a:schemeClr>
            </a:solidFill>
            <a:ln>
              <a:solidFill>
                <a:schemeClr val="bg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/>
            <a:lstStyle>
              <a:lvl1pPr marL="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 sz="1200">
                <a:latin typeface="+mn-lt"/>
                <a:cs typeface="Times New Roman" panose="02020603050405020304" pitchFamily="18" charset="0"/>
              </a:endParaRPr>
            </a:p>
          </xdr:txBody>
        </xdr:sp>
        <xdr:grpSp>
          <xdr:nvGrpSpPr>
            <xdr:cNvPr id="9" name="Group 8">
              <a:extLst>
                <a:ext uri="{FF2B5EF4-FFF2-40B4-BE49-F238E27FC236}">
                  <a16:creationId xmlns:a16="http://schemas.microsoft.com/office/drawing/2014/main" id="{96831A66-3616-014F-91BC-BF537A4DE9D8}"/>
                </a:ext>
              </a:extLst>
            </xdr:cNvPr>
            <xdr:cNvGrpSpPr/>
          </xdr:nvGrpSpPr>
          <xdr:grpSpPr>
            <a:xfrm>
              <a:off x="19213185" y="2125204"/>
              <a:ext cx="1474364" cy="4504043"/>
              <a:chOff x="16090915" y="2125204"/>
              <a:chExt cx="1231238" cy="4504043"/>
            </a:xfrm>
            <a:solidFill>
              <a:schemeClr val="accent6">
                <a:lumMod val="60000"/>
                <a:lumOff val="40000"/>
                <a:alpha val="34000"/>
              </a:schemeClr>
            </a:solidFill>
          </xdr:grpSpPr>
          <xdr:sp macro="" textlink="">
            <xdr:nvSpPr>
              <xdr:cNvPr id="12" name="Rectangle 11">
                <a:extLst>
                  <a:ext uri="{FF2B5EF4-FFF2-40B4-BE49-F238E27FC236}">
                    <a16:creationId xmlns:a16="http://schemas.microsoft.com/office/drawing/2014/main" id="{E052A9CF-5406-6543-AC9E-E77C4D4BAB16}"/>
                  </a:ext>
                </a:extLst>
              </xdr:cNvPr>
              <xdr:cNvSpPr/>
            </xdr:nvSpPr>
            <xdr:spPr>
              <a:xfrm>
                <a:off x="16090915" y="2127155"/>
                <a:ext cx="230857" cy="4502092"/>
              </a:xfrm>
              <a:prstGeom prst="rect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/>
              <a:lstStyle>
                <a:lvl1pPr marL="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US" sz="1200">
                  <a:latin typeface="+mn-lt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13" name="Rectangle 12">
                <a:extLst>
                  <a:ext uri="{FF2B5EF4-FFF2-40B4-BE49-F238E27FC236}">
                    <a16:creationId xmlns:a16="http://schemas.microsoft.com/office/drawing/2014/main" id="{0A466838-B3C9-4C40-93B7-4DB7259A889D}"/>
                  </a:ext>
                </a:extLst>
              </xdr:cNvPr>
              <xdr:cNvSpPr/>
            </xdr:nvSpPr>
            <xdr:spPr>
              <a:xfrm>
                <a:off x="16563623" y="2125204"/>
                <a:ext cx="219291" cy="4487618"/>
              </a:xfrm>
              <a:prstGeom prst="rect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/>
              <a:lstStyle>
                <a:lvl1pPr marL="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US" sz="1200">
                  <a:latin typeface="+mn-lt"/>
                  <a:cs typeface="Times New Roman" panose="02020603050405020304" pitchFamily="18" charset="0"/>
                </a:endParaRPr>
              </a:p>
            </xdr:txBody>
          </xdr:sp>
          <xdr:sp macro="" textlink="">
            <xdr:nvSpPr>
              <xdr:cNvPr id="14" name="Rectangle 13">
                <a:extLst>
                  <a:ext uri="{FF2B5EF4-FFF2-40B4-BE49-F238E27FC236}">
                    <a16:creationId xmlns:a16="http://schemas.microsoft.com/office/drawing/2014/main" id="{AD93A764-6672-1B44-938E-A2A5F265C4CD}"/>
                  </a:ext>
                </a:extLst>
              </xdr:cNvPr>
              <xdr:cNvSpPr/>
            </xdr:nvSpPr>
            <xdr:spPr>
              <a:xfrm>
                <a:off x="17011729" y="2125204"/>
                <a:ext cx="310424" cy="4471195"/>
              </a:xfrm>
              <a:prstGeom prst="rect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/>
              <a:lstStyle>
                <a:lvl1pPr marL="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US" sz="1200">
                  <a:latin typeface="+mn-lt"/>
                  <a:cs typeface="Times New Roman" panose="02020603050405020304" pitchFamily="18" charset="0"/>
                </a:endParaRPr>
              </a:p>
            </xdr:txBody>
          </xdr:sp>
        </xdr:grpSp>
        <xdr:grpSp>
          <xdr:nvGrpSpPr>
            <xdr:cNvPr id="10" name="Group 9">
              <a:extLst>
                <a:ext uri="{FF2B5EF4-FFF2-40B4-BE49-F238E27FC236}">
                  <a16:creationId xmlns:a16="http://schemas.microsoft.com/office/drawing/2014/main" id="{472D65CD-FEBA-C940-AF2A-8228FC96FF48}"/>
                </a:ext>
              </a:extLst>
            </xdr:cNvPr>
            <xdr:cNvGrpSpPr/>
          </xdr:nvGrpSpPr>
          <xdr:grpSpPr>
            <a:xfrm>
              <a:off x="26093273" y="2127157"/>
              <a:ext cx="2277069" cy="4481646"/>
              <a:chOff x="9043950" y="2127157"/>
              <a:chExt cx="223854" cy="4481646"/>
            </a:xfrm>
            <a:solidFill>
              <a:schemeClr val="accent5">
                <a:lumMod val="60000"/>
                <a:lumOff val="40000"/>
                <a:alpha val="34000"/>
              </a:schemeClr>
            </a:solidFill>
          </xdr:grpSpPr>
          <xdr:sp macro="" textlink="">
            <xdr:nvSpPr>
              <xdr:cNvPr id="11" name="Rectangle 10">
                <a:extLst>
                  <a:ext uri="{FF2B5EF4-FFF2-40B4-BE49-F238E27FC236}">
                    <a16:creationId xmlns:a16="http://schemas.microsoft.com/office/drawing/2014/main" id="{151FBBDD-770F-0D43-AB91-4981E40AF8AD}"/>
                  </a:ext>
                </a:extLst>
              </xdr:cNvPr>
              <xdr:cNvSpPr/>
            </xdr:nvSpPr>
            <xdr:spPr>
              <a:xfrm>
                <a:off x="9043950" y="2127157"/>
                <a:ext cx="223854" cy="4481646"/>
              </a:xfrm>
              <a:prstGeom prst="rect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/>
              <a:lstStyle>
                <a:lvl1pPr marL="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indent="0">
                  <a:defRPr sz="11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en-US" sz="1200">
                  <a:latin typeface="+mn-lt"/>
                  <a:cs typeface="Times New Roman" panose="02020603050405020304" pitchFamily="18" charset="0"/>
                </a:endParaRPr>
              </a:p>
            </xdr:txBody>
          </xdr:sp>
        </xdr:grpSp>
      </xdr:grpSp>
    </xdr:grpSp>
    <xdr:clientData/>
  </xdr:twoCellAnchor>
  <xdr:twoCellAnchor>
    <xdr:from>
      <xdr:col>40</xdr:col>
      <xdr:colOff>155540</xdr:colOff>
      <xdr:row>11</xdr:row>
      <xdr:rowOff>61245</xdr:rowOff>
    </xdr:from>
    <xdr:to>
      <xdr:col>48</xdr:col>
      <xdr:colOff>694906</xdr:colOff>
      <xdr:row>24</xdr:row>
      <xdr:rowOff>164484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67508ADE-C1EF-1A49-AF83-937C53517CD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0.07262</cdr:x>
      <cdr:y>0.03089</cdr:y>
    </cdr:from>
    <cdr:to>
      <cdr:x>0.98785</cdr:x>
      <cdr:y>0.83</cdr:y>
    </cdr:to>
    <cdr:grpSp>
      <cdr:nvGrpSpPr>
        <cdr:cNvPr id="16" name="Group 15">
          <a:extLst xmlns:a="http://schemas.openxmlformats.org/drawingml/2006/main">
            <a:ext uri="{FF2B5EF4-FFF2-40B4-BE49-F238E27FC236}">
              <a16:creationId xmlns:a16="http://schemas.microsoft.com/office/drawing/2014/main" id="{752DA717-8792-3E4E-AB7F-DD58D907A709}"/>
            </a:ext>
          </a:extLst>
        </cdr:cNvPr>
        <cdr:cNvGrpSpPr/>
      </cdr:nvGrpSpPr>
      <cdr:grpSpPr>
        <a:xfrm xmlns:a="http://schemas.openxmlformats.org/drawingml/2006/main">
          <a:off x="752059" y="159419"/>
          <a:ext cx="9478197" cy="4124104"/>
          <a:chOff x="750836" y="162449"/>
          <a:chExt cx="9462198" cy="4523712"/>
        </a:xfrm>
      </cdr:grpSpPr>
      <cdr:grpSp>
        <cdr:nvGrpSpPr>
          <cdr:cNvPr id="7" name="Group 6">
            <a:extLst xmlns:a="http://schemas.openxmlformats.org/drawingml/2006/main">
              <a:ext uri="{FF2B5EF4-FFF2-40B4-BE49-F238E27FC236}">
                <a16:creationId xmlns:a16="http://schemas.microsoft.com/office/drawing/2014/main" id="{D80E927C-47A5-D04C-96C3-FB3329E21671}"/>
              </a:ext>
            </a:extLst>
          </cdr:cNvPr>
          <cdr:cNvGrpSpPr/>
        </cdr:nvGrpSpPr>
        <cdr:grpSpPr>
          <a:xfrm xmlns:a="http://schemas.openxmlformats.org/drawingml/2006/main">
            <a:off x="750836" y="164399"/>
            <a:ext cx="1479341" cy="4521762"/>
            <a:chOff x="750836" y="164401"/>
            <a:chExt cx="1479340" cy="4521760"/>
          </a:xfrm>
          <a:solidFill xmlns:a="http://schemas.openxmlformats.org/drawingml/2006/main">
            <a:schemeClr val="accent2">
              <a:lumMod val="40000"/>
              <a:lumOff val="60000"/>
              <a:alpha val="43000"/>
            </a:schemeClr>
          </a:solidFill>
        </cdr:grpSpPr>
        <cdr:sp macro="" textlink="">
          <cdr:nvSpPr>
            <cdr:cNvPr id="2" name="Rectangle 1">
              <a:extLst xmlns:a="http://schemas.openxmlformats.org/drawingml/2006/main">
                <a:ext uri="{FF2B5EF4-FFF2-40B4-BE49-F238E27FC236}">
                  <a16:creationId xmlns:a16="http://schemas.microsoft.com/office/drawing/2014/main" id="{536DEFAF-52E4-0548-B10E-105AC78D8D58}"/>
                </a:ext>
              </a:extLst>
            </cdr:cNvPr>
            <cdr:cNvSpPr/>
          </cdr:nvSpPr>
          <cdr:spPr>
            <a:xfrm xmlns:a="http://schemas.openxmlformats.org/drawingml/2006/main">
              <a:off x="750836" y="164401"/>
              <a:ext cx="293077" cy="4521759"/>
            </a:xfrm>
            <a:prstGeom xmlns:a="http://schemas.openxmlformats.org/drawingml/2006/main" prst="rect">
              <a:avLst/>
            </a:prstGeom>
            <a:grpFill xmlns:a="http://schemas.openxmlformats.org/drawingml/2006/main"/>
            <a:ln xmlns:a="http://schemas.openxmlformats.org/drawingml/2006/main">
              <a:noFill/>
            </a:ln>
          </cdr:spPr>
          <cdr:style>
            <a:lnRef xmlns:a="http://schemas.openxmlformats.org/drawingml/2006/main" idx="2">
              <a:schemeClr val="accent1">
                <a:shade val="50000"/>
              </a:schemeClr>
            </a:lnRef>
            <a:fillRef xmlns:a="http://schemas.openxmlformats.org/drawingml/2006/main" idx="1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lt1"/>
            </a:fontRef>
          </cdr:style>
          <cdr:txBody>
            <a:bodyPr xmlns:a="http://schemas.openxmlformats.org/drawingml/2006/main" vertOverflow="clip"/>
            <a:lstStyle xmlns:a="http://schemas.openxmlformats.org/drawingml/2006/main"/>
            <a:p xmlns:a="http://schemas.openxmlformats.org/drawingml/2006/main">
              <a:endParaRPr lang="en-US" sz="1200"/>
            </a:p>
          </cdr:txBody>
        </cdr:sp>
        <cdr:sp macro="" textlink="">
          <cdr:nvSpPr>
            <cdr:cNvPr id="3" name="Rectangle 2">
              <a:extLst xmlns:a="http://schemas.openxmlformats.org/drawingml/2006/main">
                <a:ext uri="{FF2B5EF4-FFF2-40B4-BE49-F238E27FC236}">
                  <a16:creationId xmlns:a16="http://schemas.microsoft.com/office/drawing/2014/main" id="{78C3DE37-FB82-B247-9DA4-8C7472318F4B}"/>
                </a:ext>
              </a:extLst>
            </cdr:cNvPr>
            <cdr:cNvSpPr/>
          </cdr:nvSpPr>
          <cdr:spPr>
            <a:xfrm xmlns:a="http://schemas.openxmlformats.org/drawingml/2006/main">
              <a:off x="1323034" y="176405"/>
              <a:ext cx="293077" cy="4509756"/>
            </a:xfrm>
            <a:prstGeom xmlns:a="http://schemas.openxmlformats.org/drawingml/2006/main" prst="rect">
              <a:avLst/>
            </a:prstGeom>
            <a:grpFill xmlns:a="http://schemas.openxmlformats.org/drawingml/2006/main"/>
            <a:ln xmlns:a="http://schemas.openxmlformats.org/drawingml/2006/main">
              <a:noFill/>
            </a:ln>
          </cdr:spPr>
          <cdr:style>
            <a:lnRef xmlns:a="http://schemas.openxmlformats.org/drawingml/2006/main" idx="2">
              <a:schemeClr val="accent1">
                <a:shade val="50000"/>
              </a:schemeClr>
            </a:lnRef>
            <a:fillRef xmlns:a="http://schemas.openxmlformats.org/drawingml/2006/main" idx="1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lt1"/>
            </a:fontRef>
          </cdr:style>
          <cdr:txBody>
            <a:bodyPr xmlns:a="http://schemas.openxmlformats.org/drawingml/2006/main"/>
            <a:lstStyle xmlns:a="http://schemas.openxmlformats.org/drawingml/2006/main">
              <a:lvl1pPr marL="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endParaRPr lang="en-US" sz="1200"/>
            </a:p>
          </cdr:txBody>
        </cdr:sp>
        <cdr:sp macro="" textlink="">
          <cdr:nvSpPr>
            <cdr:cNvPr id="4" name="Rectangle 3">
              <a:extLst xmlns:a="http://schemas.openxmlformats.org/drawingml/2006/main">
                <a:ext uri="{FF2B5EF4-FFF2-40B4-BE49-F238E27FC236}">
                  <a16:creationId xmlns:a16="http://schemas.microsoft.com/office/drawing/2014/main" id="{B1D38484-1D0E-1B48-BAFF-6B43DBA61E13}"/>
                </a:ext>
              </a:extLst>
            </cdr:cNvPr>
            <cdr:cNvSpPr/>
          </cdr:nvSpPr>
          <cdr:spPr>
            <a:xfrm xmlns:a="http://schemas.openxmlformats.org/drawingml/2006/main">
              <a:off x="1906954" y="190361"/>
              <a:ext cx="323222" cy="4479890"/>
            </a:xfrm>
            <a:prstGeom xmlns:a="http://schemas.openxmlformats.org/drawingml/2006/main" prst="rect">
              <a:avLst/>
            </a:prstGeom>
            <a:grpFill xmlns:a="http://schemas.openxmlformats.org/drawingml/2006/main"/>
            <a:ln xmlns:a="http://schemas.openxmlformats.org/drawingml/2006/main">
              <a:noFill/>
            </a:ln>
          </cdr:spPr>
          <cdr:style>
            <a:lnRef xmlns:a="http://schemas.openxmlformats.org/drawingml/2006/main" idx="2">
              <a:schemeClr val="accent1">
                <a:shade val="50000"/>
              </a:schemeClr>
            </a:lnRef>
            <a:fillRef xmlns:a="http://schemas.openxmlformats.org/drawingml/2006/main" idx="1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lt1"/>
            </a:fontRef>
          </cdr:style>
          <cdr:txBody>
            <a:bodyPr xmlns:a="http://schemas.openxmlformats.org/drawingml/2006/main"/>
            <a:lstStyle xmlns:a="http://schemas.openxmlformats.org/drawingml/2006/main">
              <a:lvl1pPr marL="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endParaRPr lang="en-US" sz="1200"/>
            </a:p>
          </cdr:txBody>
        </cdr:sp>
      </cdr:grpSp>
      <cdr:sp macro="" textlink="">
        <cdr:nvSpPr>
          <cdr:cNvPr id="5" name="Rectangle 4">
            <a:extLst xmlns:a="http://schemas.openxmlformats.org/drawingml/2006/main">
              <a:ext uri="{FF2B5EF4-FFF2-40B4-BE49-F238E27FC236}">
                <a16:creationId xmlns:a16="http://schemas.microsoft.com/office/drawing/2014/main" id="{9D772CBE-80C1-DE49-A618-E9B91C535BF9}"/>
              </a:ext>
            </a:extLst>
          </cdr:cNvPr>
          <cdr:cNvSpPr/>
        </cdr:nvSpPr>
        <cdr:spPr>
          <a:xfrm xmlns:a="http://schemas.openxmlformats.org/drawingml/2006/main">
            <a:off x="2507064" y="176404"/>
            <a:ext cx="3114431" cy="4479890"/>
          </a:xfrm>
          <a:prstGeom xmlns:a="http://schemas.openxmlformats.org/drawingml/2006/main" prst="rect">
            <a:avLst/>
          </a:prstGeom>
          <a:solidFill xmlns:a="http://schemas.openxmlformats.org/drawingml/2006/main">
            <a:schemeClr val="accent2">
              <a:lumMod val="40000"/>
              <a:lumOff val="60000"/>
              <a:alpha val="43000"/>
            </a:schemeClr>
          </a:solidFill>
          <a:ln xmlns:a="http://schemas.openxmlformats.org/drawingml/2006/main">
            <a:solidFill>
              <a:schemeClr val="bg1"/>
            </a:solidFill>
          </a:ln>
        </cdr:spPr>
        <cdr:style>
          <a:lnRef xmlns:a="http://schemas.openxmlformats.org/drawingml/2006/main" idx="2">
            <a:schemeClr val="accent1">
              <a:shade val="50000"/>
            </a:schemeClr>
          </a:lnRef>
          <a:fillRef xmlns:a="http://schemas.openxmlformats.org/drawingml/2006/main" idx="1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lt1"/>
          </a:fontRef>
        </cdr:style>
        <cdr:txBody>
          <a:bodyPr xmlns:a="http://schemas.openxmlformats.org/drawingml/2006/main"/>
          <a:lstStyle xmlns:a="http://schemas.openxmlformats.org/drawingml/2006/main">
            <a:lvl1pPr marL="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endParaRPr lang="en-US" sz="1200"/>
          </a:p>
        </cdr:txBody>
      </cdr:sp>
      <cdr:sp macro="" textlink="">
        <cdr:nvSpPr>
          <cdr:cNvPr id="6" name="Rectangle 5">
            <a:extLst xmlns:a="http://schemas.openxmlformats.org/drawingml/2006/main">
              <a:ext uri="{FF2B5EF4-FFF2-40B4-BE49-F238E27FC236}">
                <a16:creationId xmlns:a16="http://schemas.microsoft.com/office/drawing/2014/main" id="{9D2F3D7F-BCAA-384A-9B3E-C72000416762}"/>
              </a:ext>
            </a:extLst>
          </cdr:cNvPr>
          <cdr:cNvSpPr/>
        </cdr:nvSpPr>
        <cdr:spPr>
          <a:xfrm xmlns:a="http://schemas.openxmlformats.org/drawingml/2006/main">
            <a:off x="5633219" y="176404"/>
            <a:ext cx="2304980" cy="4479890"/>
          </a:xfrm>
          <a:prstGeom xmlns:a="http://schemas.openxmlformats.org/drawingml/2006/main" prst="rect">
            <a:avLst/>
          </a:prstGeom>
          <a:solidFill xmlns:a="http://schemas.openxmlformats.org/drawingml/2006/main">
            <a:schemeClr val="accent4">
              <a:lumMod val="40000"/>
              <a:lumOff val="60000"/>
              <a:alpha val="24000"/>
            </a:schemeClr>
          </a:solidFill>
          <a:ln xmlns:a="http://schemas.openxmlformats.org/drawingml/2006/main">
            <a:solidFill>
              <a:schemeClr val="bg1"/>
            </a:solidFill>
          </a:ln>
        </cdr:spPr>
        <cdr:style>
          <a:lnRef xmlns:a="http://schemas.openxmlformats.org/drawingml/2006/main" idx="2">
            <a:schemeClr val="accent1">
              <a:shade val="50000"/>
            </a:schemeClr>
          </a:lnRef>
          <a:fillRef xmlns:a="http://schemas.openxmlformats.org/drawingml/2006/main" idx="1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lt1"/>
          </a:fontRef>
        </cdr:style>
        <cdr:txBody>
          <a:bodyPr xmlns:a="http://schemas.openxmlformats.org/drawingml/2006/main"/>
          <a:lstStyle xmlns:a="http://schemas.openxmlformats.org/drawingml/2006/main">
            <a:lvl1pPr marL="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endParaRPr lang="en-US" sz="1200"/>
          </a:p>
        </cdr:txBody>
      </cdr:sp>
      <cdr:grpSp>
        <cdr:nvGrpSpPr>
          <cdr:cNvPr id="8" name="Group 7">
            <a:extLst xmlns:a="http://schemas.openxmlformats.org/drawingml/2006/main">
              <a:ext uri="{FF2B5EF4-FFF2-40B4-BE49-F238E27FC236}">
                <a16:creationId xmlns:a16="http://schemas.microsoft.com/office/drawing/2014/main" id="{3389D792-443D-1243-BABC-61D23365B6A1}"/>
              </a:ext>
            </a:extLst>
          </cdr:cNvPr>
          <cdr:cNvGrpSpPr/>
        </cdr:nvGrpSpPr>
        <cdr:grpSpPr>
          <a:xfrm xmlns:a="http://schemas.openxmlformats.org/drawingml/2006/main">
            <a:off x="1029955" y="162449"/>
            <a:ext cx="1493296" cy="4523712"/>
            <a:chOff x="165032" y="13956"/>
            <a:chExt cx="1247046" cy="4523712"/>
          </a:xfrm>
          <a:solidFill xmlns:a="http://schemas.openxmlformats.org/drawingml/2006/main">
            <a:schemeClr val="accent6">
              <a:lumMod val="60000"/>
              <a:lumOff val="40000"/>
              <a:alpha val="34000"/>
            </a:schemeClr>
          </a:solidFill>
        </cdr:grpSpPr>
        <cdr:sp macro="" textlink="">
          <cdr:nvSpPr>
            <cdr:cNvPr id="9" name="Rectangle 8">
              <a:extLst xmlns:a="http://schemas.openxmlformats.org/drawingml/2006/main">
                <a:ext uri="{FF2B5EF4-FFF2-40B4-BE49-F238E27FC236}">
                  <a16:creationId xmlns:a16="http://schemas.microsoft.com/office/drawing/2014/main" id="{D61E3CB9-4E36-E641-8442-8B0711FC79AF}"/>
                </a:ext>
              </a:extLst>
            </cdr:cNvPr>
            <cdr:cNvSpPr/>
          </cdr:nvSpPr>
          <cdr:spPr>
            <a:xfrm xmlns:a="http://schemas.openxmlformats.org/drawingml/2006/main">
              <a:off x="165032" y="15909"/>
              <a:ext cx="268057" cy="4507802"/>
            </a:xfrm>
            <a:prstGeom xmlns:a="http://schemas.openxmlformats.org/drawingml/2006/main" prst="rect">
              <a:avLst/>
            </a:prstGeom>
            <a:grpFill xmlns:a="http://schemas.openxmlformats.org/drawingml/2006/main"/>
            <a:ln xmlns:a="http://schemas.openxmlformats.org/drawingml/2006/main">
              <a:noFill/>
            </a:ln>
          </cdr:spPr>
          <cdr:style>
            <a:lnRef xmlns:a="http://schemas.openxmlformats.org/drawingml/2006/main" idx="2">
              <a:schemeClr val="accent1">
                <a:shade val="50000"/>
              </a:schemeClr>
            </a:lnRef>
            <a:fillRef xmlns:a="http://schemas.openxmlformats.org/drawingml/2006/main" idx="1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lt1"/>
            </a:fontRef>
          </cdr:style>
          <cdr:txBody>
            <a:bodyPr xmlns:a="http://schemas.openxmlformats.org/drawingml/2006/main"/>
            <a:lstStyle xmlns:a="http://schemas.openxmlformats.org/drawingml/2006/main">
              <a:lvl1pPr marL="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endParaRPr lang="en-US" sz="1200"/>
            </a:p>
          </cdr:txBody>
        </cdr:sp>
        <cdr:sp macro="" textlink="">
          <cdr:nvSpPr>
            <cdr:cNvPr id="10" name="Rectangle 9">
              <a:extLst xmlns:a="http://schemas.openxmlformats.org/drawingml/2006/main">
                <a:ext uri="{FF2B5EF4-FFF2-40B4-BE49-F238E27FC236}">
                  <a16:creationId xmlns:a16="http://schemas.microsoft.com/office/drawing/2014/main" id="{2DEBFE92-5D2F-8A45-A7F4-3200C918AF6F}"/>
                </a:ext>
              </a:extLst>
            </cdr:cNvPr>
            <cdr:cNvSpPr/>
          </cdr:nvSpPr>
          <cdr:spPr>
            <a:xfrm xmlns:a="http://schemas.openxmlformats.org/drawingml/2006/main">
              <a:off x="631217" y="13956"/>
              <a:ext cx="291367" cy="4523712"/>
            </a:xfrm>
            <a:prstGeom xmlns:a="http://schemas.openxmlformats.org/drawingml/2006/main" prst="rect">
              <a:avLst/>
            </a:prstGeom>
            <a:grpFill xmlns:a="http://schemas.openxmlformats.org/drawingml/2006/main"/>
            <a:ln xmlns:a="http://schemas.openxmlformats.org/drawingml/2006/main">
              <a:noFill/>
            </a:ln>
          </cdr:spPr>
          <cdr:style>
            <a:lnRef xmlns:a="http://schemas.openxmlformats.org/drawingml/2006/main" idx="2">
              <a:schemeClr val="accent1">
                <a:shade val="50000"/>
              </a:schemeClr>
            </a:lnRef>
            <a:fillRef xmlns:a="http://schemas.openxmlformats.org/drawingml/2006/main" idx="1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lt1"/>
            </a:fontRef>
          </cdr:style>
          <cdr:txBody>
            <a:bodyPr xmlns:a="http://schemas.openxmlformats.org/drawingml/2006/main"/>
            <a:lstStyle xmlns:a="http://schemas.openxmlformats.org/drawingml/2006/main">
              <a:lvl1pPr marL="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endParaRPr lang="en-US" sz="1200"/>
            </a:p>
          </cdr:txBody>
        </cdr:sp>
        <cdr:sp macro="" textlink="">
          <cdr:nvSpPr>
            <cdr:cNvPr id="11" name="Rectangle 10">
              <a:extLst xmlns:a="http://schemas.openxmlformats.org/drawingml/2006/main">
                <a:ext uri="{FF2B5EF4-FFF2-40B4-BE49-F238E27FC236}">
                  <a16:creationId xmlns:a16="http://schemas.microsoft.com/office/drawing/2014/main" id="{C8C2C8DD-E796-934F-82BA-C853D6C9A17A}"/>
                </a:ext>
              </a:extLst>
            </cdr:cNvPr>
            <cdr:cNvSpPr/>
          </cdr:nvSpPr>
          <cdr:spPr>
            <a:xfrm xmlns:a="http://schemas.openxmlformats.org/drawingml/2006/main">
              <a:off x="1144021" y="13956"/>
              <a:ext cx="268057" cy="4523712"/>
            </a:xfrm>
            <a:prstGeom xmlns:a="http://schemas.openxmlformats.org/drawingml/2006/main" prst="rect">
              <a:avLst/>
            </a:prstGeom>
            <a:grpFill xmlns:a="http://schemas.openxmlformats.org/drawingml/2006/main"/>
            <a:ln xmlns:a="http://schemas.openxmlformats.org/drawingml/2006/main">
              <a:noFill/>
            </a:ln>
          </cdr:spPr>
          <cdr:style>
            <a:lnRef xmlns:a="http://schemas.openxmlformats.org/drawingml/2006/main" idx="2">
              <a:schemeClr val="accent1">
                <a:shade val="50000"/>
              </a:schemeClr>
            </a:lnRef>
            <a:fillRef xmlns:a="http://schemas.openxmlformats.org/drawingml/2006/main" idx="1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lt1"/>
            </a:fontRef>
          </cdr:style>
          <cdr:txBody>
            <a:bodyPr xmlns:a="http://schemas.openxmlformats.org/drawingml/2006/main"/>
            <a:lstStyle xmlns:a="http://schemas.openxmlformats.org/drawingml/2006/main">
              <a:lvl1pPr marL="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endParaRPr lang="en-US" sz="1200"/>
            </a:p>
          </cdr:txBody>
        </cdr:sp>
      </cdr:grpSp>
      <cdr:grpSp>
        <cdr:nvGrpSpPr>
          <cdr:cNvPr id="12" name="Group 11">
            <a:extLst xmlns:a="http://schemas.openxmlformats.org/drawingml/2006/main">
              <a:ext uri="{FF2B5EF4-FFF2-40B4-BE49-F238E27FC236}">
                <a16:creationId xmlns:a16="http://schemas.microsoft.com/office/drawing/2014/main" id="{D9245FAB-9A43-5149-A4C1-C44138791CAA}"/>
              </a:ext>
            </a:extLst>
          </cdr:cNvPr>
          <cdr:cNvGrpSpPr/>
        </cdr:nvGrpSpPr>
        <cdr:grpSpPr>
          <a:xfrm xmlns:a="http://schemas.openxmlformats.org/drawingml/2006/main">
            <a:off x="7935965" y="164402"/>
            <a:ext cx="2277069" cy="4507802"/>
            <a:chOff x="0" y="1953"/>
            <a:chExt cx="223854" cy="4507802"/>
          </a:xfrm>
          <a:solidFill xmlns:a="http://schemas.openxmlformats.org/drawingml/2006/main">
            <a:schemeClr val="accent5">
              <a:lumMod val="60000"/>
              <a:lumOff val="40000"/>
              <a:alpha val="34000"/>
            </a:schemeClr>
          </a:solidFill>
        </cdr:grpSpPr>
        <cdr:sp macro="" textlink="">
          <cdr:nvSpPr>
            <cdr:cNvPr id="13" name="Rectangle 12">
              <a:extLst xmlns:a="http://schemas.openxmlformats.org/drawingml/2006/main">
                <a:ext uri="{FF2B5EF4-FFF2-40B4-BE49-F238E27FC236}">
                  <a16:creationId xmlns:a16="http://schemas.microsoft.com/office/drawing/2014/main" id="{62A564B3-BCE3-A34B-8FA4-27F7B1C12132}"/>
                </a:ext>
              </a:extLst>
            </cdr:cNvPr>
            <cdr:cNvSpPr/>
          </cdr:nvSpPr>
          <cdr:spPr>
            <a:xfrm xmlns:a="http://schemas.openxmlformats.org/drawingml/2006/main">
              <a:off x="0" y="1953"/>
              <a:ext cx="223854" cy="4507802"/>
            </a:xfrm>
            <a:prstGeom xmlns:a="http://schemas.openxmlformats.org/drawingml/2006/main" prst="rect">
              <a:avLst/>
            </a:prstGeom>
            <a:grpFill xmlns:a="http://schemas.openxmlformats.org/drawingml/2006/main"/>
            <a:ln xmlns:a="http://schemas.openxmlformats.org/drawingml/2006/main">
              <a:noFill/>
            </a:ln>
          </cdr:spPr>
          <cdr:style>
            <a:lnRef xmlns:a="http://schemas.openxmlformats.org/drawingml/2006/main" idx="2">
              <a:schemeClr val="accent1">
                <a:shade val="50000"/>
              </a:schemeClr>
            </a:lnRef>
            <a:fillRef xmlns:a="http://schemas.openxmlformats.org/drawingml/2006/main" idx="1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lt1"/>
            </a:fontRef>
          </cdr:style>
          <cdr:txBody>
            <a:bodyPr xmlns:a="http://schemas.openxmlformats.org/drawingml/2006/main"/>
            <a:lstStyle xmlns:a="http://schemas.openxmlformats.org/drawingml/2006/main">
              <a:lvl1pPr marL="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endParaRPr lang="en-US" sz="1200"/>
            </a:p>
          </cdr:txBody>
        </cdr:sp>
      </cdr:grpSp>
    </cdr:grp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88938-AF62-9145-8541-35562141C7D2}">
  <dimension ref="A1:AL113"/>
  <sheetViews>
    <sheetView zoomScale="38" workbookViewId="0">
      <pane xSplit="1" topLeftCell="C1" activePane="topRight" state="frozen"/>
      <selection pane="topRight" activeCell="N67" sqref="N67"/>
    </sheetView>
  </sheetViews>
  <sheetFormatPr baseColWidth="10" defaultRowHeight="16" x14ac:dyDescent="0.2"/>
  <cols>
    <col min="11" max="11" width="13" style="3" customWidth="1"/>
    <col min="12" max="12" width="12" style="3" customWidth="1"/>
    <col min="13" max="17" width="10.83203125" style="3"/>
    <col min="19" max="20" width="10.83203125" style="3"/>
    <col min="23" max="24" width="10.83203125" style="1"/>
    <col min="30" max="30" width="12.83203125" customWidth="1"/>
  </cols>
  <sheetData>
    <row r="1" spans="1:38" x14ac:dyDescent="0.2">
      <c r="A1" s="19" t="s">
        <v>63</v>
      </c>
      <c r="B1" s="19" t="s">
        <v>64</v>
      </c>
      <c r="C1" s="19" t="s">
        <v>60</v>
      </c>
      <c r="D1" s="19" t="s">
        <v>61</v>
      </c>
      <c r="E1" s="19" t="s">
        <v>69</v>
      </c>
      <c r="F1" s="19" t="s">
        <v>72</v>
      </c>
      <c r="G1" s="19" t="s">
        <v>73</v>
      </c>
      <c r="H1" s="19" t="s">
        <v>77</v>
      </c>
      <c r="I1" s="19" t="s">
        <v>70</v>
      </c>
      <c r="J1" s="19" t="s">
        <v>71</v>
      </c>
      <c r="K1" s="18" t="s">
        <v>55</v>
      </c>
      <c r="L1" s="18" t="s">
        <v>74</v>
      </c>
      <c r="M1" s="20" t="s">
        <v>56</v>
      </c>
      <c r="N1" s="20" t="s">
        <v>53</v>
      </c>
      <c r="O1" s="20" t="s">
        <v>50</v>
      </c>
      <c r="P1" s="20" t="s">
        <v>49</v>
      </c>
      <c r="Q1" s="20" t="s">
        <v>52</v>
      </c>
      <c r="R1" s="19" t="s">
        <v>57</v>
      </c>
      <c r="S1" s="20" t="s">
        <v>58</v>
      </c>
      <c r="T1" s="20" t="s">
        <v>54</v>
      </c>
      <c r="U1" s="20" t="s">
        <v>78</v>
      </c>
      <c r="W1" s="16"/>
      <c r="X1" s="16"/>
      <c r="Y1" s="12"/>
      <c r="Z1" s="12"/>
      <c r="AA1" s="12"/>
      <c r="AB1" s="12"/>
      <c r="AC1" s="12"/>
      <c r="AD1" s="13"/>
      <c r="AE1" s="12"/>
      <c r="AF1" s="12"/>
      <c r="AG1" s="12"/>
      <c r="AH1" s="12"/>
      <c r="AI1" s="12"/>
      <c r="AJ1" s="12"/>
      <c r="AK1" s="12"/>
      <c r="AL1" s="12"/>
    </row>
    <row r="2" spans="1:38" x14ac:dyDescent="0.2">
      <c r="A2" s="19" t="s">
        <v>4</v>
      </c>
      <c r="B2" s="19" t="s">
        <v>65</v>
      </c>
      <c r="C2" s="19">
        <v>-7</v>
      </c>
      <c r="D2" s="19">
        <v>-3</v>
      </c>
      <c r="E2" s="19">
        <v>-10</v>
      </c>
      <c r="F2" s="19">
        <f t="shared" ref="F2:F66" si="0">E2+50</f>
        <v>40</v>
      </c>
      <c r="G2" s="19">
        <f>C2+50</f>
        <v>43</v>
      </c>
      <c r="H2" s="19">
        <f>D2+50</f>
        <v>47</v>
      </c>
      <c r="I2" s="13">
        <v>11</v>
      </c>
      <c r="J2" s="19" t="s">
        <v>43</v>
      </c>
      <c r="K2" s="20">
        <v>1</v>
      </c>
      <c r="L2" s="20" t="s">
        <v>75</v>
      </c>
      <c r="M2" s="20">
        <f>1.05555555555556</f>
        <v>1.05555555555556</v>
      </c>
      <c r="N2" s="20">
        <v>1</v>
      </c>
      <c r="O2" s="20">
        <v>4.166666666666667</v>
      </c>
      <c r="P2" s="20">
        <v>61.111111111111114</v>
      </c>
      <c r="Q2" s="20">
        <f>SUM(O2:P2)</f>
        <v>65.277777777777786</v>
      </c>
      <c r="R2" s="19" t="s">
        <v>37</v>
      </c>
      <c r="S2" s="20">
        <v>10</v>
      </c>
      <c r="T2" s="20">
        <v>593.25226086956525</v>
      </c>
      <c r="U2" s="14">
        <f t="shared" ref="U2:U33" si="1">T2/10</f>
        <v>59.325226086956526</v>
      </c>
      <c r="W2" s="16"/>
      <c r="X2" s="16"/>
      <c r="Y2" s="12"/>
      <c r="Z2" s="12"/>
      <c r="AA2" s="12"/>
      <c r="AB2" s="13"/>
      <c r="AC2" s="12"/>
      <c r="AD2" s="14"/>
      <c r="AE2" s="14"/>
      <c r="AF2" s="15"/>
      <c r="AG2" s="14"/>
      <c r="AH2" s="14"/>
      <c r="AI2" s="14"/>
      <c r="AJ2" s="12"/>
      <c r="AK2" s="14"/>
      <c r="AL2" s="14"/>
    </row>
    <row r="3" spans="1:38" x14ac:dyDescent="0.2">
      <c r="A3" s="19" t="s">
        <v>4</v>
      </c>
      <c r="B3" s="19" t="s">
        <v>66</v>
      </c>
      <c r="C3" s="19">
        <v>15</v>
      </c>
      <c r="D3" s="19">
        <v>0</v>
      </c>
      <c r="E3" s="19">
        <v>15</v>
      </c>
      <c r="F3" s="19">
        <f t="shared" si="0"/>
        <v>65</v>
      </c>
      <c r="G3" s="19">
        <f t="shared" ref="G3:G66" si="2">C3+50</f>
        <v>65</v>
      </c>
      <c r="H3" s="19">
        <f t="shared" ref="H3:H66" si="3">D3+50</f>
        <v>50</v>
      </c>
      <c r="I3" s="13">
        <v>11</v>
      </c>
      <c r="J3" s="19" t="s">
        <v>43</v>
      </c>
      <c r="K3" s="20">
        <v>1</v>
      </c>
      <c r="L3" s="20" t="s">
        <v>75</v>
      </c>
      <c r="M3" s="20">
        <f t="shared" ref="M3:M5" si="4">1.05555555555556</f>
        <v>1.05555555555556</v>
      </c>
      <c r="N3" s="20">
        <v>1</v>
      </c>
      <c r="O3" s="20">
        <v>4.166666666666667</v>
      </c>
      <c r="P3" s="20">
        <v>61.111111111111114</v>
      </c>
      <c r="Q3" s="20">
        <f t="shared" ref="Q3:Q5" si="5">SUM(O3:P3)</f>
        <v>65.277777777777786</v>
      </c>
      <c r="R3" s="19" t="s">
        <v>37</v>
      </c>
      <c r="S3" s="20">
        <v>10</v>
      </c>
      <c r="T3" s="20">
        <v>593.25226086956525</v>
      </c>
      <c r="U3" s="14">
        <f t="shared" si="1"/>
        <v>59.325226086956526</v>
      </c>
      <c r="W3" s="16"/>
      <c r="X3" s="16"/>
      <c r="Y3" s="12"/>
      <c r="Z3" s="12"/>
      <c r="AA3" s="12"/>
      <c r="AB3" s="13"/>
      <c r="AC3" s="12"/>
      <c r="AD3" s="14"/>
      <c r="AE3" s="14"/>
      <c r="AF3" s="15"/>
      <c r="AG3" s="14"/>
      <c r="AH3" s="14"/>
      <c r="AI3" s="14"/>
      <c r="AJ3" s="12"/>
      <c r="AK3" s="14"/>
      <c r="AL3" s="14"/>
    </row>
    <row r="4" spans="1:38" x14ac:dyDescent="0.2">
      <c r="A4" s="19" t="s">
        <v>4</v>
      </c>
      <c r="B4" s="19" t="s">
        <v>67</v>
      </c>
      <c r="C4" s="19">
        <v>13</v>
      </c>
      <c r="D4" s="19">
        <v>-5</v>
      </c>
      <c r="E4" s="19">
        <v>8</v>
      </c>
      <c r="F4" s="19">
        <f t="shared" si="0"/>
        <v>58</v>
      </c>
      <c r="G4" s="19">
        <f t="shared" si="2"/>
        <v>63</v>
      </c>
      <c r="H4" s="19">
        <f t="shared" si="3"/>
        <v>45</v>
      </c>
      <c r="I4" s="13">
        <v>11</v>
      </c>
      <c r="J4" s="19" t="s">
        <v>43</v>
      </c>
      <c r="K4" s="20">
        <v>1</v>
      </c>
      <c r="L4" s="20" t="s">
        <v>75</v>
      </c>
      <c r="M4" s="20">
        <f t="shared" si="4"/>
        <v>1.05555555555556</v>
      </c>
      <c r="N4" s="20">
        <v>1</v>
      </c>
      <c r="O4" s="20">
        <v>4.166666666666667</v>
      </c>
      <c r="P4" s="20">
        <v>61.111111111111114</v>
      </c>
      <c r="Q4" s="20">
        <f t="shared" si="5"/>
        <v>65.277777777777786</v>
      </c>
      <c r="R4" s="19" t="s">
        <v>37</v>
      </c>
      <c r="S4" s="20">
        <v>10</v>
      </c>
      <c r="T4" s="20">
        <v>593.25226086956525</v>
      </c>
      <c r="U4" s="14">
        <f t="shared" si="1"/>
        <v>59.325226086956526</v>
      </c>
      <c r="W4" s="16"/>
      <c r="X4" s="16"/>
      <c r="Y4" s="12"/>
      <c r="Z4" s="12"/>
      <c r="AA4" s="12"/>
      <c r="AB4" s="13"/>
      <c r="AC4" s="12"/>
      <c r="AD4" s="14"/>
      <c r="AE4" s="14"/>
      <c r="AF4" s="15"/>
      <c r="AG4" s="14"/>
      <c r="AH4" s="14"/>
      <c r="AI4" s="14"/>
      <c r="AJ4" s="12"/>
      <c r="AK4" s="14"/>
      <c r="AL4" s="14"/>
    </row>
    <row r="5" spans="1:38" s="25" customFormat="1" x14ac:dyDescent="0.2">
      <c r="A5" s="21" t="s">
        <v>4</v>
      </c>
      <c r="B5" s="21" t="s">
        <v>68</v>
      </c>
      <c r="C5" s="21">
        <v>10</v>
      </c>
      <c r="D5" s="21">
        <v>0</v>
      </c>
      <c r="E5" s="21">
        <v>10</v>
      </c>
      <c r="F5" s="21">
        <f t="shared" si="0"/>
        <v>60</v>
      </c>
      <c r="G5" s="21">
        <f t="shared" si="2"/>
        <v>60</v>
      </c>
      <c r="H5" s="21">
        <f t="shared" si="3"/>
        <v>50</v>
      </c>
      <c r="I5" s="22">
        <v>11</v>
      </c>
      <c r="J5" s="21" t="s">
        <v>43</v>
      </c>
      <c r="K5" s="23">
        <v>1</v>
      </c>
      <c r="L5" s="23" t="s">
        <v>75</v>
      </c>
      <c r="M5" s="23">
        <f t="shared" si="4"/>
        <v>1.05555555555556</v>
      </c>
      <c r="N5" s="23">
        <v>1</v>
      </c>
      <c r="O5" s="23">
        <v>4.166666666666667</v>
      </c>
      <c r="P5" s="23">
        <v>61.111111111111114</v>
      </c>
      <c r="Q5" s="23">
        <f t="shared" si="5"/>
        <v>65.277777777777786</v>
      </c>
      <c r="R5" s="21" t="s">
        <v>37</v>
      </c>
      <c r="S5" s="23">
        <v>10</v>
      </c>
      <c r="T5" s="23">
        <v>593.25226086956525</v>
      </c>
      <c r="U5" s="24">
        <f t="shared" si="1"/>
        <v>59.325226086956526</v>
      </c>
      <c r="W5" s="26"/>
      <c r="X5" s="26"/>
      <c r="Y5" s="27"/>
      <c r="Z5" s="27"/>
      <c r="AA5" s="27"/>
      <c r="AB5" s="22"/>
      <c r="AC5" s="27"/>
      <c r="AD5" s="24"/>
      <c r="AE5" s="24"/>
      <c r="AF5" s="28"/>
      <c r="AG5" s="24"/>
      <c r="AH5" s="24"/>
      <c r="AI5" s="24"/>
      <c r="AJ5" s="27"/>
      <c r="AK5" s="24"/>
      <c r="AL5" s="24"/>
    </row>
    <row r="6" spans="1:38" x14ac:dyDescent="0.2">
      <c r="A6" s="19" t="s">
        <v>5</v>
      </c>
      <c r="B6" s="19" t="s">
        <v>65</v>
      </c>
      <c r="C6" s="19">
        <v>45</v>
      </c>
      <c r="D6" s="19">
        <v>-30</v>
      </c>
      <c r="E6" s="19">
        <v>15</v>
      </c>
      <c r="F6" s="19">
        <f t="shared" si="0"/>
        <v>65</v>
      </c>
      <c r="G6" s="19">
        <f t="shared" si="2"/>
        <v>95</v>
      </c>
      <c r="H6" s="19">
        <f t="shared" si="3"/>
        <v>20</v>
      </c>
      <c r="I6" s="13">
        <v>8</v>
      </c>
      <c r="J6" s="19" t="s">
        <v>43</v>
      </c>
      <c r="K6" s="20">
        <v>1</v>
      </c>
      <c r="L6" s="20" t="s">
        <v>75</v>
      </c>
      <c r="M6" s="20">
        <v>0.77777777777777779</v>
      </c>
      <c r="N6" s="20">
        <f>(1-M6)*18</f>
        <v>4</v>
      </c>
      <c r="O6" s="20">
        <v>5.5555555555555554</v>
      </c>
      <c r="P6" s="20">
        <v>38.888888888888886</v>
      </c>
      <c r="Q6" s="20">
        <f>SUM(O6:P6)</f>
        <v>44.444444444444443</v>
      </c>
      <c r="R6" s="19" t="s">
        <v>38</v>
      </c>
      <c r="S6" s="20" t="s">
        <v>51</v>
      </c>
      <c r="T6" s="20">
        <v>593.25226086956525</v>
      </c>
      <c r="U6" s="14">
        <f t="shared" si="1"/>
        <v>59.325226086956526</v>
      </c>
      <c r="W6" s="16"/>
      <c r="X6" s="16"/>
      <c r="Y6" s="12"/>
      <c r="Z6" s="12"/>
      <c r="AA6" s="12"/>
      <c r="AB6" s="13"/>
      <c r="AC6" s="12"/>
      <c r="AD6" s="14"/>
      <c r="AE6" s="14"/>
      <c r="AF6" s="15"/>
      <c r="AG6" s="14"/>
      <c r="AH6" s="14"/>
      <c r="AI6" s="14"/>
      <c r="AJ6" s="12"/>
      <c r="AK6" s="12"/>
      <c r="AL6" s="14"/>
    </row>
    <row r="7" spans="1:38" x14ac:dyDescent="0.2">
      <c r="A7" s="19" t="s">
        <v>5</v>
      </c>
      <c r="B7" s="19" t="s">
        <v>66</v>
      </c>
      <c r="C7" s="19">
        <v>2</v>
      </c>
      <c r="D7" s="19">
        <v>3</v>
      </c>
      <c r="E7" s="19">
        <v>5</v>
      </c>
      <c r="F7" s="19">
        <f t="shared" si="0"/>
        <v>55</v>
      </c>
      <c r="G7" s="19">
        <f t="shared" si="2"/>
        <v>52</v>
      </c>
      <c r="H7" s="19">
        <f t="shared" si="3"/>
        <v>53</v>
      </c>
      <c r="I7" s="13">
        <v>8</v>
      </c>
      <c r="J7" s="19" t="s">
        <v>43</v>
      </c>
      <c r="K7" s="20">
        <v>1</v>
      </c>
      <c r="L7" s="20" t="s">
        <v>75</v>
      </c>
      <c r="M7" s="20">
        <v>0.77777777777777779</v>
      </c>
      <c r="N7" s="20">
        <v>4</v>
      </c>
      <c r="O7" s="20">
        <v>5.5555555555555554</v>
      </c>
      <c r="P7" s="20">
        <v>38.888888888888886</v>
      </c>
      <c r="Q7" s="20">
        <f t="shared" ref="Q7:Q9" si="6">SUM(O7:P7)</f>
        <v>44.444444444444443</v>
      </c>
      <c r="R7" s="19" t="s">
        <v>38</v>
      </c>
      <c r="S7" s="20" t="s">
        <v>51</v>
      </c>
      <c r="T7" s="20">
        <v>593.25226086956525</v>
      </c>
      <c r="U7" s="14">
        <f t="shared" si="1"/>
        <v>59.325226086956526</v>
      </c>
      <c r="W7" s="16"/>
      <c r="X7" s="16"/>
      <c r="Y7" s="12"/>
      <c r="Z7" s="12"/>
      <c r="AA7" s="12"/>
      <c r="AB7" s="13"/>
      <c r="AC7" s="12"/>
      <c r="AD7" s="14"/>
      <c r="AE7" s="14"/>
      <c r="AF7" s="15"/>
      <c r="AG7" s="14"/>
      <c r="AH7" s="14"/>
      <c r="AI7" s="14"/>
      <c r="AJ7" s="12"/>
      <c r="AK7" s="12"/>
      <c r="AL7" s="14"/>
    </row>
    <row r="8" spans="1:38" x14ac:dyDescent="0.2">
      <c r="A8" s="19" t="s">
        <v>5</v>
      </c>
      <c r="B8" s="19" t="s">
        <v>67</v>
      </c>
      <c r="C8" s="19">
        <v>10</v>
      </c>
      <c r="D8" s="19">
        <v>0</v>
      </c>
      <c r="E8" s="19">
        <v>10</v>
      </c>
      <c r="F8" s="19">
        <f t="shared" si="0"/>
        <v>60</v>
      </c>
      <c r="G8" s="19">
        <f t="shared" si="2"/>
        <v>60</v>
      </c>
      <c r="H8" s="19">
        <f t="shared" si="3"/>
        <v>50</v>
      </c>
      <c r="I8" s="13">
        <v>8</v>
      </c>
      <c r="J8" s="19" t="s">
        <v>43</v>
      </c>
      <c r="K8" s="20">
        <v>1</v>
      </c>
      <c r="L8" s="20" t="s">
        <v>75</v>
      </c>
      <c r="M8" s="20">
        <v>0.77777777777777779</v>
      </c>
      <c r="N8" s="20">
        <v>4</v>
      </c>
      <c r="O8" s="20">
        <v>5.5555555555555554</v>
      </c>
      <c r="P8" s="20">
        <v>38.888888888888886</v>
      </c>
      <c r="Q8" s="20">
        <f t="shared" si="6"/>
        <v>44.444444444444443</v>
      </c>
      <c r="R8" s="19" t="s">
        <v>38</v>
      </c>
      <c r="S8" s="20" t="s">
        <v>51</v>
      </c>
      <c r="T8" s="20">
        <v>593.25226086956525</v>
      </c>
      <c r="U8" s="14">
        <f t="shared" si="1"/>
        <v>59.325226086956526</v>
      </c>
      <c r="W8" s="16"/>
      <c r="X8" s="16"/>
      <c r="Y8" s="12"/>
      <c r="Z8" s="12"/>
      <c r="AA8" s="12"/>
      <c r="AB8" s="13"/>
      <c r="AC8" s="12"/>
      <c r="AD8" s="14"/>
      <c r="AE8" s="14"/>
      <c r="AF8" s="15"/>
      <c r="AG8" s="14"/>
      <c r="AH8" s="14"/>
      <c r="AI8" s="14"/>
      <c r="AJ8" s="12"/>
      <c r="AK8" s="12"/>
      <c r="AL8" s="14"/>
    </row>
    <row r="9" spans="1:38" s="25" customFormat="1" x14ac:dyDescent="0.2">
      <c r="A9" s="21" t="s">
        <v>5</v>
      </c>
      <c r="B9" s="21" t="s">
        <v>68</v>
      </c>
      <c r="C9" s="21">
        <v>4.5</v>
      </c>
      <c r="D9" s="21">
        <v>0.5</v>
      </c>
      <c r="E9" s="21">
        <v>5</v>
      </c>
      <c r="F9" s="21">
        <f t="shared" si="0"/>
        <v>55</v>
      </c>
      <c r="G9" s="21">
        <f t="shared" si="2"/>
        <v>54.5</v>
      </c>
      <c r="H9" s="21">
        <f t="shared" si="3"/>
        <v>50.5</v>
      </c>
      <c r="I9" s="22">
        <v>8</v>
      </c>
      <c r="J9" s="21" t="s">
        <v>43</v>
      </c>
      <c r="K9" s="23">
        <v>1</v>
      </c>
      <c r="L9" s="23" t="s">
        <v>75</v>
      </c>
      <c r="M9" s="23">
        <v>0.77777777777777779</v>
      </c>
      <c r="N9" s="23">
        <v>4</v>
      </c>
      <c r="O9" s="23">
        <v>5.5555555555555554</v>
      </c>
      <c r="P9" s="23">
        <v>38.888888888888886</v>
      </c>
      <c r="Q9" s="23">
        <f t="shared" si="6"/>
        <v>44.444444444444443</v>
      </c>
      <c r="R9" s="21" t="s">
        <v>38</v>
      </c>
      <c r="S9" s="23" t="s">
        <v>51</v>
      </c>
      <c r="T9" s="20">
        <v>593.25226086956525</v>
      </c>
      <c r="U9" s="24">
        <f t="shared" si="1"/>
        <v>59.325226086956526</v>
      </c>
      <c r="W9" s="26"/>
      <c r="X9" s="26"/>
      <c r="Y9" s="27"/>
      <c r="Z9" s="27"/>
      <c r="AA9" s="27"/>
      <c r="AB9" s="22"/>
      <c r="AC9" s="27"/>
      <c r="AD9" s="24"/>
      <c r="AE9" s="24"/>
      <c r="AF9" s="28"/>
      <c r="AG9" s="24"/>
      <c r="AH9" s="24"/>
      <c r="AI9" s="24"/>
      <c r="AJ9" s="27"/>
      <c r="AK9" s="27"/>
      <c r="AL9" s="24"/>
    </row>
    <row r="10" spans="1:38" x14ac:dyDescent="0.2">
      <c r="A10" s="19" t="s">
        <v>6</v>
      </c>
      <c r="B10" s="21" t="s">
        <v>65</v>
      </c>
      <c r="C10" s="19">
        <v>5</v>
      </c>
      <c r="D10" s="19">
        <v>10</v>
      </c>
      <c r="E10" s="19">
        <v>15</v>
      </c>
      <c r="F10" s="19">
        <f t="shared" si="0"/>
        <v>65</v>
      </c>
      <c r="G10" s="19">
        <f t="shared" si="2"/>
        <v>55</v>
      </c>
      <c r="H10" s="19">
        <f t="shared" si="3"/>
        <v>60</v>
      </c>
      <c r="I10" s="13">
        <v>11</v>
      </c>
      <c r="J10" s="19" t="s">
        <v>44</v>
      </c>
      <c r="K10" s="20">
        <v>1</v>
      </c>
      <c r="L10" s="20" t="s">
        <v>75</v>
      </c>
      <c r="M10" s="20">
        <v>1.1111111111111112</v>
      </c>
      <c r="N10" s="20">
        <v>1</v>
      </c>
      <c r="O10" s="20">
        <v>9.2273307790549168</v>
      </c>
      <c r="P10" s="20">
        <v>40.644955300127712</v>
      </c>
      <c r="Q10" s="20">
        <f>SUM(O10:P10)</f>
        <v>49.872286079182629</v>
      </c>
      <c r="R10" s="19" t="s">
        <v>37</v>
      </c>
      <c r="S10" s="20">
        <v>20</v>
      </c>
      <c r="T10" s="20">
        <v>588.98908695652153</v>
      </c>
      <c r="U10" s="14">
        <f t="shared" si="1"/>
        <v>58.898908695652153</v>
      </c>
      <c r="W10" s="16"/>
      <c r="X10" s="16"/>
      <c r="Y10" s="12"/>
      <c r="Z10" s="12"/>
      <c r="AA10" s="12"/>
      <c r="AB10" s="13"/>
      <c r="AC10" s="12"/>
      <c r="AD10" s="14"/>
      <c r="AE10" s="14"/>
      <c r="AF10" s="15"/>
      <c r="AG10" s="14"/>
      <c r="AH10" s="14"/>
      <c r="AI10" s="14"/>
      <c r="AJ10" s="12"/>
      <c r="AK10" s="14"/>
      <c r="AL10" s="14"/>
    </row>
    <row r="11" spans="1:38" x14ac:dyDescent="0.2">
      <c r="A11" s="19" t="s">
        <v>6</v>
      </c>
      <c r="B11" s="19" t="s">
        <v>66</v>
      </c>
      <c r="C11" s="19">
        <v>-2</v>
      </c>
      <c r="D11" s="19">
        <v>15</v>
      </c>
      <c r="E11" s="19">
        <v>13</v>
      </c>
      <c r="F11" s="19">
        <f t="shared" si="0"/>
        <v>63</v>
      </c>
      <c r="G11" s="19">
        <f t="shared" si="2"/>
        <v>48</v>
      </c>
      <c r="H11" s="19">
        <f t="shared" si="3"/>
        <v>65</v>
      </c>
      <c r="I11" s="13">
        <v>11</v>
      </c>
      <c r="J11" s="19" t="s">
        <v>44</v>
      </c>
      <c r="K11" s="20">
        <v>1</v>
      </c>
      <c r="L11" s="20" t="s">
        <v>75</v>
      </c>
      <c r="M11" s="20">
        <v>1.1111111111111112</v>
      </c>
      <c r="N11" s="20">
        <v>1</v>
      </c>
      <c r="O11" s="20">
        <v>9.2273307790549168</v>
      </c>
      <c r="P11" s="20">
        <v>40.644955300127712</v>
      </c>
      <c r="Q11" s="20">
        <f t="shared" ref="Q11:Q74" si="7">SUM(O11:P11)</f>
        <v>49.872286079182629</v>
      </c>
      <c r="R11" s="19" t="s">
        <v>37</v>
      </c>
      <c r="S11" s="20">
        <v>20</v>
      </c>
      <c r="T11" s="20">
        <v>588.98908695652153</v>
      </c>
      <c r="U11" s="14">
        <f t="shared" si="1"/>
        <v>58.898908695652153</v>
      </c>
      <c r="W11" s="16"/>
      <c r="X11" s="16"/>
      <c r="Y11" s="12"/>
      <c r="Z11" s="12"/>
      <c r="AA11" s="12"/>
      <c r="AB11" s="13"/>
      <c r="AC11" s="12"/>
      <c r="AD11" s="14"/>
      <c r="AE11" s="14"/>
      <c r="AF11" s="15"/>
      <c r="AG11" s="14"/>
      <c r="AH11" s="14"/>
      <c r="AI11" s="14"/>
      <c r="AJ11" s="12"/>
      <c r="AK11" s="14"/>
      <c r="AL11" s="14"/>
    </row>
    <row r="12" spans="1:38" x14ac:dyDescent="0.2">
      <c r="A12" s="19" t="s">
        <v>6</v>
      </c>
      <c r="B12" s="19" t="s">
        <v>67</v>
      </c>
      <c r="C12" s="19">
        <v>9</v>
      </c>
      <c r="D12" s="19">
        <v>16</v>
      </c>
      <c r="E12" s="19">
        <v>25</v>
      </c>
      <c r="F12" s="19">
        <f t="shared" si="0"/>
        <v>75</v>
      </c>
      <c r="G12" s="19">
        <f t="shared" si="2"/>
        <v>59</v>
      </c>
      <c r="H12" s="19">
        <f t="shared" si="3"/>
        <v>66</v>
      </c>
      <c r="I12" s="13">
        <v>11</v>
      </c>
      <c r="J12" s="19" t="s">
        <v>44</v>
      </c>
      <c r="K12" s="20">
        <v>1</v>
      </c>
      <c r="L12" s="20" t="s">
        <v>75</v>
      </c>
      <c r="M12" s="20">
        <v>1.1111111111111112</v>
      </c>
      <c r="N12" s="20">
        <v>1</v>
      </c>
      <c r="O12" s="20">
        <v>9.2273307790549168</v>
      </c>
      <c r="P12" s="20">
        <v>40.644955300127712</v>
      </c>
      <c r="Q12" s="20">
        <f t="shared" si="7"/>
        <v>49.872286079182629</v>
      </c>
      <c r="R12" s="19" t="s">
        <v>37</v>
      </c>
      <c r="S12" s="20">
        <v>20</v>
      </c>
      <c r="T12" s="20">
        <v>588.98908695652153</v>
      </c>
      <c r="U12" s="14">
        <f t="shared" si="1"/>
        <v>58.898908695652153</v>
      </c>
      <c r="W12" s="16"/>
      <c r="X12" s="16"/>
      <c r="Y12" s="12"/>
      <c r="Z12" s="12"/>
      <c r="AA12" s="12"/>
      <c r="AB12" s="13"/>
      <c r="AC12" s="12"/>
      <c r="AD12" s="14"/>
      <c r="AE12" s="14"/>
      <c r="AF12" s="15"/>
      <c r="AG12" s="14"/>
      <c r="AH12" s="14"/>
      <c r="AI12" s="14"/>
      <c r="AJ12" s="12"/>
      <c r="AK12" s="14"/>
      <c r="AL12" s="14"/>
    </row>
    <row r="13" spans="1:38" s="25" customFormat="1" x14ac:dyDescent="0.2">
      <c r="A13" s="21" t="s">
        <v>6</v>
      </c>
      <c r="B13" s="21" t="s">
        <v>68</v>
      </c>
      <c r="C13" s="21">
        <v>2</v>
      </c>
      <c r="D13" s="21">
        <v>13</v>
      </c>
      <c r="E13" s="21">
        <v>15</v>
      </c>
      <c r="F13" s="21">
        <f t="shared" si="0"/>
        <v>65</v>
      </c>
      <c r="G13" s="21">
        <f t="shared" si="2"/>
        <v>52</v>
      </c>
      <c r="H13" s="21">
        <f t="shared" si="3"/>
        <v>63</v>
      </c>
      <c r="I13" s="22">
        <v>11</v>
      </c>
      <c r="J13" s="21" t="s">
        <v>44</v>
      </c>
      <c r="K13" s="23">
        <v>1</v>
      </c>
      <c r="L13" s="23" t="s">
        <v>75</v>
      </c>
      <c r="M13" s="23">
        <v>1.1111111111111112</v>
      </c>
      <c r="N13" s="23">
        <v>1</v>
      </c>
      <c r="O13" s="23">
        <v>9.2273307790549168</v>
      </c>
      <c r="P13" s="23">
        <v>40.644955300127712</v>
      </c>
      <c r="Q13" s="23">
        <f t="shared" si="7"/>
        <v>49.872286079182629</v>
      </c>
      <c r="R13" s="21" t="s">
        <v>37</v>
      </c>
      <c r="S13" s="23">
        <v>20</v>
      </c>
      <c r="T13" s="23">
        <v>588.98908695652153</v>
      </c>
      <c r="U13" s="24">
        <f t="shared" si="1"/>
        <v>58.898908695652153</v>
      </c>
      <c r="W13" s="26"/>
      <c r="X13" s="26"/>
      <c r="Y13" s="27"/>
      <c r="Z13" s="27"/>
      <c r="AA13" s="27"/>
      <c r="AB13" s="22"/>
      <c r="AC13" s="27"/>
      <c r="AD13" s="24"/>
      <c r="AE13" s="24"/>
      <c r="AF13" s="28"/>
      <c r="AG13" s="24"/>
      <c r="AH13" s="24"/>
      <c r="AI13" s="24"/>
      <c r="AJ13" s="27"/>
      <c r="AK13" s="24"/>
      <c r="AL13" s="24"/>
    </row>
    <row r="14" spans="1:38" x14ac:dyDescent="0.2">
      <c r="A14" s="19" t="s">
        <v>8</v>
      </c>
      <c r="B14" s="19" t="s">
        <v>65</v>
      </c>
      <c r="C14" s="19">
        <v>-10</v>
      </c>
      <c r="D14" s="19">
        <v>40</v>
      </c>
      <c r="E14" s="19">
        <v>32</v>
      </c>
      <c r="F14" s="19">
        <f t="shared" si="0"/>
        <v>82</v>
      </c>
      <c r="G14" s="19">
        <f t="shared" si="2"/>
        <v>40</v>
      </c>
      <c r="H14" s="19">
        <f t="shared" si="3"/>
        <v>90</v>
      </c>
      <c r="I14" s="13">
        <v>7</v>
      </c>
      <c r="J14" s="19" t="s">
        <v>45</v>
      </c>
      <c r="K14" s="20">
        <v>2</v>
      </c>
      <c r="L14" s="20" t="s">
        <v>75</v>
      </c>
      <c r="M14" s="20">
        <v>0.66666666666666663</v>
      </c>
      <c r="N14" s="20">
        <f>(1-M14)*18</f>
        <v>6.0000000000000009</v>
      </c>
      <c r="O14" s="20">
        <v>5.5555555555555554</v>
      </c>
      <c r="P14" s="20">
        <v>33.333333333333336</v>
      </c>
      <c r="Q14" s="20">
        <f t="shared" si="7"/>
        <v>38.888888888888893</v>
      </c>
      <c r="R14" s="19" t="s">
        <v>37</v>
      </c>
      <c r="S14" s="20">
        <v>30</v>
      </c>
      <c r="T14" s="20">
        <v>579.62026086956519</v>
      </c>
      <c r="U14" s="14">
        <f t="shared" si="1"/>
        <v>57.96202608695652</v>
      </c>
      <c r="W14" s="16"/>
      <c r="X14" s="16"/>
      <c r="Y14" s="12"/>
      <c r="Z14" s="12"/>
      <c r="AA14" s="12"/>
      <c r="AB14" s="13"/>
      <c r="AC14" s="12"/>
      <c r="AD14" s="14"/>
      <c r="AE14" s="14"/>
      <c r="AF14" s="15"/>
      <c r="AG14" s="14"/>
      <c r="AH14" s="14"/>
      <c r="AI14" s="14"/>
      <c r="AJ14" s="12"/>
      <c r="AK14" s="14"/>
      <c r="AL14" s="14"/>
    </row>
    <row r="15" spans="1:38" x14ac:dyDescent="0.2">
      <c r="A15" s="19" t="s">
        <v>8</v>
      </c>
      <c r="B15" s="19" t="s">
        <v>66</v>
      </c>
      <c r="C15" s="19">
        <v>5</v>
      </c>
      <c r="D15" s="19">
        <v>25</v>
      </c>
      <c r="E15" s="19">
        <v>30</v>
      </c>
      <c r="F15" s="19">
        <f t="shared" si="0"/>
        <v>80</v>
      </c>
      <c r="G15" s="19">
        <f t="shared" si="2"/>
        <v>55</v>
      </c>
      <c r="H15" s="19">
        <f t="shared" si="3"/>
        <v>75</v>
      </c>
      <c r="I15" s="13">
        <v>7</v>
      </c>
      <c r="J15" s="19" t="s">
        <v>45</v>
      </c>
      <c r="K15" s="20">
        <v>2</v>
      </c>
      <c r="L15" s="20" t="s">
        <v>75</v>
      </c>
      <c r="M15" s="20">
        <v>0.66666666666666663</v>
      </c>
      <c r="N15" s="20">
        <v>7</v>
      </c>
      <c r="O15" s="20">
        <v>5.5555555555555554</v>
      </c>
      <c r="P15" s="20">
        <v>33.333333333333336</v>
      </c>
      <c r="Q15" s="20">
        <f t="shared" si="7"/>
        <v>38.888888888888893</v>
      </c>
      <c r="R15" s="19" t="s">
        <v>37</v>
      </c>
      <c r="S15" s="20">
        <v>30</v>
      </c>
      <c r="T15" s="20">
        <v>579.62026086956519</v>
      </c>
      <c r="U15" s="14">
        <f t="shared" si="1"/>
        <v>57.96202608695652</v>
      </c>
      <c r="W15" s="16"/>
      <c r="X15" s="16"/>
      <c r="Y15" s="12"/>
      <c r="Z15" s="12"/>
      <c r="AA15" s="12"/>
      <c r="AB15" s="13"/>
      <c r="AC15" s="12"/>
      <c r="AD15" s="14"/>
      <c r="AE15" s="14"/>
      <c r="AF15" s="15"/>
      <c r="AG15" s="14"/>
      <c r="AH15" s="14"/>
      <c r="AI15" s="14"/>
      <c r="AJ15" s="12"/>
      <c r="AK15" s="14"/>
      <c r="AL15" s="14"/>
    </row>
    <row r="16" spans="1:38" x14ac:dyDescent="0.2">
      <c r="A16" s="13" t="s">
        <v>8</v>
      </c>
      <c r="B16" s="19" t="s">
        <v>67</v>
      </c>
      <c r="C16" s="19">
        <v>2</v>
      </c>
      <c r="D16" s="19">
        <v>18</v>
      </c>
      <c r="E16" s="19">
        <v>20</v>
      </c>
      <c r="F16" s="19">
        <f t="shared" si="0"/>
        <v>70</v>
      </c>
      <c r="G16" s="19">
        <f t="shared" si="2"/>
        <v>52</v>
      </c>
      <c r="H16" s="19">
        <f t="shared" si="3"/>
        <v>68</v>
      </c>
      <c r="I16" s="13">
        <v>7</v>
      </c>
      <c r="J16" s="19" t="s">
        <v>45</v>
      </c>
      <c r="K16" s="20">
        <v>2</v>
      </c>
      <c r="L16" s="20" t="s">
        <v>75</v>
      </c>
      <c r="M16" s="20">
        <v>0.66666666666666663</v>
      </c>
      <c r="N16" s="20">
        <v>7</v>
      </c>
      <c r="O16" s="20">
        <v>5.5555555555555554</v>
      </c>
      <c r="P16" s="20">
        <v>33.333333333333336</v>
      </c>
      <c r="Q16" s="20">
        <f t="shared" si="7"/>
        <v>38.888888888888893</v>
      </c>
      <c r="R16" s="19" t="s">
        <v>37</v>
      </c>
      <c r="S16" s="20">
        <v>30</v>
      </c>
      <c r="T16" s="20">
        <v>579.62026086956519</v>
      </c>
      <c r="U16" s="14">
        <f t="shared" si="1"/>
        <v>57.96202608695652</v>
      </c>
      <c r="W16" s="17"/>
      <c r="X16" s="16"/>
      <c r="Y16" s="12"/>
      <c r="Z16" s="12"/>
      <c r="AA16" s="12"/>
      <c r="AB16" s="13"/>
      <c r="AC16" s="12"/>
      <c r="AD16" s="14"/>
      <c r="AE16" s="14"/>
      <c r="AF16" s="15"/>
      <c r="AG16" s="14"/>
      <c r="AH16" s="14"/>
      <c r="AI16" s="14"/>
      <c r="AJ16" s="12"/>
      <c r="AK16" s="14"/>
      <c r="AL16" s="14"/>
    </row>
    <row r="17" spans="1:38" s="25" customFormat="1" x14ac:dyDescent="0.2">
      <c r="A17" s="22" t="s">
        <v>8</v>
      </c>
      <c r="B17" s="21" t="s">
        <v>68</v>
      </c>
      <c r="C17" s="21">
        <v>-5</v>
      </c>
      <c r="D17" s="21">
        <v>15</v>
      </c>
      <c r="E17" s="21">
        <v>10</v>
      </c>
      <c r="F17" s="21">
        <f t="shared" si="0"/>
        <v>60</v>
      </c>
      <c r="G17" s="21">
        <f t="shared" si="2"/>
        <v>45</v>
      </c>
      <c r="H17" s="21">
        <f t="shared" si="3"/>
        <v>65</v>
      </c>
      <c r="I17" s="22">
        <v>7</v>
      </c>
      <c r="J17" s="21" t="s">
        <v>45</v>
      </c>
      <c r="K17" s="23">
        <v>2</v>
      </c>
      <c r="L17" s="23" t="s">
        <v>75</v>
      </c>
      <c r="M17" s="23">
        <v>0.66666666666666663</v>
      </c>
      <c r="N17" s="23">
        <v>7</v>
      </c>
      <c r="O17" s="23">
        <v>5.5555555555555554</v>
      </c>
      <c r="P17" s="23">
        <v>33.333333333333336</v>
      </c>
      <c r="Q17" s="23">
        <f t="shared" si="7"/>
        <v>38.888888888888893</v>
      </c>
      <c r="R17" s="21" t="s">
        <v>37</v>
      </c>
      <c r="S17" s="23">
        <v>30</v>
      </c>
      <c r="T17" s="23">
        <v>579.62026086956519</v>
      </c>
      <c r="U17" s="24">
        <f t="shared" si="1"/>
        <v>57.96202608695652</v>
      </c>
      <c r="W17" s="29"/>
      <c r="X17" s="26"/>
      <c r="Y17" s="27"/>
      <c r="Z17" s="27"/>
      <c r="AA17" s="27"/>
      <c r="AB17" s="22"/>
      <c r="AC17" s="27"/>
      <c r="AD17" s="24"/>
      <c r="AE17" s="24"/>
      <c r="AF17" s="28"/>
      <c r="AG17" s="24"/>
      <c r="AH17" s="24"/>
      <c r="AI17" s="24"/>
      <c r="AJ17" s="27"/>
      <c r="AK17" s="24"/>
      <c r="AL17" s="24"/>
    </row>
    <row r="18" spans="1:38" x14ac:dyDescent="0.2">
      <c r="A18" s="19" t="s">
        <v>9</v>
      </c>
      <c r="B18" s="19" t="s">
        <v>65</v>
      </c>
      <c r="C18" s="19">
        <v>17</v>
      </c>
      <c r="D18" s="19">
        <v>1</v>
      </c>
      <c r="E18" s="19">
        <v>18</v>
      </c>
      <c r="F18" s="19">
        <f t="shared" si="0"/>
        <v>68</v>
      </c>
      <c r="G18" s="19">
        <f t="shared" si="2"/>
        <v>67</v>
      </c>
      <c r="H18" s="19">
        <f t="shared" si="3"/>
        <v>51</v>
      </c>
      <c r="I18" s="13">
        <v>6</v>
      </c>
      <c r="J18" s="19" t="s">
        <v>45</v>
      </c>
      <c r="K18" s="20">
        <v>2</v>
      </c>
      <c r="L18" s="20" t="s">
        <v>75</v>
      </c>
      <c r="M18" s="20">
        <v>0.5</v>
      </c>
      <c r="N18" s="20">
        <f>(1-M18)*18</f>
        <v>9</v>
      </c>
      <c r="O18" s="20">
        <v>5.5555555555555554</v>
      </c>
      <c r="P18" s="20">
        <v>30.555555555555557</v>
      </c>
      <c r="Q18" s="20">
        <f t="shared" si="7"/>
        <v>36.111111111111114</v>
      </c>
      <c r="R18" s="19" t="s">
        <v>38</v>
      </c>
      <c r="S18" s="20" t="s">
        <v>51</v>
      </c>
      <c r="T18" s="20">
        <v>579.62026086956519</v>
      </c>
      <c r="U18" s="14">
        <f t="shared" si="1"/>
        <v>57.96202608695652</v>
      </c>
      <c r="W18" s="16"/>
      <c r="X18" s="16"/>
      <c r="Y18" s="12"/>
      <c r="Z18" s="12"/>
      <c r="AA18" s="12"/>
      <c r="AB18" s="13"/>
      <c r="AC18" s="12"/>
      <c r="AD18" s="14"/>
      <c r="AE18" s="14"/>
      <c r="AF18" s="15"/>
      <c r="AG18" s="14"/>
      <c r="AH18" s="14"/>
      <c r="AI18" s="14"/>
      <c r="AJ18" s="12"/>
      <c r="AK18" s="12"/>
      <c r="AL18" s="14"/>
    </row>
    <row r="19" spans="1:38" x14ac:dyDescent="0.2">
      <c r="A19" s="19" t="s">
        <v>9</v>
      </c>
      <c r="B19" s="19" t="s">
        <v>66</v>
      </c>
      <c r="C19" s="19">
        <v>20</v>
      </c>
      <c r="D19" s="19">
        <v>-30</v>
      </c>
      <c r="E19" s="19">
        <v>-10</v>
      </c>
      <c r="F19" s="19">
        <f t="shared" si="0"/>
        <v>40</v>
      </c>
      <c r="G19" s="19">
        <f t="shared" si="2"/>
        <v>70</v>
      </c>
      <c r="H19" s="19">
        <f t="shared" si="3"/>
        <v>20</v>
      </c>
      <c r="I19" s="13">
        <v>6</v>
      </c>
      <c r="J19" s="19" t="s">
        <v>45</v>
      </c>
      <c r="K19" s="20">
        <v>2</v>
      </c>
      <c r="L19" s="20" t="s">
        <v>75</v>
      </c>
      <c r="M19" s="20">
        <v>0.5</v>
      </c>
      <c r="N19" s="20">
        <f>(1-M19)*20</f>
        <v>10</v>
      </c>
      <c r="O19" s="20">
        <v>5.5555555555555554</v>
      </c>
      <c r="P19" s="20">
        <v>30.555555555555557</v>
      </c>
      <c r="Q19" s="20">
        <f t="shared" si="7"/>
        <v>36.111111111111114</v>
      </c>
      <c r="R19" s="19" t="s">
        <v>38</v>
      </c>
      <c r="S19" s="20" t="s">
        <v>51</v>
      </c>
      <c r="T19" s="20">
        <v>579.62026086956519</v>
      </c>
      <c r="U19" s="14">
        <f t="shared" si="1"/>
        <v>57.96202608695652</v>
      </c>
      <c r="W19" s="16"/>
      <c r="X19" s="16"/>
      <c r="Y19" s="12"/>
      <c r="Z19" s="12"/>
      <c r="AA19" s="12"/>
      <c r="AB19" s="13"/>
      <c r="AC19" s="12"/>
      <c r="AD19" s="14"/>
      <c r="AE19" s="14"/>
      <c r="AF19" s="15"/>
      <c r="AG19" s="14"/>
      <c r="AH19" s="14"/>
      <c r="AI19" s="14"/>
      <c r="AJ19" s="12"/>
      <c r="AK19" s="12"/>
      <c r="AL19" s="14"/>
    </row>
    <row r="20" spans="1:38" x14ac:dyDescent="0.2">
      <c r="A20" s="19" t="s">
        <v>9</v>
      </c>
      <c r="B20" s="19" t="s">
        <v>67</v>
      </c>
      <c r="C20" s="19">
        <v>20</v>
      </c>
      <c r="D20" s="19">
        <v>-30</v>
      </c>
      <c r="E20" s="19">
        <v>-10</v>
      </c>
      <c r="F20" s="19">
        <f t="shared" si="0"/>
        <v>40</v>
      </c>
      <c r="G20" s="19">
        <f t="shared" si="2"/>
        <v>70</v>
      </c>
      <c r="H20" s="19">
        <f t="shared" si="3"/>
        <v>20</v>
      </c>
      <c r="I20" s="13">
        <v>6</v>
      </c>
      <c r="J20" s="19" t="s">
        <v>45</v>
      </c>
      <c r="K20" s="20">
        <v>2</v>
      </c>
      <c r="L20" s="20" t="s">
        <v>75</v>
      </c>
      <c r="M20" s="20">
        <v>0.5</v>
      </c>
      <c r="N20" s="20">
        <f>(1-M20)*20</f>
        <v>10</v>
      </c>
      <c r="O20" s="20">
        <v>5.5555555555555554</v>
      </c>
      <c r="P20" s="20">
        <v>30.555555555555557</v>
      </c>
      <c r="Q20" s="20">
        <f t="shared" si="7"/>
        <v>36.111111111111114</v>
      </c>
      <c r="R20" s="19" t="s">
        <v>38</v>
      </c>
      <c r="S20" s="20" t="s">
        <v>51</v>
      </c>
      <c r="T20" s="20">
        <v>579.62026086956519</v>
      </c>
      <c r="U20" s="14">
        <f t="shared" si="1"/>
        <v>57.96202608695652</v>
      </c>
      <c r="W20" s="16"/>
      <c r="X20" s="16"/>
      <c r="Y20" s="12"/>
      <c r="Z20" s="12"/>
      <c r="AA20" s="12"/>
      <c r="AB20" s="13"/>
      <c r="AC20" s="12"/>
      <c r="AD20" s="14"/>
      <c r="AE20" s="14"/>
      <c r="AF20" s="15"/>
      <c r="AG20" s="14"/>
      <c r="AH20" s="14"/>
      <c r="AI20" s="14"/>
      <c r="AJ20" s="12"/>
      <c r="AK20" s="12"/>
      <c r="AL20" s="14"/>
    </row>
    <row r="21" spans="1:38" s="25" customFormat="1" x14ac:dyDescent="0.2">
      <c r="A21" s="21" t="s">
        <v>9</v>
      </c>
      <c r="B21" s="21" t="s">
        <v>68</v>
      </c>
      <c r="C21" s="21">
        <v>10</v>
      </c>
      <c r="D21" s="21">
        <v>0</v>
      </c>
      <c r="E21" s="21">
        <v>10</v>
      </c>
      <c r="F21" s="21">
        <f t="shared" si="0"/>
        <v>60</v>
      </c>
      <c r="G21" s="21">
        <f t="shared" si="2"/>
        <v>60</v>
      </c>
      <c r="H21" s="21">
        <f t="shared" si="3"/>
        <v>50</v>
      </c>
      <c r="I21" s="22">
        <v>6</v>
      </c>
      <c r="J21" s="21" t="s">
        <v>45</v>
      </c>
      <c r="K21" s="23">
        <v>2</v>
      </c>
      <c r="L21" s="23" t="s">
        <v>75</v>
      </c>
      <c r="M21" s="23">
        <v>0.5</v>
      </c>
      <c r="N21" s="23">
        <f>(1-M21)*20</f>
        <v>10</v>
      </c>
      <c r="O21" s="23">
        <v>5.5555555555555554</v>
      </c>
      <c r="P21" s="23">
        <v>30.555555555555557</v>
      </c>
      <c r="Q21" s="23">
        <f t="shared" si="7"/>
        <v>36.111111111111114</v>
      </c>
      <c r="R21" s="21" t="s">
        <v>38</v>
      </c>
      <c r="S21" s="23" t="s">
        <v>51</v>
      </c>
      <c r="T21" s="20">
        <v>579.62026086956519</v>
      </c>
      <c r="U21" s="24">
        <f t="shared" si="1"/>
        <v>57.96202608695652</v>
      </c>
      <c r="W21" s="26"/>
      <c r="X21" s="26"/>
      <c r="Y21" s="27"/>
      <c r="Z21" s="27"/>
      <c r="AA21" s="27"/>
      <c r="AB21" s="22"/>
      <c r="AC21" s="27"/>
      <c r="AD21" s="24"/>
      <c r="AE21" s="24"/>
      <c r="AF21" s="28"/>
      <c r="AG21" s="24"/>
      <c r="AH21" s="24"/>
      <c r="AI21" s="24"/>
      <c r="AJ21" s="27"/>
      <c r="AK21" s="27"/>
      <c r="AL21" s="24"/>
    </row>
    <row r="22" spans="1:38" x14ac:dyDescent="0.2">
      <c r="A22" s="19" t="s">
        <v>10</v>
      </c>
      <c r="B22" s="19" t="s">
        <v>65</v>
      </c>
      <c r="C22" s="19">
        <v>10</v>
      </c>
      <c r="D22" s="19">
        <v>-5</v>
      </c>
      <c r="E22" s="19">
        <v>7</v>
      </c>
      <c r="F22" s="19">
        <f t="shared" si="0"/>
        <v>57</v>
      </c>
      <c r="G22" s="19">
        <f t="shared" si="2"/>
        <v>60</v>
      </c>
      <c r="H22" s="19">
        <f t="shared" si="3"/>
        <v>45</v>
      </c>
      <c r="I22" s="13">
        <v>13</v>
      </c>
      <c r="J22" s="19" t="s">
        <v>45</v>
      </c>
      <c r="K22" s="20">
        <v>2</v>
      </c>
      <c r="L22" s="20" t="s">
        <v>75</v>
      </c>
      <c r="M22" s="20">
        <v>1.2222222222222223</v>
      </c>
      <c r="N22" s="20">
        <v>1</v>
      </c>
      <c r="O22" s="20">
        <v>9.1954022988505741</v>
      </c>
      <c r="P22" s="20">
        <v>59.323116219667945</v>
      </c>
      <c r="Q22" s="20">
        <f t="shared" si="7"/>
        <v>68.518518518518519</v>
      </c>
      <c r="R22" s="19" t="s">
        <v>37</v>
      </c>
      <c r="S22" s="20">
        <v>20</v>
      </c>
      <c r="T22" s="20">
        <v>578.09756521739121</v>
      </c>
      <c r="U22" s="14">
        <f t="shared" si="1"/>
        <v>57.809756521739118</v>
      </c>
      <c r="W22" s="16"/>
      <c r="X22" s="16"/>
      <c r="Y22" s="12"/>
      <c r="Z22" s="12"/>
      <c r="AA22" s="12"/>
      <c r="AB22" s="13"/>
      <c r="AC22" s="12"/>
      <c r="AD22" s="14"/>
      <c r="AE22" s="14"/>
      <c r="AF22" s="15"/>
      <c r="AG22" s="14"/>
      <c r="AH22" s="14"/>
      <c r="AI22" s="14"/>
      <c r="AJ22" s="12"/>
      <c r="AK22" s="14"/>
      <c r="AL22" s="14"/>
    </row>
    <row r="23" spans="1:38" x14ac:dyDescent="0.2">
      <c r="A23" s="19" t="s">
        <v>10</v>
      </c>
      <c r="B23" s="19" t="s">
        <v>66</v>
      </c>
      <c r="C23" s="19">
        <v>2</v>
      </c>
      <c r="D23" s="19">
        <v>0</v>
      </c>
      <c r="E23" s="19">
        <v>7</v>
      </c>
      <c r="F23" s="19">
        <f t="shared" si="0"/>
        <v>57</v>
      </c>
      <c r="G23" s="19">
        <f t="shared" si="2"/>
        <v>52</v>
      </c>
      <c r="H23" s="19">
        <f t="shared" si="3"/>
        <v>50</v>
      </c>
      <c r="I23" s="13">
        <v>13</v>
      </c>
      <c r="J23" s="19" t="s">
        <v>45</v>
      </c>
      <c r="K23" s="20">
        <v>2</v>
      </c>
      <c r="L23" s="20" t="s">
        <v>75</v>
      </c>
      <c r="M23" s="20">
        <v>1.2222222222222223</v>
      </c>
      <c r="N23" s="20">
        <v>1</v>
      </c>
      <c r="O23" s="20">
        <v>9.1954022988505741</v>
      </c>
      <c r="P23" s="20">
        <v>59.323116219667945</v>
      </c>
      <c r="Q23" s="20">
        <f t="shared" si="7"/>
        <v>68.518518518518519</v>
      </c>
      <c r="R23" s="19" t="s">
        <v>37</v>
      </c>
      <c r="S23" s="20">
        <v>20</v>
      </c>
      <c r="T23" s="20">
        <v>578.09756521739121</v>
      </c>
      <c r="U23" s="14">
        <f t="shared" si="1"/>
        <v>57.809756521739118</v>
      </c>
      <c r="W23" s="16"/>
      <c r="X23" s="16"/>
      <c r="Y23" s="12"/>
      <c r="Z23" s="12"/>
      <c r="AA23" s="12"/>
      <c r="AB23" s="13"/>
      <c r="AC23" s="12"/>
      <c r="AD23" s="14"/>
      <c r="AE23" s="14"/>
      <c r="AF23" s="15"/>
      <c r="AG23" s="14"/>
      <c r="AH23" s="14"/>
      <c r="AI23" s="14"/>
      <c r="AJ23" s="12"/>
      <c r="AK23" s="14"/>
      <c r="AL23" s="14"/>
    </row>
    <row r="24" spans="1:38" x14ac:dyDescent="0.2">
      <c r="A24" s="19" t="s">
        <v>10</v>
      </c>
      <c r="B24" s="19" t="s">
        <v>67</v>
      </c>
      <c r="C24" s="19">
        <v>15</v>
      </c>
      <c r="D24" s="19">
        <v>7</v>
      </c>
      <c r="E24" s="19">
        <v>22</v>
      </c>
      <c r="F24" s="19">
        <f t="shared" si="0"/>
        <v>72</v>
      </c>
      <c r="G24" s="19">
        <f t="shared" si="2"/>
        <v>65</v>
      </c>
      <c r="H24" s="19">
        <f t="shared" si="3"/>
        <v>57</v>
      </c>
      <c r="I24" s="13">
        <v>13</v>
      </c>
      <c r="J24" s="19" t="s">
        <v>45</v>
      </c>
      <c r="K24" s="20">
        <v>2</v>
      </c>
      <c r="L24" s="20" t="s">
        <v>75</v>
      </c>
      <c r="M24" s="20">
        <v>1.2222222222222223</v>
      </c>
      <c r="N24" s="20">
        <v>1</v>
      </c>
      <c r="O24" s="20">
        <v>9.1954022988505741</v>
      </c>
      <c r="P24" s="20">
        <v>59.323116219667945</v>
      </c>
      <c r="Q24" s="20">
        <f t="shared" si="7"/>
        <v>68.518518518518519</v>
      </c>
      <c r="R24" s="19" t="s">
        <v>37</v>
      </c>
      <c r="S24" s="20">
        <v>20</v>
      </c>
      <c r="T24" s="20">
        <v>578.09756521739121</v>
      </c>
      <c r="U24" s="14">
        <f t="shared" si="1"/>
        <v>57.809756521739118</v>
      </c>
      <c r="W24" s="16"/>
      <c r="X24" s="16"/>
      <c r="Y24" s="12"/>
      <c r="Z24" s="12"/>
      <c r="AA24" s="12"/>
      <c r="AB24" s="13"/>
      <c r="AC24" s="12"/>
      <c r="AD24" s="14"/>
      <c r="AE24" s="14"/>
      <c r="AF24" s="15"/>
      <c r="AG24" s="14"/>
      <c r="AH24" s="14"/>
      <c r="AI24" s="14"/>
      <c r="AJ24" s="12"/>
      <c r="AK24" s="14"/>
      <c r="AL24" s="14"/>
    </row>
    <row r="25" spans="1:38" s="25" customFormat="1" x14ac:dyDescent="0.2">
      <c r="A25" s="21" t="s">
        <v>10</v>
      </c>
      <c r="B25" s="21" t="s">
        <v>68</v>
      </c>
      <c r="C25" s="21">
        <v>10</v>
      </c>
      <c r="D25" s="21">
        <v>0</v>
      </c>
      <c r="E25" s="21">
        <v>10</v>
      </c>
      <c r="F25" s="21">
        <f t="shared" si="0"/>
        <v>60</v>
      </c>
      <c r="G25" s="21">
        <f t="shared" si="2"/>
        <v>60</v>
      </c>
      <c r="H25" s="21">
        <f t="shared" si="3"/>
        <v>50</v>
      </c>
      <c r="I25" s="22">
        <v>13</v>
      </c>
      <c r="J25" s="21" t="s">
        <v>45</v>
      </c>
      <c r="K25" s="23">
        <v>2</v>
      </c>
      <c r="L25" s="23" t="s">
        <v>75</v>
      </c>
      <c r="M25" s="23">
        <v>1.2222222222222223</v>
      </c>
      <c r="N25" s="23">
        <v>1</v>
      </c>
      <c r="O25" s="23">
        <v>9.1954022988505741</v>
      </c>
      <c r="P25" s="23">
        <v>59.323116219667945</v>
      </c>
      <c r="Q25" s="23">
        <f t="shared" si="7"/>
        <v>68.518518518518519</v>
      </c>
      <c r="R25" s="21" t="s">
        <v>37</v>
      </c>
      <c r="S25" s="23">
        <v>20</v>
      </c>
      <c r="T25" s="23">
        <v>578.09756521739121</v>
      </c>
      <c r="U25" s="24">
        <f t="shared" si="1"/>
        <v>57.809756521739118</v>
      </c>
      <c r="W25" s="26"/>
      <c r="X25" s="26"/>
      <c r="Y25" s="27"/>
      <c r="Z25" s="27"/>
      <c r="AA25" s="27"/>
      <c r="AB25" s="22"/>
      <c r="AC25" s="27"/>
      <c r="AD25" s="24"/>
      <c r="AE25" s="24"/>
      <c r="AF25" s="28"/>
      <c r="AG25" s="24"/>
      <c r="AH25" s="24"/>
      <c r="AI25" s="24"/>
      <c r="AJ25" s="27"/>
      <c r="AK25" s="24"/>
      <c r="AL25" s="24"/>
    </row>
    <row r="26" spans="1:38" x14ac:dyDescent="0.2">
      <c r="A26" s="19" t="s">
        <v>11</v>
      </c>
      <c r="B26" s="19" t="s">
        <v>65</v>
      </c>
      <c r="C26" s="19">
        <v>40</v>
      </c>
      <c r="D26" s="19">
        <v>-10</v>
      </c>
      <c r="E26" s="19">
        <v>30</v>
      </c>
      <c r="F26" s="19">
        <f t="shared" si="0"/>
        <v>80</v>
      </c>
      <c r="G26" s="19">
        <f t="shared" si="2"/>
        <v>90</v>
      </c>
      <c r="H26" s="19">
        <f t="shared" si="3"/>
        <v>40</v>
      </c>
      <c r="I26" s="13">
        <v>14</v>
      </c>
      <c r="J26" s="19" t="s">
        <v>45</v>
      </c>
      <c r="K26" s="20">
        <v>2</v>
      </c>
      <c r="L26" s="20" t="s">
        <v>75</v>
      </c>
      <c r="M26" s="20">
        <v>1.0555555555555556</v>
      </c>
      <c r="N26" s="20">
        <v>1</v>
      </c>
      <c r="O26" s="20">
        <v>11.111111111111111</v>
      </c>
      <c r="P26" s="20">
        <v>58.333333333333336</v>
      </c>
      <c r="Q26" s="20">
        <f t="shared" si="7"/>
        <v>69.444444444444443</v>
      </c>
      <c r="R26" s="19" t="s">
        <v>37</v>
      </c>
      <c r="S26" s="20">
        <v>20</v>
      </c>
      <c r="T26" s="20">
        <v>578.09756521739121</v>
      </c>
      <c r="U26" s="14">
        <f t="shared" si="1"/>
        <v>57.809756521739118</v>
      </c>
      <c r="W26" s="16"/>
      <c r="X26" s="16"/>
      <c r="Y26" s="12"/>
      <c r="Z26" s="12"/>
      <c r="AA26" s="12"/>
      <c r="AB26" s="13"/>
      <c r="AC26" s="12"/>
      <c r="AD26" s="14"/>
      <c r="AE26" s="14"/>
      <c r="AF26" s="15"/>
      <c r="AG26" s="14"/>
      <c r="AH26" s="14"/>
      <c r="AI26" s="14"/>
      <c r="AJ26" s="12"/>
      <c r="AK26" s="14"/>
      <c r="AL26" s="14"/>
    </row>
    <row r="27" spans="1:38" x14ac:dyDescent="0.2">
      <c r="A27" s="19" t="s">
        <v>11</v>
      </c>
      <c r="B27" s="19" t="s">
        <v>66</v>
      </c>
      <c r="C27" s="19">
        <v>27</v>
      </c>
      <c r="D27" s="19">
        <v>-10</v>
      </c>
      <c r="E27" s="19">
        <v>17</v>
      </c>
      <c r="F27" s="19">
        <f t="shared" si="0"/>
        <v>67</v>
      </c>
      <c r="G27" s="19">
        <f t="shared" si="2"/>
        <v>77</v>
      </c>
      <c r="H27" s="19">
        <f t="shared" si="3"/>
        <v>40</v>
      </c>
      <c r="I27" s="13">
        <v>14</v>
      </c>
      <c r="J27" s="19" t="s">
        <v>45</v>
      </c>
      <c r="K27" s="20">
        <v>2</v>
      </c>
      <c r="L27" s="20" t="s">
        <v>75</v>
      </c>
      <c r="M27" s="20">
        <v>1.0555555555555556</v>
      </c>
      <c r="N27" s="20">
        <v>1</v>
      </c>
      <c r="O27" s="20">
        <v>11.111111111111111</v>
      </c>
      <c r="P27" s="20">
        <v>58.333333333333336</v>
      </c>
      <c r="Q27" s="20">
        <f t="shared" si="7"/>
        <v>69.444444444444443</v>
      </c>
      <c r="R27" s="19" t="s">
        <v>37</v>
      </c>
      <c r="S27" s="20">
        <v>20</v>
      </c>
      <c r="T27" s="20">
        <v>578.09756521739121</v>
      </c>
      <c r="U27" s="14">
        <f t="shared" si="1"/>
        <v>57.809756521739118</v>
      </c>
      <c r="W27" s="16"/>
      <c r="X27" s="16"/>
      <c r="Y27" s="12"/>
      <c r="Z27" s="12"/>
      <c r="AA27" s="12"/>
      <c r="AB27" s="13"/>
      <c r="AC27" s="12"/>
      <c r="AD27" s="14"/>
      <c r="AE27" s="14"/>
      <c r="AF27" s="15"/>
      <c r="AG27" s="14"/>
      <c r="AH27" s="14"/>
      <c r="AI27" s="14"/>
      <c r="AJ27" s="12"/>
      <c r="AK27" s="14"/>
      <c r="AL27" s="14"/>
    </row>
    <row r="28" spans="1:38" x14ac:dyDescent="0.2">
      <c r="A28" s="19" t="s">
        <v>11</v>
      </c>
      <c r="B28" s="19" t="s">
        <v>67</v>
      </c>
      <c r="C28" s="19">
        <v>35</v>
      </c>
      <c r="D28" s="19">
        <v>-5</v>
      </c>
      <c r="E28" s="19">
        <v>30</v>
      </c>
      <c r="F28" s="19">
        <f t="shared" si="0"/>
        <v>80</v>
      </c>
      <c r="G28" s="19">
        <f t="shared" si="2"/>
        <v>85</v>
      </c>
      <c r="H28" s="19">
        <f t="shared" si="3"/>
        <v>45</v>
      </c>
      <c r="I28" s="13">
        <v>14</v>
      </c>
      <c r="J28" s="19" t="s">
        <v>45</v>
      </c>
      <c r="K28" s="20">
        <v>2</v>
      </c>
      <c r="L28" s="20" t="s">
        <v>75</v>
      </c>
      <c r="M28" s="20">
        <v>1.0555555555555556</v>
      </c>
      <c r="N28" s="20">
        <v>1</v>
      </c>
      <c r="O28" s="20">
        <v>11.111111111111111</v>
      </c>
      <c r="P28" s="20">
        <v>58.333333333333336</v>
      </c>
      <c r="Q28" s="20">
        <f t="shared" si="7"/>
        <v>69.444444444444443</v>
      </c>
      <c r="R28" s="19" t="s">
        <v>37</v>
      </c>
      <c r="S28" s="20">
        <v>20</v>
      </c>
      <c r="T28" s="20">
        <v>578.09756521739121</v>
      </c>
      <c r="U28" s="14">
        <f t="shared" si="1"/>
        <v>57.809756521739118</v>
      </c>
      <c r="W28" s="16"/>
      <c r="X28" s="16"/>
      <c r="Y28" s="12"/>
      <c r="Z28" s="12"/>
      <c r="AA28" s="12"/>
      <c r="AB28" s="13"/>
      <c r="AC28" s="12"/>
      <c r="AD28" s="14"/>
      <c r="AE28" s="14"/>
      <c r="AF28" s="15"/>
      <c r="AG28" s="14"/>
      <c r="AH28" s="14"/>
      <c r="AI28" s="14"/>
      <c r="AJ28" s="12"/>
      <c r="AK28" s="14"/>
      <c r="AL28" s="14"/>
    </row>
    <row r="29" spans="1:38" s="25" customFormat="1" x14ac:dyDescent="0.2">
      <c r="A29" s="21" t="s">
        <v>11</v>
      </c>
      <c r="B29" s="21" t="s">
        <v>68</v>
      </c>
      <c r="C29" s="21">
        <v>15</v>
      </c>
      <c r="D29" s="21">
        <v>0</v>
      </c>
      <c r="E29" s="21">
        <v>15</v>
      </c>
      <c r="F29" s="21">
        <f t="shared" si="0"/>
        <v>65</v>
      </c>
      <c r="G29" s="21">
        <f t="shared" si="2"/>
        <v>65</v>
      </c>
      <c r="H29" s="21">
        <f t="shared" si="3"/>
        <v>50</v>
      </c>
      <c r="I29" s="22">
        <v>14</v>
      </c>
      <c r="J29" s="21" t="s">
        <v>45</v>
      </c>
      <c r="K29" s="23">
        <v>2</v>
      </c>
      <c r="L29" s="23" t="s">
        <v>75</v>
      </c>
      <c r="M29" s="23">
        <v>1.0555555555555556</v>
      </c>
      <c r="N29" s="23">
        <v>1</v>
      </c>
      <c r="O29" s="23">
        <v>11.111111111111111</v>
      </c>
      <c r="P29" s="23">
        <v>58.333333333333336</v>
      </c>
      <c r="Q29" s="23">
        <f t="shared" si="7"/>
        <v>69.444444444444443</v>
      </c>
      <c r="R29" s="21" t="s">
        <v>37</v>
      </c>
      <c r="S29" s="23">
        <v>20</v>
      </c>
      <c r="T29" s="23">
        <v>578.09756521739121</v>
      </c>
      <c r="U29" s="24">
        <f t="shared" si="1"/>
        <v>57.809756521739118</v>
      </c>
      <c r="W29" s="26"/>
      <c r="X29" s="26"/>
      <c r="Y29" s="27"/>
      <c r="Z29" s="27"/>
      <c r="AA29" s="27"/>
      <c r="AB29" s="22"/>
      <c r="AC29" s="27"/>
      <c r="AD29" s="24"/>
      <c r="AE29" s="24"/>
      <c r="AF29" s="28"/>
      <c r="AG29" s="24"/>
      <c r="AH29" s="24"/>
      <c r="AI29" s="24"/>
      <c r="AJ29" s="27"/>
      <c r="AK29" s="24"/>
      <c r="AL29" s="24"/>
    </row>
    <row r="30" spans="1:38" x14ac:dyDescent="0.2">
      <c r="A30" s="19" t="s">
        <v>12</v>
      </c>
      <c r="B30" s="19" t="s">
        <v>65</v>
      </c>
      <c r="C30" s="19">
        <v>35</v>
      </c>
      <c r="D30" s="19">
        <v>-5</v>
      </c>
      <c r="E30" s="19">
        <v>30</v>
      </c>
      <c r="F30" s="19">
        <f t="shared" si="0"/>
        <v>80</v>
      </c>
      <c r="G30" s="19">
        <f t="shared" si="2"/>
        <v>85</v>
      </c>
      <c r="H30" s="19">
        <f t="shared" si="3"/>
        <v>45</v>
      </c>
      <c r="I30" s="13">
        <v>7</v>
      </c>
      <c r="J30" s="19" t="s">
        <v>43</v>
      </c>
      <c r="K30" s="20">
        <v>2</v>
      </c>
      <c r="L30" s="20" t="s">
        <v>75</v>
      </c>
      <c r="M30" s="20">
        <v>0.94444444444444442</v>
      </c>
      <c r="N30" s="20">
        <f>(1-M30)*20</f>
        <v>1.1111111111111116</v>
      </c>
      <c r="O30" s="20">
        <v>11.020923520923521</v>
      </c>
      <c r="P30" s="20">
        <v>26.406926406926409</v>
      </c>
      <c r="Q30" s="20">
        <f t="shared" si="7"/>
        <v>37.427849927849934</v>
      </c>
      <c r="R30" s="19" t="s">
        <v>37</v>
      </c>
      <c r="S30" s="20">
        <v>10</v>
      </c>
      <c r="T30" s="20">
        <v>563.1559565217392</v>
      </c>
      <c r="U30" s="14">
        <f t="shared" si="1"/>
        <v>56.315595652173918</v>
      </c>
      <c r="W30" s="16"/>
      <c r="X30" s="16"/>
      <c r="Y30" s="12"/>
      <c r="Z30" s="12"/>
      <c r="AA30" s="12"/>
      <c r="AB30" s="13"/>
      <c r="AC30" s="12"/>
      <c r="AD30" s="14"/>
      <c r="AE30" s="14"/>
      <c r="AF30" s="15"/>
      <c r="AG30" s="14"/>
      <c r="AH30" s="14"/>
      <c r="AI30" s="14"/>
      <c r="AJ30" s="12"/>
      <c r="AK30" s="14"/>
      <c r="AL30" s="14"/>
    </row>
    <row r="31" spans="1:38" x14ac:dyDescent="0.2">
      <c r="A31" s="19" t="s">
        <v>12</v>
      </c>
      <c r="B31" s="19" t="s">
        <v>66</v>
      </c>
      <c r="C31" s="19">
        <v>28</v>
      </c>
      <c r="D31" s="19">
        <v>-5</v>
      </c>
      <c r="E31" s="19">
        <v>23</v>
      </c>
      <c r="F31" s="19">
        <f t="shared" si="0"/>
        <v>73</v>
      </c>
      <c r="G31" s="19">
        <f t="shared" si="2"/>
        <v>78</v>
      </c>
      <c r="H31" s="19">
        <f t="shared" si="3"/>
        <v>45</v>
      </c>
      <c r="I31" s="13">
        <v>7</v>
      </c>
      <c r="J31" s="19" t="s">
        <v>43</v>
      </c>
      <c r="K31" s="20">
        <v>2</v>
      </c>
      <c r="L31" s="20" t="s">
        <v>75</v>
      </c>
      <c r="M31" s="20">
        <v>0.94444444444444442</v>
      </c>
      <c r="N31" s="20">
        <v>1</v>
      </c>
      <c r="O31" s="20">
        <v>11.020923520923521</v>
      </c>
      <c r="P31" s="20">
        <v>26.406926406926409</v>
      </c>
      <c r="Q31" s="20">
        <f t="shared" si="7"/>
        <v>37.427849927849934</v>
      </c>
      <c r="R31" s="19" t="s">
        <v>37</v>
      </c>
      <c r="S31" s="20">
        <v>10</v>
      </c>
      <c r="T31" s="20">
        <v>563.1559565217392</v>
      </c>
      <c r="U31" s="14">
        <f t="shared" si="1"/>
        <v>56.315595652173918</v>
      </c>
      <c r="W31" s="16"/>
      <c r="X31" s="16"/>
      <c r="Y31" s="12"/>
      <c r="Z31" s="12"/>
      <c r="AA31" s="12"/>
      <c r="AB31" s="13"/>
      <c r="AC31" s="12"/>
      <c r="AD31" s="14"/>
      <c r="AE31" s="14"/>
      <c r="AF31" s="15"/>
      <c r="AG31" s="14"/>
      <c r="AH31" s="14"/>
      <c r="AI31" s="14"/>
      <c r="AJ31" s="12"/>
      <c r="AK31" s="14"/>
      <c r="AL31" s="14"/>
    </row>
    <row r="32" spans="1:38" x14ac:dyDescent="0.2">
      <c r="A32" s="19" t="s">
        <v>12</v>
      </c>
      <c r="B32" s="19" t="s">
        <v>67</v>
      </c>
      <c r="C32" s="19">
        <v>-15</v>
      </c>
      <c r="D32" s="19">
        <v>45</v>
      </c>
      <c r="E32" s="19">
        <v>30</v>
      </c>
      <c r="F32" s="19">
        <f t="shared" si="0"/>
        <v>80</v>
      </c>
      <c r="G32" s="19">
        <f t="shared" si="2"/>
        <v>35</v>
      </c>
      <c r="H32" s="19">
        <f t="shared" si="3"/>
        <v>95</v>
      </c>
      <c r="I32" s="13">
        <v>7</v>
      </c>
      <c r="J32" s="19" t="s">
        <v>43</v>
      </c>
      <c r="K32" s="20">
        <v>2</v>
      </c>
      <c r="L32" s="20" t="s">
        <v>75</v>
      </c>
      <c r="M32" s="20">
        <v>0.94444444444444442</v>
      </c>
      <c r="N32" s="20">
        <v>1</v>
      </c>
      <c r="O32" s="20">
        <v>11.020923520923521</v>
      </c>
      <c r="P32" s="20">
        <v>26.406926406926409</v>
      </c>
      <c r="Q32" s="20">
        <f t="shared" si="7"/>
        <v>37.427849927849934</v>
      </c>
      <c r="R32" s="19" t="s">
        <v>37</v>
      </c>
      <c r="S32" s="20">
        <v>10</v>
      </c>
      <c r="T32" s="20">
        <v>563.1559565217392</v>
      </c>
      <c r="U32" s="14">
        <f t="shared" si="1"/>
        <v>56.315595652173918</v>
      </c>
      <c r="W32" s="16"/>
      <c r="X32" s="16"/>
      <c r="Y32" s="12"/>
      <c r="Z32" s="12"/>
      <c r="AA32" s="12"/>
      <c r="AB32" s="13"/>
      <c r="AC32" s="12"/>
      <c r="AD32" s="14"/>
      <c r="AE32" s="14"/>
      <c r="AF32" s="15"/>
      <c r="AG32" s="14"/>
      <c r="AH32" s="14"/>
      <c r="AI32" s="14"/>
      <c r="AJ32" s="12"/>
      <c r="AK32" s="14"/>
      <c r="AL32" s="14"/>
    </row>
    <row r="33" spans="1:38" s="25" customFormat="1" x14ac:dyDescent="0.2">
      <c r="A33" s="21" t="s">
        <v>12</v>
      </c>
      <c r="B33" s="21" t="s">
        <v>68</v>
      </c>
      <c r="C33" s="21">
        <v>12</v>
      </c>
      <c r="D33" s="21">
        <v>0</v>
      </c>
      <c r="E33" s="21">
        <v>12</v>
      </c>
      <c r="F33" s="21">
        <f t="shared" si="0"/>
        <v>62</v>
      </c>
      <c r="G33" s="21">
        <f t="shared" si="2"/>
        <v>62</v>
      </c>
      <c r="H33" s="21">
        <f t="shared" si="3"/>
        <v>50</v>
      </c>
      <c r="I33" s="22">
        <v>7</v>
      </c>
      <c r="J33" s="21" t="s">
        <v>43</v>
      </c>
      <c r="K33" s="23">
        <v>2</v>
      </c>
      <c r="L33" s="23" t="s">
        <v>75</v>
      </c>
      <c r="M33" s="23">
        <v>0.94444444444444442</v>
      </c>
      <c r="N33" s="23">
        <v>1</v>
      </c>
      <c r="O33" s="23">
        <v>11.020923520923521</v>
      </c>
      <c r="P33" s="23">
        <v>26.406926406926409</v>
      </c>
      <c r="Q33" s="23">
        <f t="shared" si="7"/>
        <v>37.427849927849934</v>
      </c>
      <c r="R33" s="21" t="s">
        <v>37</v>
      </c>
      <c r="S33" s="23">
        <v>10</v>
      </c>
      <c r="T33" s="23">
        <v>563.1559565217392</v>
      </c>
      <c r="U33" s="24">
        <f t="shared" si="1"/>
        <v>56.315595652173918</v>
      </c>
      <c r="W33" s="26"/>
      <c r="X33" s="26"/>
      <c r="Y33" s="27"/>
      <c r="Z33" s="27"/>
      <c r="AA33" s="27"/>
      <c r="AB33" s="22"/>
      <c r="AC33" s="27"/>
      <c r="AD33" s="24"/>
      <c r="AE33" s="24"/>
      <c r="AF33" s="28"/>
      <c r="AG33" s="24"/>
      <c r="AH33" s="24"/>
      <c r="AI33" s="24"/>
      <c r="AJ33" s="27"/>
      <c r="AK33" s="24"/>
      <c r="AL33" s="24"/>
    </row>
    <row r="34" spans="1:38" x14ac:dyDescent="0.2">
      <c r="A34" s="19" t="s">
        <v>13</v>
      </c>
      <c r="B34" s="19" t="s">
        <v>65</v>
      </c>
      <c r="C34" s="19">
        <v>10</v>
      </c>
      <c r="D34" s="19">
        <v>5</v>
      </c>
      <c r="E34" s="19">
        <v>15</v>
      </c>
      <c r="F34" s="19">
        <f t="shared" si="0"/>
        <v>65</v>
      </c>
      <c r="G34" s="19">
        <f t="shared" si="2"/>
        <v>60</v>
      </c>
      <c r="H34" s="19">
        <f t="shared" si="3"/>
        <v>55</v>
      </c>
      <c r="I34" s="13">
        <v>13</v>
      </c>
      <c r="J34" s="19" t="s">
        <v>45</v>
      </c>
      <c r="K34" s="20">
        <v>2</v>
      </c>
      <c r="L34" s="20" t="s">
        <v>75</v>
      </c>
      <c r="M34" s="20">
        <v>0.44444444444444442</v>
      </c>
      <c r="N34" s="20">
        <f>(1-M34)*18</f>
        <v>10</v>
      </c>
      <c r="O34" s="20">
        <v>2.7777777777777777</v>
      </c>
      <c r="P34" s="20">
        <v>27.777777777777779</v>
      </c>
      <c r="Q34" s="20">
        <f t="shared" si="7"/>
        <v>30.555555555555557</v>
      </c>
      <c r="R34" s="19" t="s">
        <v>37</v>
      </c>
      <c r="S34" s="20">
        <v>10</v>
      </c>
      <c r="T34" s="20">
        <v>563.1559565217392</v>
      </c>
      <c r="U34" s="14">
        <f t="shared" ref="U34:U65" si="8">T34/10</f>
        <v>56.315595652173918</v>
      </c>
      <c r="W34" s="16"/>
      <c r="X34" s="16"/>
      <c r="Y34" s="12"/>
      <c r="Z34" s="12"/>
      <c r="AA34" s="12"/>
      <c r="AB34" s="13"/>
      <c r="AC34" s="12"/>
      <c r="AD34" s="14"/>
      <c r="AE34" s="14"/>
      <c r="AF34" s="15"/>
      <c r="AG34" s="14"/>
      <c r="AH34" s="14"/>
      <c r="AI34" s="14"/>
      <c r="AJ34" s="12"/>
      <c r="AK34" s="14"/>
      <c r="AL34" s="14"/>
    </row>
    <row r="35" spans="1:38" x14ac:dyDescent="0.2">
      <c r="A35" s="19" t="s">
        <v>13</v>
      </c>
      <c r="B35" s="19" t="s">
        <v>66</v>
      </c>
      <c r="C35" s="19">
        <v>25</v>
      </c>
      <c r="D35" s="19">
        <v>-10</v>
      </c>
      <c r="E35" s="19">
        <v>13</v>
      </c>
      <c r="F35" s="19">
        <f t="shared" si="0"/>
        <v>63</v>
      </c>
      <c r="G35" s="19">
        <f t="shared" si="2"/>
        <v>75</v>
      </c>
      <c r="H35" s="19">
        <f t="shared" si="3"/>
        <v>40</v>
      </c>
      <c r="I35" s="13">
        <v>13</v>
      </c>
      <c r="J35" s="19" t="s">
        <v>45</v>
      </c>
      <c r="K35" s="20">
        <v>2</v>
      </c>
      <c r="L35" s="20" t="s">
        <v>75</v>
      </c>
      <c r="M35" s="20">
        <v>0.44444444444444442</v>
      </c>
      <c r="N35" s="20">
        <f t="shared" ref="N35:N45" si="9">(1-M35)*20</f>
        <v>11.111111111111111</v>
      </c>
      <c r="O35" s="20">
        <v>2.7777777777777777</v>
      </c>
      <c r="P35" s="20">
        <v>27.777777777777779</v>
      </c>
      <c r="Q35" s="20">
        <f t="shared" si="7"/>
        <v>30.555555555555557</v>
      </c>
      <c r="R35" s="19" t="s">
        <v>37</v>
      </c>
      <c r="S35" s="20">
        <v>10</v>
      </c>
      <c r="T35" s="20">
        <v>563.1559565217392</v>
      </c>
      <c r="U35" s="14">
        <f t="shared" si="8"/>
        <v>56.315595652173918</v>
      </c>
      <c r="W35" s="16"/>
      <c r="X35" s="16"/>
      <c r="Y35" s="12"/>
      <c r="Z35" s="12"/>
      <c r="AA35" s="12"/>
      <c r="AB35" s="13"/>
      <c r="AC35" s="12"/>
      <c r="AD35" s="14"/>
      <c r="AE35" s="14"/>
      <c r="AF35" s="15"/>
      <c r="AG35" s="14"/>
      <c r="AH35" s="14"/>
      <c r="AI35" s="14"/>
      <c r="AJ35" s="12"/>
      <c r="AK35" s="14"/>
      <c r="AL35" s="14"/>
    </row>
    <row r="36" spans="1:38" x14ac:dyDescent="0.2">
      <c r="A36" s="19" t="s">
        <v>13</v>
      </c>
      <c r="B36" s="19" t="s">
        <v>67</v>
      </c>
      <c r="C36" s="19">
        <v>15</v>
      </c>
      <c r="D36" s="19">
        <v>-3</v>
      </c>
      <c r="E36" s="19">
        <v>12</v>
      </c>
      <c r="F36" s="19">
        <f t="shared" si="0"/>
        <v>62</v>
      </c>
      <c r="G36" s="19">
        <f t="shared" si="2"/>
        <v>65</v>
      </c>
      <c r="H36" s="19">
        <f t="shared" si="3"/>
        <v>47</v>
      </c>
      <c r="I36" s="13">
        <v>13</v>
      </c>
      <c r="J36" s="19" t="s">
        <v>45</v>
      </c>
      <c r="K36" s="20">
        <v>2</v>
      </c>
      <c r="L36" s="20" t="s">
        <v>75</v>
      </c>
      <c r="M36" s="20">
        <v>0.44444444444444442</v>
      </c>
      <c r="N36" s="20">
        <f t="shared" si="9"/>
        <v>11.111111111111111</v>
      </c>
      <c r="O36" s="20">
        <v>2.7777777777777777</v>
      </c>
      <c r="P36" s="20">
        <v>27.777777777777779</v>
      </c>
      <c r="Q36" s="20">
        <f t="shared" si="7"/>
        <v>30.555555555555557</v>
      </c>
      <c r="R36" s="19" t="s">
        <v>37</v>
      </c>
      <c r="S36" s="20">
        <v>10</v>
      </c>
      <c r="T36" s="20">
        <v>563.1559565217392</v>
      </c>
      <c r="U36" s="14">
        <f t="shared" si="8"/>
        <v>56.315595652173918</v>
      </c>
      <c r="W36" s="16"/>
      <c r="X36" s="16"/>
      <c r="Y36" s="12"/>
      <c r="Z36" s="12"/>
      <c r="AA36" s="12"/>
      <c r="AB36" s="13"/>
      <c r="AC36" s="12"/>
      <c r="AD36" s="14"/>
      <c r="AE36" s="14"/>
      <c r="AF36" s="15"/>
      <c r="AG36" s="14"/>
      <c r="AH36" s="14"/>
      <c r="AI36" s="14"/>
      <c r="AJ36" s="12"/>
      <c r="AK36" s="14"/>
      <c r="AL36" s="14"/>
    </row>
    <row r="37" spans="1:38" s="25" customFormat="1" x14ac:dyDescent="0.2">
      <c r="A37" s="21" t="s">
        <v>13</v>
      </c>
      <c r="B37" s="21" t="s">
        <v>68</v>
      </c>
      <c r="C37" s="21">
        <v>15</v>
      </c>
      <c r="D37" s="21">
        <v>7</v>
      </c>
      <c r="E37" s="21">
        <v>23</v>
      </c>
      <c r="F37" s="21">
        <f t="shared" si="0"/>
        <v>73</v>
      </c>
      <c r="G37" s="21">
        <f t="shared" si="2"/>
        <v>65</v>
      </c>
      <c r="H37" s="21">
        <f t="shared" si="3"/>
        <v>57</v>
      </c>
      <c r="I37" s="22">
        <v>13</v>
      </c>
      <c r="J37" s="21" t="s">
        <v>45</v>
      </c>
      <c r="K37" s="23">
        <v>2</v>
      </c>
      <c r="L37" s="23" t="s">
        <v>75</v>
      </c>
      <c r="M37" s="23">
        <v>0.44444444444444442</v>
      </c>
      <c r="N37" s="23">
        <f t="shared" si="9"/>
        <v>11.111111111111111</v>
      </c>
      <c r="O37" s="23">
        <v>2.7777777777777777</v>
      </c>
      <c r="P37" s="23">
        <v>27.777777777777779</v>
      </c>
      <c r="Q37" s="23">
        <f t="shared" si="7"/>
        <v>30.555555555555557</v>
      </c>
      <c r="R37" s="21" t="s">
        <v>37</v>
      </c>
      <c r="S37" s="23">
        <v>10</v>
      </c>
      <c r="T37" s="23">
        <v>563.1559565217392</v>
      </c>
      <c r="U37" s="24">
        <f t="shared" si="8"/>
        <v>56.315595652173918</v>
      </c>
      <c r="W37" s="26"/>
      <c r="X37" s="26"/>
      <c r="Y37" s="27"/>
      <c r="Z37" s="27"/>
      <c r="AA37" s="27"/>
      <c r="AB37" s="22"/>
      <c r="AC37" s="27"/>
      <c r="AD37" s="24"/>
      <c r="AE37" s="24"/>
      <c r="AF37" s="28"/>
      <c r="AG37" s="24"/>
      <c r="AH37" s="24"/>
      <c r="AI37" s="24"/>
      <c r="AJ37" s="27"/>
      <c r="AK37" s="24"/>
      <c r="AL37" s="24"/>
    </row>
    <row r="38" spans="1:38" x14ac:dyDescent="0.2">
      <c r="A38" s="19" t="s">
        <v>15</v>
      </c>
      <c r="B38" s="19" t="s">
        <v>65</v>
      </c>
      <c r="C38" s="19">
        <v>25</v>
      </c>
      <c r="D38" s="19">
        <v>-5</v>
      </c>
      <c r="E38" s="19">
        <v>20</v>
      </c>
      <c r="F38" s="19">
        <f t="shared" si="0"/>
        <v>70</v>
      </c>
      <c r="G38" s="19">
        <f t="shared" si="2"/>
        <v>75</v>
      </c>
      <c r="H38" s="19">
        <f t="shared" si="3"/>
        <v>45</v>
      </c>
      <c r="I38" s="13">
        <v>12</v>
      </c>
      <c r="J38" s="19" t="s">
        <v>46</v>
      </c>
      <c r="K38" s="20">
        <v>2</v>
      </c>
      <c r="L38" s="20" t="s">
        <v>76</v>
      </c>
      <c r="M38" s="20">
        <v>0.88888888888888884</v>
      </c>
      <c r="N38" s="20">
        <f t="shared" si="9"/>
        <v>2.2222222222222232</v>
      </c>
      <c r="O38" s="20">
        <v>13.888888888888889</v>
      </c>
      <c r="P38" s="20">
        <v>47.222222222222221</v>
      </c>
      <c r="Q38" s="20">
        <f t="shared" si="7"/>
        <v>61.111111111111114</v>
      </c>
      <c r="R38" s="19" t="s">
        <v>37</v>
      </c>
      <c r="S38" s="20">
        <v>0</v>
      </c>
      <c r="T38" s="20">
        <v>561.22273913043477</v>
      </c>
      <c r="U38" s="14">
        <f t="shared" si="8"/>
        <v>56.122273913043479</v>
      </c>
      <c r="W38" s="16"/>
      <c r="X38" s="16"/>
      <c r="Y38" s="12"/>
      <c r="Z38" s="12"/>
      <c r="AA38" s="12"/>
      <c r="AB38" s="13"/>
      <c r="AC38" s="12"/>
      <c r="AD38" s="14"/>
      <c r="AE38" s="14"/>
      <c r="AF38" s="15"/>
      <c r="AG38" s="14"/>
      <c r="AH38" s="14"/>
      <c r="AI38" s="14"/>
      <c r="AJ38" s="12"/>
      <c r="AK38" s="14"/>
      <c r="AL38" s="14"/>
    </row>
    <row r="39" spans="1:38" x14ac:dyDescent="0.2">
      <c r="A39" s="19" t="s">
        <v>15</v>
      </c>
      <c r="B39" s="19" t="s">
        <v>66</v>
      </c>
      <c r="C39" s="19">
        <v>40</v>
      </c>
      <c r="D39" s="19">
        <v>-18</v>
      </c>
      <c r="E39" s="19">
        <v>22</v>
      </c>
      <c r="F39" s="19">
        <f t="shared" si="0"/>
        <v>72</v>
      </c>
      <c r="G39" s="19">
        <f t="shared" si="2"/>
        <v>90</v>
      </c>
      <c r="H39" s="19">
        <f t="shared" si="3"/>
        <v>32</v>
      </c>
      <c r="I39" s="13">
        <v>12</v>
      </c>
      <c r="J39" s="19" t="s">
        <v>46</v>
      </c>
      <c r="K39" s="20">
        <v>2</v>
      </c>
      <c r="L39" s="20" t="s">
        <v>76</v>
      </c>
      <c r="M39" s="20">
        <v>0.88888888888888884</v>
      </c>
      <c r="N39" s="20">
        <f t="shared" si="9"/>
        <v>2.2222222222222232</v>
      </c>
      <c r="O39" s="20">
        <v>13.888888888888889</v>
      </c>
      <c r="P39" s="20">
        <v>47.222222222222221</v>
      </c>
      <c r="Q39" s="20">
        <f t="shared" si="7"/>
        <v>61.111111111111114</v>
      </c>
      <c r="R39" s="19" t="s">
        <v>37</v>
      </c>
      <c r="S39" s="20">
        <v>0</v>
      </c>
      <c r="T39" s="20">
        <v>561.22273913043477</v>
      </c>
      <c r="U39" s="14">
        <f t="shared" si="8"/>
        <v>56.122273913043479</v>
      </c>
      <c r="W39" s="16"/>
      <c r="X39" s="16"/>
      <c r="Y39" s="12"/>
      <c r="Z39" s="12"/>
      <c r="AA39" s="12"/>
      <c r="AB39" s="13"/>
      <c r="AC39" s="12"/>
      <c r="AD39" s="14"/>
      <c r="AE39" s="14"/>
      <c r="AF39" s="15"/>
      <c r="AG39" s="14"/>
      <c r="AH39" s="14"/>
      <c r="AI39" s="14"/>
      <c r="AJ39" s="12"/>
      <c r="AK39" s="14"/>
      <c r="AL39" s="14"/>
    </row>
    <row r="40" spans="1:38" x14ac:dyDescent="0.2">
      <c r="A40" s="19" t="s">
        <v>15</v>
      </c>
      <c r="B40" s="19" t="s">
        <v>67</v>
      </c>
      <c r="C40" s="19">
        <v>17</v>
      </c>
      <c r="D40" s="19">
        <v>-12</v>
      </c>
      <c r="E40" s="19">
        <v>5</v>
      </c>
      <c r="F40" s="19">
        <f t="shared" si="0"/>
        <v>55</v>
      </c>
      <c r="G40" s="19">
        <f t="shared" si="2"/>
        <v>67</v>
      </c>
      <c r="H40" s="19">
        <f t="shared" si="3"/>
        <v>38</v>
      </c>
      <c r="I40" s="13">
        <v>12</v>
      </c>
      <c r="J40" s="19" t="s">
        <v>46</v>
      </c>
      <c r="K40" s="20">
        <v>2</v>
      </c>
      <c r="L40" s="20" t="s">
        <v>76</v>
      </c>
      <c r="M40" s="20">
        <v>0.88888888888888884</v>
      </c>
      <c r="N40" s="20">
        <f t="shared" si="9"/>
        <v>2.2222222222222232</v>
      </c>
      <c r="O40" s="20">
        <v>13.888888888888889</v>
      </c>
      <c r="P40" s="20">
        <v>47.222222222222221</v>
      </c>
      <c r="Q40" s="20">
        <f t="shared" si="7"/>
        <v>61.111111111111114</v>
      </c>
      <c r="R40" s="19" t="s">
        <v>37</v>
      </c>
      <c r="S40" s="20">
        <v>0</v>
      </c>
      <c r="T40" s="20">
        <v>561.22273913043477</v>
      </c>
      <c r="U40" s="14">
        <f t="shared" si="8"/>
        <v>56.122273913043479</v>
      </c>
      <c r="W40" s="16"/>
      <c r="X40" s="16"/>
      <c r="Y40" s="12"/>
      <c r="Z40" s="12"/>
      <c r="AA40" s="12"/>
      <c r="AB40" s="13"/>
      <c r="AC40" s="12"/>
      <c r="AD40" s="14"/>
      <c r="AE40" s="14"/>
      <c r="AF40" s="15"/>
      <c r="AG40" s="14"/>
      <c r="AH40" s="14"/>
      <c r="AI40" s="14"/>
      <c r="AJ40" s="12"/>
      <c r="AK40" s="14"/>
      <c r="AL40" s="14"/>
    </row>
    <row r="41" spans="1:38" s="25" customFormat="1" x14ac:dyDescent="0.2">
      <c r="A41" s="22" t="s">
        <v>15</v>
      </c>
      <c r="B41" s="21" t="s">
        <v>68</v>
      </c>
      <c r="C41" s="21">
        <v>32</v>
      </c>
      <c r="D41" s="21">
        <v>5</v>
      </c>
      <c r="E41" s="21">
        <v>37</v>
      </c>
      <c r="F41" s="21">
        <f t="shared" si="0"/>
        <v>87</v>
      </c>
      <c r="G41" s="21">
        <f t="shared" si="2"/>
        <v>82</v>
      </c>
      <c r="H41" s="21">
        <f t="shared" si="3"/>
        <v>55</v>
      </c>
      <c r="I41" s="22">
        <v>12</v>
      </c>
      <c r="J41" s="21" t="s">
        <v>46</v>
      </c>
      <c r="K41" s="23">
        <v>2</v>
      </c>
      <c r="L41" s="23" t="s">
        <v>76</v>
      </c>
      <c r="M41" s="23">
        <v>0.88888888888888884</v>
      </c>
      <c r="N41" s="23">
        <f t="shared" si="9"/>
        <v>2.2222222222222232</v>
      </c>
      <c r="O41" s="23">
        <v>13.888888888888889</v>
      </c>
      <c r="P41" s="23">
        <v>47.222222222222221</v>
      </c>
      <c r="Q41" s="23">
        <f t="shared" si="7"/>
        <v>61.111111111111114</v>
      </c>
      <c r="R41" s="21" t="s">
        <v>37</v>
      </c>
      <c r="S41" s="23">
        <v>0</v>
      </c>
      <c r="T41" s="23">
        <v>561.22273913043477</v>
      </c>
      <c r="U41" s="24">
        <f t="shared" si="8"/>
        <v>56.122273913043479</v>
      </c>
      <c r="W41" s="29"/>
      <c r="X41" s="26"/>
      <c r="Y41" s="27"/>
      <c r="Z41" s="27"/>
      <c r="AA41" s="27"/>
      <c r="AB41" s="22"/>
      <c r="AC41" s="27"/>
      <c r="AD41" s="24"/>
      <c r="AE41" s="24"/>
      <c r="AF41" s="28"/>
      <c r="AG41" s="24"/>
      <c r="AH41" s="24"/>
      <c r="AI41" s="24"/>
      <c r="AJ41" s="27"/>
      <c r="AK41" s="24"/>
      <c r="AL41" s="24"/>
    </row>
    <row r="42" spans="1:38" x14ac:dyDescent="0.2">
      <c r="A42" s="19" t="s">
        <v>16</v>
      </c>
      <c r="B42" s="19" t="s">
        <v>65</v>
      </c>
      <c r="C42" s="19">
        <v>28</v>
      </c>
      <c r="D42" s="19">
        <v>-5</v>
      </c>
      <c r="E42" s="19">
        <v>23</v>
      </c>
      <c r="F42" s="19">
        <f t="shared" si="0"/>
        <v>73</v>
      </c>
      <c r="G42" s="19">
        <f t="shared" si="2"/>
        <v>78</v>
      </c>
      <c r="H42" s="19">
        <f t="shared" si="3"/>
        <v>45</v>
      </c>
      <c r="I42" s="13">
        <v>10</v>
      </c>
      <c r="J42" s="19" t="s">
        <v>43</v>
      </c>
      <c r="K42" s="20">
        <v>2</v>
      </c>
      <c r="L42" s="20" t="s">
        <v>75</v>
      </c>
      <c r="M42" s="20">
        <v>0.5</v>
      </c>
      <c r="N42" s="20">
        <f t="shared" si="9"/>
        <v>10</v>
      </c>
      <c r="O42" s="20">
        <v>11.111111111111111</v>
      </c>
      <c r="P42" s="20">
        <v>33.333333333333336</v>
      </c>
      <c r="Q42" s="20">
        <f t="shared" si="7"/>
        <v>44.444444444444443</v>
      </c>
      <c r="R42" s="19" t="s">
        <v>37</v>
      </c>
      <c r="S42" s="20">
        <v>0</v>
      </c>
      <c r="T42" s="20">
        <v>561.22273913043477</v>
      </c>
      <c r="U42" s="14">
        <f t="shared" si="8"/>
        <v>56.122273913043479</v>
      </c>
      <c r="W42" s="16"/>
      <c r="X42" s="16"/>
      <c r="Y42" s="12"/>
      <c r="Z42" s="12"/>
      <c r="AA42" s="12"/>
      <c r="AB42" s="13"/>
      <c r="AC42" s="12"/>
      <c r="AD42" s="14"/>
      <c r="AE42" s="14"/>
      <c r="AF42" s="15"/>
      <c r="AG42" s="14"/>
      <c r="AH42" s="14"/>
      <c r="AI42" s="14"/>
      <c r="AJ42" s="12"/>
      <c r="AK42" s="14"/>
      <c r="AL42" s="14"/>
    </row>
    <row r="43" spans="1:38" x14ac:dyDescent="0.2">
      <c r="A43" s="19" t="s">
        <v>16</v>
      </c>
      <c r="B43" s="19" t="s">
        <v>66</v>
      </c>
      <c r="C43" s="19">
        <v>18</v>
      </c>
      <c r="D43" s="19">
        <v>-13</v>
      </c>
      <c r="E43" s="19">
        <v>5</v>
      </c>
      <c r="F43" s="19">
        <f t="shared" si="0"/>
        <v>55</v>
      </c>
      <c r="G43" s="19">
        <f t="shared" si="2"/>
        <v>68</v>
      </c>
      <c r="H43" s="19">
        <f t="shared" si="3"/>
        <v>37</v>
      </c>
      <c r="I43" s="13">
        <v>10</v>
      </c>
      <c r="J43" s="19" t="s">
        <v>43</v>
      </c>
      <c r="K43" s="20">
        <v>2</v>
      </c>
      <c r="L43" s="20" t="s">
        <v>75</v>
      </c>
      <c r="M43" s="20">
        <v>0.5</v>
      </c>
      <c r="N43" s="20">
        <f t="shared" si="9"/>
        <v>10</v>
      </c>
      <c r="O43" s="20">
        <v>11.111111111111111</v>
      </c>
      <c r="P43" s="20">
        <v>33.333333333333336</v>
      </c>
      <c r="Q43" s="20">
        <f t="shared" si="7"/>
        <v>44.444444444444443</v>
      </c>
      <c r="R43" s="19" t="s">
        <v>37</v>
      </c>
      <c r="S43" s="20">
        <v>0</v>
      </c>
      <c r="T43" s="20">
        <v>561.22273913043477</v>
      </c>
      <c r="U43" s="14">
        <f t="shared" si="8"/>
        <v>56.122273913043479</v>
      </c>
      <c r="W43" s="16"/>
      <c r="X43" s="16"/>
      <c r="Y43" s="12"/>
      <c r="Z43" s="12"/>
      <c r="AA43" s="12"/>
      <c r="AB43" s="13"/>
      <c r="AC43" s="12"/>
      <c r="AD43" s="14"/>
      <c r="AE43" s="14"/>
      <c r="AF43" s="15"/>
      <c r="AG43" s="14"/>
      <c r="AH43" s="14"/>
      <c r="AI43" s="14"/>
      <c r="AJ43" s="12"/>
      <c r="AK43" s="14"/>
      <c r="AL43" s="14"/>
    </row>
    <row r="44" spans="1:38" x14ac:dyDescent="0.2">
      <c r="A44" s="19" t="s">
        <v>16</v>
      </c>
      <c r="B44" s="19" t="s">
        <v>67</v>
      </c>
      <c r="C44" s="19">
        <v>28</v>
      </c>
      <c r="D44" s="19">
        <v>-16</v>
      </c>
      <c r="E44" s="19">
        <v>22</v>
      </c>
      <c r="F44" s="19">
        <f t="shared" si="0"/>
        <v>72</v>
      </c>
      <c r="G44" s="19">
        <f t="shared" si="2"/>
        <v>78</v>
      </c>
      <c r="H44" s="19">
        <f t="shared" si="3"/>
        <v>34</v>
      </c>
      <c r="I44" s="13">
        <v>10</v>
      </c>
      <c r="J44" s="19" t="s">
        <v>43</v>
      </c>
      <c r="K44" s="20">
        <v>2</v>
      </c>
      <c r="L44" s="20" t="s">
        <v>75</v>
      </c>
      <c r="M44" s="20">
        <v>0.5</v>
      </c>
      <c r="N44" s="20">
        <f t="shared" si="9"/>
        <v>10</v>
      </c>
      <c r="O44" s="20">
        <v>11.111111111111111</v>
      </c>
      <c r="P44" s="20">
        <v>33.333333333333336</v>
      </c>
      <c r="Q44" s="20">
        <f t="shared" si="7"/>
        <v>44.444444444444443</v>
      </c>
      <c r="R44" s="19" t="s">
        <v>37</v>
      </c>
      <c r="S44" s="20">
        <v>0</v>
      </c>
      <c r="T44" s="20">
        <v>561.22273913043477</v>
      </c>
      <c r="U44" s="14">
        <f t="shared" si="8"/>
        <v>56.122273913043479</v>
      </c>
      <c r="W44" s="16"/>
      <c r="X44" s="16"/>
      <c r="Y44" s="12"/>
      <c r="Z44" s="12"/>
      <c r="AA44" s="12"/>
      <c r="AB44" s="13"/>
      <c r="AC44" s="12"/>
      <c r="AD44" s="14"/>
      <c r="AE44" s="14"/>
      <c r="AF44" s="15"/>
      <c r="AG44" s="14"/>
      <c r="AH44" s="14"/>
      <c r="AI44" s="14"/>
      <c r="AJ44" s="12"/>
      <c r="AK44" s="14"/>
      <c r="AL44" s="14"/>
    </row>
    <row r="45" spans="1:38" s="25" customFormat="1" x14ac:dyDescent="0.2">
      <c r="A45" s="21" t="s">
        <v>16</v>
      </c>
      <c r="B45" s="21" t="s">
        <v>68</v>
      </c>
      <c r="C45" s="21">
        <v>25</v>
      </c>
      <c r="D45" s="21">
        <v>3</v>
      </c>
      <c r="E45" s="21">
        <v>23</v>
      </c>
      <c r="F45" s="21">
        <f t="shared" si="0"/>
        <v>73</v>
      </c>
      <c r="G45" s="21">
        <f t="shared" si="2"/>
        <v>75</v>
      </c>
      <c r="H45" s="21">
        <f t="shared" si="3"/>
        <v>53</v>
      </c>
      <c r="I45" s="22">
        <v>10</v>
      </c>
      <c r="J45" s="21" t="s">
        <v>43</v>
      </c>
      <c r="K45" s="23">
        <v>2</v>
      </c>
      <c r="L45" s="23" t="s">
        <v>75</v>
      </c>
      <c r="M45" s="23">
        <v>0.5</v>
      </c>
      <c r="N45" s="23">
        <f t="shared" si="9"/>
        <v>10</v>
      </c>
      <c r="O45" s="23">
        <v>11.111111111111111</v>
      </c>
      <c r="P45" s="23">
        <v>33.333333333333336</v>
      </c>
      <c r="Q45" s="23">
        <f t="shared" si="7"/>
        <v>44.444444444444443</v>
      </c>
      <c r="R45" s="21" t="s">
        <v>37</v>
      </c>
      <c r="S45" s="23">
        <v>0</v>
      </c>
      <c r="T45" s="23">
        <v>561.22273913043477</v>
      </c>
      <c r="U45" s="24">
        <f t="shared" si="8"/>
        <v>56.122273913043479</v>
      </c>
      <c r="W45" s="26"/>
      <c r="X45" s="26"/>
      <c r="Y45" s="27"/>
      <c r="Z45" s="27"/>
      <c r="AA45" s="27"/>
      <c r="AB45" s="22"/>
      <c r="AC45" s="27"/>
      <c r="AD45" s="24"/>
      <c r="AE45" s="24"/>
      <c r="AF45" s="28"/>
      <c r="AG45" s="24"/>
      <c r="AH45" s="24"/>
      <c r="AI45" s="24"/>
      <c r="AJ45" s="27"/>
      <c r="AK45" s="24"/>
      <c r="AL45" s="24"/>
    </row>
    <row r="46" spans="1:38" x14ac:dyDescent="0.2">
      <c r="A46" s="19" t="s">
        <v>17</v>
      </c>
      <c r="B46" s="19" t="s">
        <v>65</v>
      </c>
      <c r="C46" s="19">
        <v>53</v>
      </c>
      <c r="D46" s="19">
        <v>-10</v>
      </c>
      <c r="E46" s="19">
        <v>43</v>
      </c>
      <c r="F46" s="19">
        <f t="shared" si="0"/>
        <v>93</v>
      </c>
      <c r="G46" s="19">
        <f t="shared" si="2"/>
        <v>103</v>
      </c>
      <c r="H46" s="19">
        <f t="shared" si="3"/>
        <v>40</v>
      </c>
      <c r="I46" s="13">
        <v>8</v>
      </c>
      <c r="J46" s="19" t="s">
        <v>47</v>
      </c>
      <c r="K46" s="20">
        <v>2</v>
      </c>
      <c r="L46" s="20" t="s">
        <v>75</v>
      </c>
      <c r="M46" s="20">
        <v>1.0555555555555556</v>
      </c>
      <c r="N46" s="20">
        <v>1</v>
      </c>
      <c r="O46" s="20">
        <v>6.9264069264069263</v>
      </c>
      <c r="P46" s="20">
        <v>22.186147186147181</v>
      </c>
      <c r="Q46" s="20">
        <f t="shared" si="7"/>
        <v>29.112554112554108</v>
      </c>
      <c r="R46" s="19" t="s">
        <v>37</v>
      </c>
      <c r="S46" s="20">
        <v>10</v>
      </c>
      <c r="T46" s="20">
        <v>551.4219130434783</v>
      </c>
      <c r="U46" s="14">
        <f t="shared" si="8"/>
        <v>55.142191304347833</v>
      </c>
      <c r="W46" s="16"/>
      <c r="X46" s="16"/>
      <c r="Y46" s="12"/>
      <c r="Z46" s="12"/>
      <c r="AA46" s="12"/>
      <c r="AB46" s="13"/>
      <c r="AC46" s="12"/>
      <c r="AD46" s="14"/>
      <c r="AE46" s="14"/>
      <c r="AF46" s="15"/>
      <c r="AG46" s="14"/>
      <c r="AH46" s="14"/>
      <c r="AI46" s="14"/>
      <c r="AJ46" s="12"/>
      <c r="AK46" s="14"/>
      <c r="AL46" s="14"/>
    </row>
    <row r="47" spans="1:38" x14ac:dyDescent="0.2">
      <c r="A47" s="19" t="s">
        <v>17</v>
      </c>
      <c r="B47" s="19" t="s">
        <v>66</v>
      </c>
      <c r="C47" s="19">
        <v>38</v>
      </c>
      <c r="D47" s="19">
        <v>5</v>
      </c>
      <c r="E47" s="19">
        <v>43</v>
      </c>
      <c r="F47" s="19">
        <f t="shared" si="0"/>
        <v>93</v>
      </c>
      <c r="G47" s="19">
        <f t="shared" si="2"/>
        <v>88</v>
      </c>
      <c r="H47" s="19">
        <f t="shared" si="3"/>
        <v>55</v>
      </c>
      <c r="I47" s="13">
        <v>8</v>
      </c>
      <c r="J47" s="19" t="s">
        <v>47</v>
      </c>
      <c r="K47" s="20">
        <v>2</v>
      </c>
      <c r="L47" s="20" t="s">
        <v>75</v>
      </c>
      <c r="M47" s="20">
        <v>1.0555555555555556</v>
      </c>
      <c r="N47" s="20">
        <v>1</v>
      </c>
      <c r="O47" s="20">
        <v>6.9264069264069263</v>
      </c>
      <c r="P47" s="20">
        <v>22.186147186147181</v>
      </c>
      <c r="Q47" s="20">
        <f t="shared" si="7"/>
        <v>29.112554112554108</v>
      </c>
      <c r="R47" s="19" t="s">
        <v>37</v>
      </c>
      <c r="S47" s="20">
        <v>10</v>
      </c>
      <c r="T47" s="20">
        <v>551.4219130434783</v>
      </c>
      <c r="U47" s="14">
        <f t="shared" si="8"/>
        <v>55.142191304347833</v>
      </c>
      <c r="W47" s="16"/>
      <c r="X47" s="16"/>
      <c r="Y47" s="12"/>
      <c r="Z47" s="12"/>
      <c r="AA47" s="12"/>
      <c r="AB47" s="13"/>
      <c r="AC47" s="12"/>
      <c r="AD47" s="14"/>
      <c r="AE47" s="14"/>
      <c r="AF47" s="15"/>
      <c r="AG47" s="14"/>
      <c r="AH47" s="14"/>
      <c r="AI47" s="14"/>
      <c r="AJ47" s="12"/>
      <c r="AK47" s="14"/>
      <c r="AL47" s="14"/>
    </row>
    <row r="48" spans="1:38" x14ac:dyDescent="0.2">
      <c r="A48" s="19" t="s">
        <v>17</v>
      </c>
      <c r="B48" s="19" t="s">
        <v>67</v>
      </c>
      <c r="C48" s="19">
        <v>24</v>
      </c>
      <c r="D48" s="19">
        <v>-6</v>
      </c>
      <c r="E48" s="19">
        <v>18</v>
      </c>
      <c r="F48" s="19">
        <f t="shared" si="0"/>
        <v>68</v>
      </c>
      <c r="G48" s="19">
        <f t="shared" si="2"/>
        <v>74</v>
      </c>
      <c r="H48" s="19">
        <f t="shared" si="3"/>
        <v>44</v>
      </c>
      <c r="I48" s="13">
        <v>8</v>
      </c>
      <c r="J48" s="19" t="s">
        <v>47</v>
      </c>
      <c r="K48" s="20">
        <v>2</v>
      </c>
      <c r="L48" s="20" t="s">
        <v>75</v>
      </c>
      <c r="M48" s="20">
        <v>1.0555555555555556</v>
      </c>
      <c r="N48" s="20">
        <v>1</v>
      </c>
      <c r="O48" s="20">
        <v>6.9264069264069263</v>
      </c>
      <c r="P48" s="20">
        <v>22.186147186147181</v>
      </c>
      <c r="Q48" s="20">
        <f t="shared" si="7"/>
        <v>29.112554112554108</v>
      </c>
      <c r="R48" s="19" t="s">
        <v>37</v>
      </c>
      <c r="S48" s="20">
        <v>10</v>
      </c>
      <c r="T48" s="20">
        <v>551.4219130434783</v>
      </c>
      <c r="U48" s="14">
        <f t="shared" si="8"/>
        <v>55.142191304347833</v>
      </c>
      <c r="W48" s="16"/>
      <c r="X48" s="16"/>
      <c r="Y48" s="12"/>
      <c r="Z48" s="12"/>
      <c r="AA48" s="12"/>
      <c r="AB48" s="13"/>
      <c r="AC48" s="12"/>
      <c r="AD48" s="14"/>
      <c r="AE48" s="14"/>
      <c r="AF48" s="15"/>
      <c r="AG48" s="14"/>
      <c r="AH48" s="14"/>
      <c r="AI48" s="14"/>
      <c r="AJ48" s="12"/>
      <c r="AK48" s="14"/>
      <c r="AL48" s="14"/>
    </row>
    <row r="49" spans="1:38" s="25" customFormat="1" x14ac:dyDescent="0.2">
      <c r="A49" s="21" t="s">
        <v>17</v>
      </c>
      <c r="B49" s="21" t="s">
        <v>68</v>
      </c>
      <c r="C49" s="21">
        <v>28</v>
      </c>
      <c r="D49" s="21">
        <v>-8</v>
      </c>
      <c r="E49" s="21">
        <v>20</v>
      </c>
      <c r="F49" s="21">
        <f t="shared" si="0"/>
        <v>70</v>
      </c>
      <c r="G49" s="21">
        <f t="shared" si="2"/>
        <v>78</v>
      </c>
      <c r="H49" s="21">
        <f t="shared" si="3"/>
        <v>42</v>
      </c>
      <c r="I49" s="22">
        <v>8</v>
      </c>
      <c r="J49" s="21" t="s">
        <v>47</v>
      </c>
      <c r="K49" s="23">
        <v>2</v>
      </c>
      <c r="L49" s="23" t="s">
        <v>75</v>
      </c>
      <c r="M49" s="23">
        <v>1.0555555555555556</v>
      </c>
      <c r="N49" s="23">
        <v>1</v>
      </c>
      <c r="O49" s="23">
        <v>6.9264069264069263</v>
      </c>
      <c r="P49" s="23">
        <v>22.186147186147181</v>
      </c>
      <c r="Q49" s="23">
        <f t="shared" si="7"/>
        <v>29.112554112554108</v>
      </c>
      <c r="R49" s="21" t="s">
        <v>37</v>
      </c>
      <c r="S49" s="23">
        <v>10</v>
      </c>
      <c r="T49" s="23">
        <v>551.4219130434783</v>
      </c>
      <c r="U49" s="24">
        <f t="shared" si="8"/>
        <v>55.142191304347833</v>
      </c>
      <c r="W49" s="26"/>
      <c r="X49" s="26"/>
      <c r="Y49" s="27"/>
      <c r="Z49" s="27"/>
      <c r="AA49" s="27"/>
      <c r="AB49" s="22"/>
      <c r="AC49" s="27"/>
      <c r="AD49" s="24"/>
      <c r="AE49" s="24"/>
      <c r="AF49" s="28"/>
      <c r="AG49" s="24"/>
      <c r="AH49" s="24"/>
      <c r="AI49" s="24"/>
      <c r="AJ49" s="27"/>
      <c r="AK49" s="24"/>
      <c r="AL49" s="24"/>
    </row>
    <row r="50" spans="1:38" x14ac:dyDescent="0.2">
      <c r="A50" s="13" t="s">
        <v>18</v>
      </c>
      <c r="B50" s="19" t="s">
        <v>65</v>
      </c>
      <c r="C50" s="19">
        <v>33</v>
      </c>
      <c r="D50" s="19">
        <v>2</v>
      </c>
      <c r="E50" s="19">
        <v>35</v>
      </c>
      <c r="F50" s="19">
        <f t="shared" si="0"/>
        <v>85</v>
      </c>
      <c r="G50" s="19">
        <f t="shared" si="2"/>
        <v>83</v>
      </c>
      <c r="H50" s="19">
        <f t="shared" si="3"/>
        <v>52</v>
      </c>
      <c r="I50" s="13">
        <v>9</v>
      </c>
      <c r="J50" s="19" t="s">
        <v>47</v>
      </c>
      <c r="K50" s="20">
        <v>2</v>
      </c>
      <c r="L50" s="20" t="s">
        <v>75</v>
      </c>
      <c r="M50" s="20">
        <v>0.94444444444444442</v>
      </c>
      <c r="N50" s="20">
        <f t="shared" ref="N50:N57" si="10">(1-M50)*20</f>
        <v>1.1111111111111116</v>
      </c>
      <c r="O50" s="20">
        <v>11.111111111111111</v>
      </c>
      <c r="P50" s="20">
        <v>55.5555555555556</v>
      </c>
      <c r="Q50" s="20">
        <f t="shared" si="7"/>
        <v>66.666666666666714</v>
      </c>
      <c r="R50" s="19" t="s">
        <v>37</v>
      </c>
      <c r="S50" s="20">
        <v>10</v>
      </c>
      <c r="T50" s="20">
        <v>551.4219130434783</v>
      </c>
      <c r="U50" s="14">
        <f t="shared" si="8"/>
        <v>55.142191304347833</v>
      </c>
      <c r="W50" s="17"/>
      <c r="X50" s="16"/>
      <c r="Y50" s="12"/>
      <c r="Z50" s="12"/>
      <c r="AA50" s="12"/>
      <c r="AB50" s="13"/>
      <c r="AC50" s="12"/>
      <c r="AD50" s="14"/>
      <c r="AE50" s="14"/>
      <c r="AF50" s="15"/>
      <c r="AG50" s="14"/>
      <c r="AH50" s="14"/>
      <c r="AI50" s="14"/>
      <c r="AJ50" s="12"/>
      <c r="AK50" s="14"/>
      <c r="AL50" s="14"/>
    </row>
    <row r="51" spans="1:38" x14ac:dyDescent="0.2">
      <c r="A51" s="13" t="s">
        <v>18</v>
      </c>
      <c r="B51" s="19" t="s">
        <v>66</v>
      </c>
      <c r="C51" s="19">
        <v>30</v>
      </c>
      <c r="D51" s="19">
        <v>-15</v>
      </c>
      <c r="E51" s="19">
        <v>15</v>
      </c>
      <c r="F51" s="19">
        <f t="shared" si="0"/>
        <v>65</v>
      </c>
      <c r="G51" s="19">
        <f t="shared" si="2"/>
        <v>80</v>
      </c>
      <c r="H51" s="19">
        <f t="shared" si="3"/>
        <v>35</v>
      </c>
      <c r="I51" s="13">
        <v>9</v>
      </c>
      <c r="J51" s="19" t="s">
        <v>47</v>
      </c>
      <c r="K51" s="20">
        <v>2</v>
      </c>
      <c r="L51" s="20" t="s">
        <v>75</v>
      </c>
      <c r="M51" s="20">
        <v>0.94444444444444442</v>
      </c>
      <c r="N51" s="20">
        <f t="shared" si="10"/>
        <v>1.1111111111111116</v>
      </c>
      <c r="O51" s="20">
        <v>11.111111111111111</v>
      </c>
      <c r="P51" s="20">
        <v>55.5555555555556</v>
      </c>
      <c r="Q51" s="20">
        <f t="shared" si="7"/>
        <v>66.666666666666714</v>
      </c>
      <c r="R51" s="19" t="s">
        <v>37</v>
      </c>
      <c r="S51" s="20">
        <v>10</v>
      </c>
      <c r="T51" s="20">
        <v>551.4219130434783</v>
      </c>
      <c r="U51" s="14">
        <f t="shared" si="8"/>
        <v>55.142191304347833</v>
      </c>
      <c r="W51" s="17"/>
      <c r="X51" s="16"/>
      <c r="Y51" s="12"/>
      <c r="Z51" s="12"/>
      <c r="AA51" s="12"/>
      <c r="AB51" s="13"/>
      <c r="AC51" s="12"/>
      <c r="AD51" s="14"/>
      <c r="AE51" s="14"/>
      <c r="AF51" s="15"/>
      <c r="AG51" s="14"/>
      <c r="AH51" s="14"/>
      <c r="AI51" s="14"/>
      <c r="AJ51" s="12"/>
      <c r="AK51" s="14"/>
      <c r="AL51" s="14"/>
    </row>
    <row r="52" spans="1:38" x14ac:dyDescent="0.2">
      <c r="A52" s="13" t="s">
        <v>18</v>
      </c>
      <c r="B52" s="19" t="s">
        <v>67</v>
      </c>
      <c r="C52" s="19">
        <v>25</v>
      </c>
      <c r="D52" s="19">
        <v>-5</v>
      </c>
      <c r="E52" s="19">
        <v>20</v>
      </c>
      <c r="F52" s="19">
        <f t="shared" si="0"/>
        <v>70</v>
      </c>
      <c r="G52" s="19">
        <f t="shared" si="2"/>
        <v>75</v>
      </c>
      <c r="H52" s="19">
        <f t="shared" si="3"/>
        <v>45</v>
      </c>
      <c r="I52" s="13">
        <v>9</v>
      </c>
      <c r="J52" s="19" t="s">
        <v>47</v>
      </c>
      <c r="K52" s="20">
        <v>2</v>
      </c>
      <c r="L52" s="20" t="s">
        <v>75</v>
      </c>
      <c r="M52" s="20">
        <v>0.94444444444444442</v>
      </c>
      <c r="N52" s="20">
        <f t="shared" si="10"/>
        <v>1.1111111111111116</v>
      </c>
      <c r="O52" s="20">
        <v>11.111111111111111</v>
      </c>
      <c r="P52" s="20">
        <v>55.5555555555556</v>
      </c>
      <c r="Q52" s="20">
        <f t="shared" si="7"/>
        <v>66.666666666666714</v>
      </c>
      <c r="R52" s="19" t="s">
        <v>37</v>
      </c>
      <c r="S52" s="20">
        <v>10</v>
      </c>
      <c r="T52" s="20">
        <v>551.4219130434783</v>
      </c>
      <c r="U52" s="14">
        <f t="shared" si="8"/>
        <v>55.142191304347833</v>
      </c>
      <c r="W52" s="17"/>
      <c r="X52" s="16"/>
      <c r="Y52" s="12"/>
      <c r="Z52" s="12"/>
      <c r="AA52" s="12"/>
      <c r="AB52" s="13"/>
      <c r="AC52" s="12"/>
      <c r="AD52" s="14"/>
      <c r="AE52" s="14"/>
      <c r="AF52" s="15"/>
      <c r="AG52" s="14"/>
      <c r="AH52" s="14"/>
      <c r="AI52" s="14"/>
      <c r="AJ52" s="12"/>
      <c r="AK52" s="14"/>
      <c r="AL52" s="14"/>
    </row>
    <row r="53" spans="1:38" s="25" customFormat="1" x14ac:dyDescent="0.2">
      <c r="A53" s="22" t="s">
        <v>18</v>
      </c>
      <c r="B53" s="21" t="s">
        <v>68</v>
      </c>
      <c r="C53" s="21">
        <v>40</v>
      </c>
      <c r="D53" s="21">
        <v>-20</v>
      </c>
      <c r="E53" s="21">
        <v>20</v>
      </c>
      <c r="F53" s="21">
        <f t="shared" si="0"/>
        <v>70</v>
      </c>
      <c r="G53" s="21">
        <f t="shared" si="2"/>
        <v>90</v>
      </c>
      <c r="H53" s="21">
        <f t="shared" si="3"/>
        <v>30</v>
      </c>
      <c r="I53" s="22">
        <v>9</v>
      </c>
      <c r="J53" s="21" t="s">
        <v>47</v>
      </c>
      <c r="K53" s="23">
        <v>2</v>
      </c>
      <c r="L53" s="23" t="s">
        <v>75</v>
      </c>
      <c r="M53" s="23">
        <v>0.94444444444444442</v>
      </c>
      <c r="N53" s="23">
        <f t="shared" si="10"/>
        <v>1.1111111111111116</v>
      </c>
      <c r="O53" s="23">
        <v>11.111111111111111</v>
      </c>
      <c r="P53" s="23">
        <v>55.5555555555556</v>
      </c>
      <c r="Q53" s="23">
        <f t="shared" si="7"/>
        <v>66.666666666666714</v>
      </c>
      <c r="R53" s="21" t="s">
        <v>37</v>
      </c>
      <c r="S53" s="23">
        <v>10</v>
      </c>
      <c r="T53" s="23">
        <v>551.4219130434783</v>
      </c>
      <c r="U53" s="24">
        <f t="shared" si="8"/>
        <v>55.142191304347833</v>
      </c>
      <c r="W53" s="29"/>
      <c r="X53" s="26"/>
      <c r="Y53" s="27"/>
      <c r="Z53" s="27"/>
      <c r="AA53" s="27"/>
      <c r="AB53" s="22"/>
      <c r="AC53" s="27"/>
      <c r="AD53" s="24"/>
      <c r="AE53" s="24"/>
      <c r="AF53" s="28"/>
      <c r="AG53" s="24"/>
      <c r="AH53" s="24"/>
      <c r="AI53" s="24"/>
      <c r="AJ53" s="27"/>
      <c r="AK53" s="24"/>
      <c r="AL53" s="24"/>
    </row>
    <row r="54" spans="1:38" x14ac:dyDescent="0.2">
      <c r="A54" s="13" t="s">
        <v>19</v>
      </c>
      <c r="B54" s="19" t="s">
        <v>65</v>
      </c>
      <c r="C54" s="19">
        <v>7</v>
      </c>
      <c r="D54" s="19">
        <v>10</v>
      </c>
      <c r="E54" s="19">
        <v>17</v>
      </c>
      <c r="F54" s="19">
        <f t="shared" si="0"/>
        <v>67</v>
      </c>
      <c r="G54" s="19">
        <f t="shared" si="2"/>
        <v>57</v>
      </c>
      <c r="H54" s="19">
        <f t="shared" si="3"/>
        <v>60</v>
      </c>
      <c r="I54" s="13">
        <v>17</v>
      </c>
      <c r="J54" s="19" t="s">
        <v>47</v>
      </c>
      <c r="K54" s="20">
        <v>1</v>
      </c>
      <c r="L54" s="20" t="s">
        <v>75</v>
      </c>
      <c r="M54" s="20">
        <v>0.88888888888888884</v>
      </c>
      <c r="N54" s="20">
        <f t="shared" si="10"/>
        <v>2.2222222222222232</v>
      </c>
      <c r="O54" s="20">
        <v>16.602809706257982</v>
      </c>
      <c r="P54" s="20">
        <v>1.8199233716475096</v>
      </c>
      <c r="Q54" s="20">
        <f t="shared" si="7"/>
        <v>18.422733077905491</v>
      </c>
      <c r="R54" s="19" t="s">
        <v>37</v>
      </c>
      <c r="S54" s="20">
        <v>10</v>
      </c>
      <c r="T54" s="20">
        <v>548.66856521739135</v>
      </c>
      <c r="U54" s="14">
        <f t="shared" si="8"/>
        <v>54.866856521739138</v>
      </c>
      <c r="W54" s="17"/>
      <c r="X54" s="16"/>
      <c r="Y54" s="12"/>
      <c r="Z54" s="12"/>
      <c r="AA54" s="12"/>
      <c r="AB54" s="13"/>
      <c r="AC54" s="12"/>
      <c r="AD54" s="14"/>
      <c r="AE54" s="14"/>
      <c r="AF54" s="15"/>
      <c r="AG54" s="14"/>
      <c r="AH54" s="14"/>
      <c r="AI54" s="14"/>
      <c r="AJ54" s="12"/>
      <c r="AK54" s="14"/>
      <c r="AL54" s="14"/>
    </row>
    <row r="55" spans="1:38" x14ac:dyDescent="0.2">
      <c r="A55" s="13" t="s">
        <v>19</v>
      </c>
      <c r="B55" s="19" t="s">
        <v>66</v>
      </c>
      <c r="C55" s="19">
        <v>10</v>
      </c>
      <c r="D55" s="19">
        <v>5</v>
      </c>
      <c r="E55" s="19">
        <v>15</v>
      </c>
      <c r="F55" s="19">
        <f t="shared" si="0"/>
        <v>65</v>
      </c>
      <c r="G55" s="19">
        <f t="shared" si="2"/>
        <v>60</v>
      </c>
      <c r="H55" s="19">
        <f t="shared" si="3"/>
        <v>55</v>
      </c>
      <c r="I55" s="13">
        <v>17</v>
      </c>
      <c r="J55" s="19" t="s">
        <v>47</v>
      </c>
      <c r="K55" s="20">
        <v>1</v>
      </c>
      <c r="L55" s="20" t="s">
        <v>75</v>
      </c>
      <c r="M55" s="20">
        <v>0.88888888888888884</v>
      </c>
      <c r="N55" s="20">
        <f t="shared" si="10"/>
        <v>2.2222222222222232</v>
      </c>
      <c r="O55" s="20">
        <v>16.602809706257982</v>
      </c>
      <c r="P55" s="20">
        <v>1.8199233716475096</v>
      </c>
      <c r="Q55" s="20">
        <f t="shared" si="7"/>
        <v>18.422733077905491</v>
      </c>
      <c r="R55" s="19" t="s">
        <v>37</v>
      </c>
      <c r="S55" s="20">
        <v>10</v>
      </c>
      <c r="T55" s="20">
        <v>548.66856521739135</v>
      </c>
      <c r="U55" s="14">
        <f t="shared" si="8"/>
        <v>54.866856521739138</v>
      </c>
      <c r="W55" s="17"/>
      <c r="X55" s="16"/>
      <c r="Y55" s="12"/>
      <c r="Z55" s="12"/>
      <c r="AA55" s="12"/>
      <c r="AB55" s="13"/>
      <c r="AC55" s="12"/>
      <c r="AD55" s="14"/>
      <c r="AE55" s="14"/>
      <c r="AF55" s="15"/>
      <c r="AG55" s="14"/>
      <c r="AH55" s="14"/>
      <c r="AI55" s="14"/>
      <c r="AJ55" s="12"/>
      <c r="AK55" s="14"/>
      <c r="AL55" s="14"/>
    </row>
    <row r="56" spans="1:38" x14ac:dyDescent="0.2">
      <c r="A56" s="13" t="s">
        <v>19</v>
      </c>
      <c r="B56" s="19" t="s">
        <v>67</v>
      </c>
      <c r="C56" s="19">
        <v>15</v>
      </c>
      <c r="D56" s="19">
        <v>5</v>
      </c>
      <c r="E56" s="19">
        <v>20</v>
      </c>
      <c r="F56" s="19">
        <f t="shared" si="0"/>
        <v>70</v>
      </c>
      <c r="G56" s="19">
        <f t="shared" si="2"/>
        <v>65</v>
      </c>
      <c r="H56" s="19">
        <f t="shared" si="3"/>
        <v>55</v>
      </c>
      <c r="I56" s="13">
        <v>17</v>
      </c>
      <c r="J56" s="19" t="s">
        <v>47</v>
      </c>
      <c r="K56" s="20">
        <v>1</v>
      </c>
      <c r="L56" s="20" t="s">
        <v>75</v>
      </c>
      <c r="M56" s="20">
        <v>0.88888888888888884</v>
      </c>
      <c r="N56" s="20">
        <f t="shared" si="10"/>
        <v>2.2222222222222232</v>
      </c>
      <c r="O56" s="20">
        <v>16.602809706257982</v>
      </c>
      <c r="P56" s="20">
        <v>1.8199233716475096</v>
      </c>
      <c r="Q56" s="20">
        <f t="shared" si="7"/>
        <v>18.422733077905491</v>
      </c>
      <c r="R56" s="19" t="s">
        <v>37</v>
      </c>
      <c r="S56" s="20">
        <v>10</v>
      </c>
      <c r="T56" s="20">
        <v>548.66856521739135</v>
      </c>
      <c r="U56" s="14">
        <f t="shared" si="8"/>
        <v>54.866856521739138</v>
      </c>
      <c r="W56" s="17"/>
      <c r="X56" s="16"/>
      <c r="Y56" s="12"/>
      <c r="Z56" s="12"/>
      <c r="AA56" s="12"/>
      <c r="AB56" s="13"/>
      <c r="AC56" s="12"/>
      <c r="AD56" s="14"/>
      <c r="AE56" s="14"/>
      <c r="AF56" s="15"/>
      <c r="AG56" s="14"/>
      <c r="AH56" s="14"/>
      <c r="AI56" s="14"/>
      <c r="AJ56" s="12"/>
      <c r="AK56" s="14"/>
      <c r="AL56" s="14"/>
    </row>
    <row r="57" spans="1:38" s="25" customFormat="1" x14ac:dyDescent="0.2">
      <c r="A57" s="22" t="s">
        <v>19</v>
      </c>
      <c r="B57" s="21" t="s">
        <v>68</v>
      </c>
      <c r="C57" s="21">
        <v>15</v>
      </c>
      <c r="D57" s="21">
        <v>0</v>
      </c>
      <c r="E57" s="21">
        <v>15</v>
      </c>
      <c r="F57" s="21">
        <f t="shared" si="0"/>
        <v>65</v>
      </c>
      <c r="G57" s="21">
        <f t="shared" si="2"/>
        <v>65</v>
      </c>
      <c r="H57" s="21">
        <f t="shared" si="3"/>
        <v>50</v>
      </c>
      <c r="I57" s="22">
        <v>17</v>
      </c>
      <c r="J57" s="21" t="s">
        <v>47</v>
      </c>
      <c r="K57" s="23">
        <v>1</v>
      </c>
      <c r="L57" s="23" t="s">
        <v>75</v>
      </c>
      <c r="M57" s="23">
        <v>0.88888888888888884</v>
      </c>
      <c r="N57" s="23">
        <f t="shared" si="10"/>
        <v>2.2222222222222232</v>
      </c>
      <c r="O57" s="23">
        <v>16.602809706257982</v>
      </c>
      <c r="P57" s="23">
        <v>1.8199233716475096</v>
      </c>
      <c r="Q57" s="23">
        <f t="shared" si="7"/>
        <v>18.422733077905491</v>
      </c>
      <c r="R57" s="21" t="s">
        <v>37</v>
      </c>
      <c r="S57" s="23">
        <v>10</v>
      </c>
      <c r="T57" s="23">
        <v>548.66856521739135</v>
      </c>
      <c r="U57" s="24">
        <f t="shared" si="8"/>
        <v>54.866856521739138</v>
      </c>
      <c r="W57" s="29"/>
      <c r="X57" s="26"/>
      <c r="Y57" s="27"/>
      <c r="Z57" s="27"/>
      <c r="AA57" s="27"/>
      <c r="AB57" s="22"/>
      <c r="AC57" s="27"/>
      <c r="AD57" s="24"/>
      <c r="AE57" s="24"/>
      <c r="AF57" s="28"/>
      <c r="AG57" s="24"/>
      <c r="AH57" s="24"/>
      <c r="AI57" s="24"/>
      <c r="AJ57" s="27"/>
      <c r="AK57" s="24"/>
      <c r="AL57" s="24"/>
    </row>
    <row r="58" spans="1:38" x14ac:dyDescent="0.2">
      <c r="A58" s="13" t="s">
        <v>20</v>
      </c>
      <c r="B58" s="19" t="s">
        <v>65</v>
      </c>
      <c r="C58" s="19">
        <v>0</v>
      </c>
      <c r="D58" s="19">
        <v>-10</v>
      </c>
      <c r="E58" s="19">
        <v>-10</v>
      </c>
      <c r="F58" s="19">
        <f t="shared" si="0"/>
        <v>40</v>
      </c>
      <c r="G58" s="19">
        <f t="shared" si="2"/>
        <v>50</v>
      </c>
      <c r="H58" s="19">
        <f t="shared" si="3"/>
        <v>40</v>
      </c>
      <c r="I58" s="13">
        <v>12</v>
      </c>
      <c r="J58" s="19" t="s">
        <v>43</v>
      </c>
      <c r="K58" s="20">
        <v>1</v>
      </c>
      <c r="L58" s="20" t="s">
        <v>75</v>
      </c>
      <c r="M58" s="20">
        <v>0.66666666666666663</v>
      </c>
      <c r="N58" s="20">
        <f t="shared" ref="N58:N97" si="11">(1-M58)*20</f>
        <v>6.6666666666666679</v>
      </c>
      <c r="O58" s="20">
        <v>22.222222222222221</v>
      </c>
      <c r="P58" s="20">
        <v>30.555555555555557</v>
      </c>
      <c r="Q58" s="20">
        <f t="shared" si="7"/>
        <v>52.777777777777779</v>
      </c>
      <c r="R58" s="19" t="s">
        <v>37</v>
      </c>
      <c r="S58" s="20">
        <v>10</v>
      </c>
      <c r="T58" s="20">
        <v>548.66856521739135</v>
      </c>
      <c r="U58" s="14">
        <f t="shared" si="8"/>
        <v>54.866856521739138</v>
      </c>
      <c r="W58" s="17"/>
      <c r="X58" s="16"/>
      <c r="Y58" s="12"/>
      <c r="Z58" s="12"/>
      <c r="AA58" s="12"/>
      <c r="AB58" s="13"/>
      <c r="AC58" s="12"/>
      <c r="AD58" s="14"/>
      <c r="AE58" s="14"/>
      <c r="AF58" s="15"/>
      <c r="AG58" s="14"/>
      <c r="AH58" s="14"/>
      <c r="AI58" s="14"/>
      <c r="AJ58" s="12"/>
      <c r="AK58" s="14"/>
      <c r="AL58" s="14"/>
    </row>
    <row r="59" spans="1:38" s="25" customFormat="1" x14ac:dyDescent="0.2">
      <c r="A59" s="22" t="s">
        <v>20</v>
      </c>
      <c r="B59" s="21" t="s">
        <v>66</v>
      </c>
      <c r="C59" s="21">
        <v>7</v>
      </c>
      <c r="D59" s="21">
        <v>-15</v>
      </c>
      <c r="E59" s="21">
        <v>-8</v>
      </c>
      <c r="F59" s="21">
        <f t="shared" si="0"/>
        <v>42</v>
      </c>
      <c r="G59" s="21">
        <f t="shared" si="2"/>
        <v>57</v>
      </c>
      <c r="H59" s="21">
        <f t="shared" si="3"/>
        <v>35</v>
      </c>
      <c r="I59" s="22">
        <v>12</v>
      </c>
      <c r="J59" s="21" t="s">
        <v>43</v>
      </c>
      <c r="K59" s="23">
        <v>1</v>
      </c>
      <c r="L59" s="23" t="s">
        <v>75</v>
      </c>
      <c r="M59" s="23">
        <v>0.66666666666666663</v>
      </c>
      <c r="N59" s="23">
        <f t="shared" si="11"/>
        <v>6.6666666666666679</v>
      </c>
      <c r="O59" s="23">
        <v>22.222222222222221</v>
      </c>
      <c r="P59" s="23">
        <v>30.555555555555557</v>
      </c>
      <c r="Q59" s="23">
        <f t="shared" si="7"/>
        <v>52.777777777777779</v>
      </c>
      <c r="R59" s="21" t="s">
        <v>37</v>
      </c>
      <c r="S59" s="23">
        <v>10</v>
      </c>
      <c r="T59" s="23">
        <v>548.66856521739135</v>
      </c>
      <c r="U59" s="24">
        <f t="shared" si="8"/>
        <v>54.866856521739138</v>
      </c>
      <c r="W59" s="29"/>
      <c r="X59" s="26"/>
      <c r="Y59" s="27"/>
      <c r="Z59" s="27"/>
      <c r="AA59" s="27"/>
      <c r="AB59" s="22"/>
      <c r="AC59" s="27"/>
      <c r="AD59" s="24"/>
      <c r="AE59" s="24"/>
      <c r="AF59" s="28"/>
      <c r="AG59" s="24"/>
      <c r="AH59" s="24"/>
      <c r="AI59" s="24"/>
      <c r="AJ59" s="27"/>
      <c r="AK59" s="24"/>
      <c r="AL59" s="24"/>
    </row>
    <row r="60" spans="1:38" x14ac:dyDescent="0.2">
      <c r="A60" s="13" t="s">
        <v>21</v>
      </c>
      <c r="B60" s="19" t="s">
        <v>67</v>
      </c>
      <c r="C60" s="19">
        <v>-5</v>
      </c>
      <c r="D60" s="19">
        <v>0</v>
      </c>
      <c r="E60" s="19">
        <v>-5</v>
      </c>
      <c r="F60" s="19">
        <f t="shared" si="0"/>
        <v>45</v>
      </c>
      <c r="G60" s="19">
        <f t="shared" si="2"/>
        <v>45</v>
      </c>
      <c r="H60" s="19">
        <f t="shared" si="3"/>
        <v>50</v>
      </c>
      <c r="I60" s="13">
        <v>14</v>
      </c>
      <c r="J60" s="19" t="s">
        <v>47</v>
      </c>
      <c r="K60" s="20">
        <v>1</v>
      </c>
      <c r="L60" s="20" t="s">
        <v>75</v>
      </c>
      <c r="M60" s="20">
        <v>0.33333333333333331</v>
      </c>
      <c r="N60" s="20">
        <f t="shared" si="11"/>
        <v>13.333333333333336</v>
      </c>
      <c r="O60" s="20">
        <v>9.2911877394636022</v>
      </c>
      <c r="P60" s="20">
        <v>3.6717752234993615</v>
      </c>
      <c r="Q60" s="20">
        <f t="shared" si="7"/>
        <v>12.962962962962964</v>
      </c>
      <c r="R60" s="19" t="s">
        <v>39</v>
      </c>
      <c r="S60" s="20">
        <v>10</v>
      </c>
      <c r="T60" s="20">
        <v>606.49295652173896</v>
      </c>
      <c r="U60" s="14">
        <f t="shared" si="8"/>
        <v>60.649295652173898</v>
      </c>
      <c r="W60" s="17"/>
      <c r="X60" s="16"/>
      <c r="Y60" s="12"/>
      <c r="Z60" s="12"/>
      <c r="AA60" s="12"/>
      <c r="AB60" s="13"/>
      <c r="AC60" s="12"/>
      <c r="AD60" s="14"/>
      <c r="AE60" s="14"/>
      <c r="AF60" s="15"/>
      <c r="AG60" s="14"/>
      <c r="AH60" s="14"/>
      <c r="AI60" s="14"/>
      <c r="AJ60" s="12"/>
      <c r="AK60" s="14"/>
      <c r="AL60" s="14"/>
    </row>
    <row r="61" spans="1:38" s="25" customFormat="1" x14ac:dyDescent="0.2">
      <c r="A61" s="22" t="s">
        <v>21</v>
      </c>
      <c r="B61" s="21" t="s">
        <v>68</v>
      </c>
      <c r="C61" s="21">
        <v>8</v>
      </c>
      <c r="D61" s="21">
        <v>7</v>
      </c>
      <c r="E61" s="21">
        <v>15</v>
      </c>
      <c r="F61" s="21">
        <f t="shared" si="0"/>
        <v>65</v>
      </c>
      <c r="G61" s="21">
        <f t="shared" si="2"/>
        <v>58</v>
      </c>
      <c r="H61" s="21">
        <f t="shared" si="3"/>
        <v>57</v>
      </c>
      <c r="I61" s="22">
        <v>14</v>
      </c>
      <c r="J61" s="21" t="s">
        <v>47</v>
      </c>
      <c r="K61" s="23">
        <v>1</v>
      </c>
      <c r="L61" s="23" t="s">
        <v>75</v>
      </c>
      <c r="M61" s="23">
        <v>0.33333333333333331</v>
      </c>
      <c r="N61" s="23">
        <f>(1-M61)*20</f>
        <v>13.333333333333336</v>
      </c>
      <c r="O61" s="23">
        <v>9.2911877394636022</v>
      </c>
      <c r="P61" s="23">
        <v>3.6717752234993615</v>
      </c>
      <c r="Q61" s="23">
        <f t="shared" si="7"/>
        <v>12.962962962962964</v>
      </c>
      <c r="R61" s="21" t="s">
        <v>39</v>
      </c>
      <c r="S61" s="23">
        <v>10</v>
      </c>
      <c r="T61" s="23">
        <v>606.49295652173896</v>
      </c>
      <c r="U61" s="24">
        <f t="shared" si="8"/>
        <v>60.649295652173898</v>
      </c>
      <c r="W61" s="29"/>
      <c r="X61" s="26"/>
      <c r="Y61" s="27"/>
      <c r="Z61" s="27"/>
      <c r="AA61" s="27"/>
      <c r="AB61" s="22"/>
      <c r="AC61" s="27"/>
      <c r="AD61" s="24"/>
      <c r="AE61" s="24"/>
      <c r="AF61" s="28"/>
      <c r="AG61" s="24"/>
      <c r="AH61" s="24"/>
      <c r="AI61" s="24"/>
      <c r="AJ61" s="27"/>
      <c r="AK61" s="24"/>
      <c r="AL61" s="24"/>
    </row>
    <row r="62" spans="1:38" x14ac:dyDescent="0.2">
      <c r="A62" s="13" t="s">
        <v>22</v>
      </c>
      <c r="B62" s="19" t="s">
        <v>65</v>
      </c>
      <c r="C62" s="19">
        <v>5</v>
      </c>
      <c r="D62" s="19">
        <v>0</v>
      </c>
      <c r="E62" s="19">
        <v>5</v>
      </c>
      <c r="F62" s="19">
        <f t="shared" si="0"/>
        <v>55</v>
      </c>
      <c r="G62" s="19">
        <f t="shared" si="2"/>
        <v>55</v>
      </c>
      <c r="H62" s="19">
        <f t="shared" si="3"/>
        <v>50</v>
      </c>
      <c r="I62" s="13">
        <v>9</v>
      </c>
      <c r="J62" s="19" t="s">
        <v>46</v>
      </c>
      <c r="K62" s="20">
        <v>2</v>
      </c>
      <c r="L62" s="20" t="s">
        <v>75</v>
      </c>
      <c r="M62" s="20">
        <v>0.5</v>
      </c>
      <c r="N62" s="20">
        <f t="shared" si="11"/>
        <v>10</v>
      </c>
      <c r="O62" s="20">
        <v>6.9444444444444446</v>
      </c>
      <c r="P62" s="20">
        <v>13.888888888888889</v>
      </c>
      <c r="Q62" s="20">
        <f t="shared" si="7"/>
        <v>20.833333333333336</v>
      </c>
      <c r="R62" s="19" t="s">
        <v>39</v>
      </c>
      <c r="S62" s="20">
        <v>10</v>
      </c>
      <c r="T62" s="20">
        <v>606.49295652173896</v>
      </c>
      <c r="U62" s="14">
        <f t="shared" si="8"/>
        <v>60.649295652173898</v>
      </c>
      <c r="W62" s="17"/>
      <c r="X62" s="16"/>
      <c r="Y62" s="12"/>
      <c r="Z62" s="12"/>
      <c r="AA62" s="12"/>
      <c r="AB62" s="13"/>
      <c r="AC62" s="12"/>
      <c r="AD62" s="14"/>
      <c r="AE62" s="14"/>
      <c r="AF62" s="15"/>
      <c r="AG62" s="14"/>
      <c r="AH62" s="14"/>
      <c r="AI62" s="14"/>
      <c r="AJ62" s="12"/>
      <c r="AK62" s="14"/>
      <c r="AL62" s="14"/>
    </row>
    <row r="63" spans="1:38" x14ac:dyDescent="0.2">
      <c r="A63" s="13" t="s">
        <v>22</v>
      </c>
      <c r="B63" s="19" t="s">
        <v>66</v>
      </c>
      <c r="C63" s="19">
        <v>5</v>
      </c>
      <c r="D63" s="19">
        <v>5</v>
      </c>
      <c r="E63" s="19">
        <v>8</v>
      </c>
      <c r="F63" s="19">
        <f t="shared" si="0"/>
        <v>58</v>
      </c>
      <c r="G63" s="19">
        <f t="shared" si="2"/>
        <v>55</v>
      </c>
      <c r="H63" s="19">
        <f t="shared" si="3"/>
        <v>55</v>
      </c>
      <c r="I63" s="13">
        <v>9</v>
      </c>
      <c r="J63" s="19" t="s">
        <v>46</v>
      </c>
      <c r="K63" s="20">
        <v>2</v>
      </c>
      <c r="L63" s="20" t="s">
        <v>75</v>
      </c>
      <c r="M63" s="20">
        <v>0.5</v>
      </c>
      <c r="N63" s="20">
        <f t="shared" si="11"/>
        <v>10</v>
      </c>
      <c r="O63" s="20">
        <v>6.9444444444444446</v>
      </c>
      <c r="P63" s="20">
        <v>13.888888888888889</v>
      </c>
      <c r="Q63" s="20">
        <f t="shared" si="7"/>
        <v>20.833333333333336</v>
      </c>
      <c r="R63" s="19" t="s">
        <v>39</v>
      </c>
      <c r="S63" s="20">
        <v>10</v>
      </c>
      <c r="T63" s="20">
        <v>606.49295652173896</v>
      </c>
      <c r="U63" s="14">
        <f t="shared" si="8"/>
        <v>60.649295652173898</v>
      </c>
      <c r="W63" s="17"/>
      <c r="X63" s="16"/>
      <c r="Y63" s="12"/>
      <c r="Z63" s="12"/>
      <c r="AA63" s="12"/>
      <c r="AB63" s="13"/>
      <c r="AC63" s="12"/>
      <c r="AD63" s="14"/>
      <c r="AE63" s="14"/>
      <c r="AF63" s="15"/>
      <c r="AG63" s="14"/>
      <c r="AH63" s="14"/>
      <c r="AI63" s="14"/>
      <c r="AJ63" s="12"/>
      <c r="AK63" s="14"/>
      <c r="AL63" s="14"/>
    </row>
    <row r="64" spans="1:38" x14ac:dyDescent="0.2">
      <c r="A64" s="13" t="s">
        <v>22</v>
      </c>
      <c r="B64" s="19" t="s">
        <v>67</v>
      </c>
      <c r="C64" s="19">
        <v>10</v>
      </c>
      <c r="D64" s="19">
        <v>5</v>
      </c>
      <c r="E64" s="19">
        <v>15</v>
      </c>
      <c r="F64" s="19">
        <f t="shared" si="0"/>
        <v>65</v>
      </c>
      <c r="G64" s="19">
        <f t="shared" si="2"/>
        <v>60</v>
      </c>
      <c r="H64" s="19">
        <f t="shared" si="3"/>
        <v>55</v>
      </c>
      <c r="I64" s="13">
        <v>9</v>
      </c>
      <c r="J64" s="19" t="s">
        <v>46</v>
      </c>
      <c r="K64" s="20">
        <v>2</v>
      </c>
      <c r="L64" s="20" t="s">
        <v>75</v>
      </c>
      <c r="M64" s="20">
        <v>0.5</v>
      </c>
      <c r="N64" s="20">
        <f t="shared" si="11"/>
        <v>10</v>
      </c>
      <c r="O64" s="20">
        <v>6.9444444444444446</v>
      </c>
      <c r="P64" s="20">
        <v>13.888888888888889</v>
      </c>
      <c r="Q64" s="20">
        <f t="shared" si="7"/>
        <v>20.833333333333336</v>
      </c>
      <c r="R64" s="19" t="s">
        <v>39</v>
      </c>
      <c r="S64" s="20">
        <v>10</v>
      </c>
      <c r="T64" s="20">
        <v>606.49295652173896</v>
      </c>
      <c r="U64" s="14">
        <f t="shared" si="8"/>
        <v>60.649295652173898</v>
      </c>
      <c r="W64" s="17"/>
      <c r="X64" s="16"/>
      <c r="Y64" s="12"/>
      <c r="Z64" s="12"/>
      <c r="AA64" s="12"/>
      <c r="AB64" s="13"/>
      <c r="AC64" s="12"/>
      <c r="AD64" s="14"/>
      <c r="AE64" s="14"/>
      <c r="AF64" s="15"/>
      <c r="AG64" s="14"/>
      <c r="AH64" s="14"/>
      <c r="AI64" s="14"/>
      <c r="AJ64" s="12"/>
      <c r="AK64" s="14"/>
      <c r="AL64" s="14"/>
    </row>
    <row r="65" spans="1:38" s="25" customFormat="1" x14ac:dyDescent="0.2">
      <c r="A65" s="22" t="s">
        <v>22</v>
      </c>
      <c r="B65" s="21" t="s">
        <v>68</v>
      </c>
      <c r="C65" s="21">
        <v>2</v>
      </c>
      <c r="D65" s="21">
        <v>13</v>
      </c>
      <c r="E65" s="21">
        <v>15</v>
      </c>
      <c r="F65" s="21">
        <f t="shared" si="0"/>
        <v>65</v>
      </c>
      <c r="G65" s="21">
        <f t="shared" si="2"/>
        <v>52</v>
      </c>
      <c r="H65" s="21">
        <f t="shared" si="3"/>
        <v>63</v>
      </c>
      <c r="I65" s="22">
        <v>9</v>
      </c>
      <c r="J65" s="21" t="s">
        <v>46</v>
      </c>
      <c r="K65" s="23">
        <v>2</v>
      </c>
      <c r="L65" s="23" t="s">
        <v>75</v>
      </c>
      <c r="M65" s="23">
        <v>0.5</v>
      </c>
      <c r="N65" s="23">
        <f t="shared" si="11"/>
        <v>10</v>
      </c>
      <c r="O65" s="23">
        <v>6.9444444444444446</v>
      </c>
      <c r="P65" s="23">
        <v>13.888888888888889</v>
      </c>
      <c r="Q65" s="23">
        <f t="shared" si="7"/>
        <v>20.833333333333336</v>
      </c>
      <c r="R65" s="21" t="s">
        <v>39</v>
      </c>
      <c r="S65" s="23">
        <v>10</v>
      </c>
      <c r="T65" s="23">
        <v>606.49295652173896</v>
      </c>
      <c r="U65" s="24">
        <f t="shared" si="8"/>
        <v>60.649295652173898</v>
      </c>
      <c r="W65" s="29"/>
      <c r="X65" s="26"/>
      <c r="Y65" s="27"/>
      <c r="Z65" s="27"/>
      <c r="AA65" s="27"/>
      <c r="AB65" s="22"/>
      <c r="AC65" s="27"/>
      <c r="AD65" s="24"/>
      <c r="AE65" s="24"/>
      <c r="AF65" s="28"/>
      <c r="AG65" s="24"/>
      <c r="AH65" s="24"/>
      <c r="AI65" s="24"/>
      <c r="AJ65" s="27"/>
      <c r="AK65" s="24"/>
      <c r="AL65" s="24"/>
    </row>
    <row r="66" spans="1:38" x14ac:dyDescent="0.2">
      <c r="A66" s="13" t="s">
        <v>23</v>
      </c>
      <c r="B66" s="19" t="s">
        <v>65</v>
      </c>
      <c r="C66" s="19">
        <v>5</v>
      </c>
      <c r="D66" s="19">
        <v>-2</v>
      </c>
      <c r="E66" s="19">
        <v>3</v>
      </c>
      <c r="F66" s="19">
        <f t="shared" si="0"/>
        <v>53</v>
      </c>
      <c r="G66" s="19">
        <f t="shared" si="2"/>
        <v>55</v>
      </c>
      <c r="H66" s="19">
        <f t="shared" si="3"/>
        <v>48</v>
      </c>
      <c r="I66" s="13">
        <v>14</v>
      </c>
      <c r="J66" s="19" t="s">
        <v>47</v>
      </c>
      <c r="K66" s="20">
        <v>1</v>
      </c>
      <c r="L66" s="20" t="s">
        <v>75</v>
      </c>
      <c r="M66" s="20">
        <v>0.55555555555555558</v>
      </c>
      <c r="N66" s="20">
        <f>(1-M66)*18</f>
        <v>8</v>
      </c>
      <c r="O66" s="20">
        <v>9.2592592592592595</v>
      </c>
      <c r="P66" s="20">
        <v>16.666666666666668</v>
      </c>
      <c r="Q66" s="20">
        <f t="shared" si="7"/>
        <v>25.925925925925927</v>
      </c>
      <c r="R66" s="19" t="s">
        <v>39</v>
      </c>
      <c r="S66" s="20">
        <v>1</v>
      </c>
      <c r="T66" s="20">
        <v>612.90873913043481</v>
      </c>
      <c r="U66" s="14">
        <f t="shared" ref="U66:U97" si="12">T66/10</f>
        <v>61.290873913043484</v>
      </c>
      <c r="W66" s="17"/>
      <c r="X66" s="16"/>
      <c r="Y66" s="12"/>
      <c r="Z66" s="12"/>
      <c r="AA66" s="12"/>
      <c r="AB66" s="13"/>
      <c r="AC66" s="12"/>
      <c r="AD66" s="14"/>
      <c r="AE66" s="14"/>
      <c r="AF66" s="15"/>
      <c r="AG66" s="14"/>
      <c r="AH66" s="14"/>
      <c r="AI66" s="14"/>
      <c r="AJ66" s="12"/>
      <c r="AK66" s="14"/>
      <c r="AL66" s="14"/>
    </row>
    <row r="67" spans="1:38" x14ac:dyDescent="0.2">
      <c r="A67" s="13" t="s">
        <v>23</v>
      </c>
      <c r="B67" s="19" t="s">
        <v>66</v>
      </c>
      <c r="C67" s="21">
        <v>5</v>
      </c>
      <c r="D67" s="19">
        <v>5</v>
      </c>
      <c r="E67" s="19">
        <v>10</v>
      </c>
      <c r="F67" s="19">
        <f t="shared" ref="F67:F113" si="13">E67+50</f>
        <v>60</v>
      </c>
      <c r="G67" s="19">
        <f t="shared" ref="G67:G113" si="14">C67+50</f>
        <v>55</v>
      </c>
      <c r="H67" s="19">
        <f t="shared" ref="H67:H113" si="15">D67+50</f>
        <v>55</v>
      </c>
      <c r="I67" s="13">
        <v>14</v>
      </c>
      <c r="J67" s="19" t="s">
        <v>47</v>
      </c>
      <c r="K67" s="20">
        <v>1</v>
      </c>
      <c r="L67" s="20" t="s">
        <v>75</v>
      </c>
      <c r="M67" s="20">
        <v>0.55555555555555558</v>
      </c>
      <c r="N67" s="20">
        <f t="shared" si="11"/>
        <v>8.8888888888888893</v>
      </c>
      <c r="O67" s="20">
        <v>9.2592592592592595</v>
      </c>
      <c r="P67" s="20">
        <v>16.666666666666668</v>
      </c>
      <c r="Q67" s="20">
        <f t="shared" si="7"/>
        <v>25.925925925925927</v>
      </c>
      <c r="R67" s="19" t="s">
        <v>39</v>
      </c>
      <c r="S67" s="20">
        <v>1</v>
      </c>
      <c r="T67" s="20">
        <v>612.90873913043481</v>
      </c>
      <c r="U67" s="14">
        <f t="shared" si="12"/>
        <v>61.290873913043484</v>
      </c>
      <c r="W67" s="17"/>
      <c r="X67" s="16"/>
      <c r="Y67" s="12"/>
      <c r="Z67" s="12"/>
      <c r="AA67" s="12"/>
      <c r="AB67" s="13"/>
      <c r="AC67" s="12"/>
      <c r="AD67" s="14"/>
      <c r="AE67" s="14"/>
      <c r="AF67" s="15"/>
      <c r="AG67" s="14"/>
      <c r="AH67" s="14"/>
      <c r="AI67" s="14"/>
      <c r="AJ67" s="12"/>
      <c r="AK67" s="14"/>
      <c r="AL67" s="14"/>
    </row>
    <row r="68" spans="1:38" x14ac:dyDescent="0.2">
      <c r="A68" s="13" t="s">
        <v>23</v>
      </c>
      <c r="B68" s="19" t="s">
        <v>67</v>
      </c>
      <c r="C68" s="19">
        <v>10</v>
      </c>
      <c r="D68" s="19">
        <v>10</v>
      </c>
      <c r="E68" s="19">
        <v>20</v>
      </c>
      <c r="F68" s="19">
        <f t="shared" si="13"/>
        <v>70</v>
      </c>
      <c r="G68" s="19">
        <f t="shared" si="14"/>
        <v>60</v>
      </c>
      <c r="H68" s="19">
        <f t="shared" si="15"/>
        <v>60</v>
      </c>
      <c r="I68" s="13">
        <v>14</v>
      </c>
      <c r="J68" s="19" t="s">
        <v>47</v>
      </c>
      <c r="K68" s="20">
        <v>1</v>
      </c>
      <c r="L68" s="20" t="s">
        <v>75</v>
      </c>
      <c r="M68" s="20">
        <v>0.55555555555555558</v>
      </c>
      <c r="N68" s="20">
        <f t="shared" si="11"/>
        <v>8.8888888888888893</v>
      </c>
      <c r="O68" s="20">
        <v>9.2592592592592595</v>
      </c>
      <c r="P68" s="20">
        <v>16.666666666666668</v>
      </c>
      <c r="Q68" s="20">
        <f t="shared" si="7"/>
        <v>25.925925925925927</v>
      </c>
      <c r="R68" s="19" t="s">
        <v>39</v>
      </c>
      <c r="S68" s="20">
        <v>1</v>
      </c>
      <c r="T68" s="20">
        <v>612.90873913043481</v>
      </c>
      <c r="U68" s="14">
        <f t="shared" si="12"/>
        <v>61.290873913043484</v>
      </c>
      <c r="W68" s="17"/>
      <c r="X68" s="16"/>
      <c r="Y68" s="12"/>
      <c r="Z68" s="12"/>
      <c r="AA68" s="12"/>
      <c r="AB68" s="13"/>
      <c r="AC68" s="12"/>
      <c r="AD68" s="14"/>
      <c r="AE68" s="14"/>
      <c r="AF68" s="15"/>
      <c r="AG68" s="14"/>
      <c r="AH68" s="14"/>
      <c r="AI68" s="14"/>
      <c r="AJ68" s="12"/>
      <c r="AK68" s="14"/>
      <c r="AL68" s="14"/>
    </row>
    <row r="69" spans="1:38" s="25" customFormat="1" x14ac:dyDescent="0.2">
      <c r="A69" s="22" t="s">
        <v>23</v>
      </c>
      <c r="B69" s="21" t="s">
        <v>68</v>
      </c>
      <c r="C69" s="21">
        <v>5</v>
      </c>
      <c r="D69" s="21">
        <v>-3</v>
      </c>
      <c r="E69" s="21">
        <v>2</v>
      </c>
      <c r="F69" s="21">
        <f t="shared" si="13"/>
        <v>52</v>
      </c>
      <c r="G69" s="21">
        <f t="shared" si="14"/>
        <v>55</v>
      </c>
      <c r="H69" s="21">
        <f t="shared" si="15"/>
        <v>47</v>
      </c>
      <c r="I69" s="22">
        <v>14</v>
      </c>
      <c r="J69" s="21" t="s">
        <v>47</v>
      </c>
      <c r="K69" s="23">
        <v>1</v>
      </c>
      <c r="L69" s="23" t="s">
        <v>75</v>
      </c>
      <c r="M69" s="23">
        <v>0.55555555555555558</v>
      </c>
      <c r="N69" s="23">
        <f t="shared" si="11"/>
        <v>8.8888888888888893</v>
      </c>
      <c r="O69" s="23">
        <v>9.2592592592592595</v>
      </c>
      <c r="P69" s="23">
        <v>16.666666666666668</v>
      </c>
      <c r="Q69" s="23">
        <f t="shared" si="7"/>
        <v>25.925925925925927</v>
      </c>
      <c r="R69" s="21" t="s">
        <v>39</v>
      </c>
      <c r="S69" s="23">
        <v>1</v>
      </c>
      <c r="T69" s="23">
        <v>612.90873913043481</v>
      </c>
      <c r="U69" s="24">
        <f t="shared" si="12"/>
        <v>61.290873913043484</v>
      </c>
      <c r="W69" s="29"/>
      <c r="X69" s="26"/>
      <c r="Y69" s="27"/>
      <c r="Z69" s="27"/>
      <c r="AA69" s="27"/>
      <c r="AB69" s="22"/>
      <c r="AC69" s="27"/>
      <c r="AD69" s="24"/>
      <c r="AE69" s="24"/>
      <c r="AF69" s="28"/>
      <c r="AG69" s="24"/>
      <c r="AH69" s="24"/>
      <c r="AI69" s="24"/>
      <c r="AJ69" s="27"/>
      <c r="AK69" s="24"/>
      <c r="AL69" s="24"/>
    </row>
    <row r="70" spans="1:38" x14ac:dyDescent="0.2">
      <c r="A70" s="13" t="s">
        <v>24</v>
      </c>
      <c r="B70" s="19" t="s">
        <v>65</v>
      </c>
      <c r="C70" s="19">
        <v>5</v>
      </c>
      <c r="D70" s="19">
        <v>-7</v>
      </c>
      <c r="E70" s="19">
        <v>-2</v>
      </c>
      <c r="F70" s="19">
        <f t="shared" si="13"/>
        <v>48</v>
      </c>
      <c r="G70" s="19">
        <f t="shared" si="14"/>
        <v>55</v>
      </c>
      <c r="H70" s="19">
        <f t="shared" si="15"/>
        <v>43</v>
      </c>
      <c r="I70" s="13">
        <v>13</v>
      </c>
      <c r="J70" s="19" t="s">
        <v>46</v>
      </c>
      <c r="K70" s="20">
        <v>1</v>
      </c>
      <c r="L70" s="20" t="s">
        <v>76</v>
      </c>
      <c r="M70" s="20">
        <v>0.1111111111111111</v>
      </c>
      <c r="N70" s="20">
        <f t="shared" si="11"/>
        <v>17.777777777777779</v>
      </c>
      <c r="O70" s="20">
        <v>0</v>
      </c>
      <c r="P70" s="20">
        <v>3.6398467432950192</v>
      </c>
      <c r="Q70" s="20">
        <f t="shared" si="7"/>
        <v>3.6398467432950192</v>
      </c>
      <c r="R70" s="19" t="s">
        <v>39</v>
      </c>
      <c r="S70" s="20">
        <v>1</v>
      </c>
      <c r="T70" s="20">
        <v>612.90873913043481</v>
      </c>
      <c r="U70" s="14">
        <f t="shared" si="12"/>
        <v>61.290873913043484</v>
      </c>
      <c r="W70" s="17"/>
      <c r="X70" s="16"/>
      <c r="Y70" s="12"/>
      <c r="Z70" s="12"/>
      <c r="AA70" s="12"/>
      <c r="AB70" s="13"/>
      <c r="AC70" s="12"/>
      <c r="AD70" s="14"/>
      <c r="AE70" s="14"/>
      <c r="AF70" s="15"/>
      <c r="AG70" s="14"/>
      <c r="AH70" s="14"/>
      <c r="AI70" s="14"/>
      <c r="AJ70" s="12"/>
      <c r="AK70" s="14"/>
      <c r="AL70" s="14"/>
    </row>
    <row r="71" spans="1:38" x14ac:dyDescent="0.2">
      <c r="A71" s="13" t="s">
        <v>24</v>
      </c>
      <c r="B71" s="19" t="s">
        <v>66</v>
      </c>
      <c r="C71" s="19">
        <v>2</v>
      </c>
      <c r="D71" s="19">
        <v>3</v>
      </c>
      <c r="E71" s="19">
        <v>5</v>
      </c>
      <c r="F71" s="19">
        <f t="shared" si="13"/>
        <v>55</v>
      </c>
      <c r="G71" s="19">
        <f t="shared" si="14"/>
        <v>52</v>
      </c>
      <c r="H71" s="19">
        <f t="shared" si="15"/>
        <v>53</v>
      </c>
      <c r="I71" s="13">
        <v>13</v>
      </c>
      <c r="J71" s="19" t="s">
        <v>46</v>
      </c>
      <c r="K71" s="20">
        <v>1</v>
      </c>
      <c r="L71" s="20" t="s">
        <v>76</v>
      </c>
      <c r="M71" s="20">
        <v>0.1111111111111111</v>
      </c>
      <c r="N71" s="20">
        <f t="shared" si="11"/>
        <v>17.777777777777779</v>
      </c>
      <c r="O71" s="20">
        <v>0</v>
      </c>
      <c r="P71" s="20">
        <v>3.6398467432950192</v>
      </c>
      <c r="Q71" s="20">
        <f t="shared" si="7"/>
        <v>3.6398467432950192</v>
      </c>
      <c r="R71" s="19" t="s">
        <v>39</v>
      </c>
      <c r="S71" s="20">
        <v>1</v>
      </c>
      <c r="T71" s="20">
        <v>612.90873913043481</v>
      </c>
      <c r="U71" s="14">
        <f t="shared" si="12"/>
        <v>61.290873913043484</v>
      </c>
      <c r="W71" s="17"/>
      <c r="X71" s="16"/>
      <c r="Y71" s="12"/>
      <c r="Z71" s="12"/>
      <c r="AA71" s="12"/>
      <c r="AB71" s="13"/>
      <c r="AC71" s="12"/>
      <c r="AD71" s="14"/>
      <c r="AE71" s="14"/>
      <c r="AF71" s="15"/>
      <c r="AG71" s="14"/>
      <c r="AH71" s="14"/>
      <c r="AI71" s="14"/>
      <c r="AJ71" s="12"/>
      <c r="AK71" s="14"/>
      <c r="AL71" s="14"/>
    </row>
    <row r="72" spans="1:38" x14ac:dyDescent="0.2">
      <c r="A72" s="13" t="s">
        <v>24</v>
      </c>
      <c r="B72" s="19" t="s">
        <v>67</v>
      </c>
      <c r="C72" s="19">
        <v>-5</v>
      </c>
      <c r="D72" s="19">
        <v>10</v>
      </c>
      <c r="E72" s="19">
        <v>5</v>
      </c>
      <c r="F72" s="19">
        <f t="shared" si="13"/>
        <v>55</v>
      </c>
      <c r="G72" s="19">
        <f t="shared" si="14"/>
        <v>45</v>
      </c>
      <c r="H72" s="19">
        <f t="shared" si="15"/>
        <v>60</v>
      </c>
      <c r="I72" s="13">
        <v>13</v>
      </c>
      <c r="J72" s="19" t="s">
        <v>46</v>
      </c>
      <c r="K72" s="20">
        <v>1</v>
      </c>
      <c r="L72" s="20" t="s">
        <v>76</v>
      </c>
      <c r="M72" s="20">
        <v>0.1111111111111111</v>
      </c>
      <c r="N72" s="20">
        <f t="shared" si="11"/>
        <v>17.777777777777779</v>
      </c>
      <c r="O72" s="20">
        <v>0</v>
      </c>
      <c r="P72" s="20">
        <v>3.6398467432950192</v>
      </c>
      <c r="Q72" s="20">
        <f t="shared" si="7"/>
        <v>3.6398467432950192</v>
      </c>
      <c r="R72" s="19" t="s">
        <v>39</v>
      </c>
      <c r="S72" s="20">
        <v>1</v>
      </c>
      <c r="T72" s="20">
        <v>612.90873913043481</v>
      </c>
      <c r="U72" s="14">
        <f t="shared" si="12"/>
        <v>61.290873913043484</v>
      </c>
      <c r="W72" s="17"/>
      <c r="X72" s="16"/>
      <c r="Y72" s="12"/>
      <c r="Z72" s="12"/>
      <c r="AA72" s="12"/>
      <c r="AB72" s="13"/>
      <c r="AC72" s="12"/>
      <c r="AD72" s="14"/>
      <c r="AE72" s="14"/>
      <c r="AF72" s="15"/>
      <c r="AG72" s="14"/>
      <c r="AH72" s="14"/>
      <c r="AI72" s="14"/>
      <c r="AJ72" s="12"/>
      <c r="AK72" s="14"/>
      <c r="AL72" s="14"/>
    </row>
    <row r="73" spans="1:38" s="25" customFormat="1" x14ac:dyDescent="0.2">
      <c r="A73" s="22" t="s">
        <v>24</v>
      </c>
      <c r="B73" s="21" t="s">
        <v>68</v>
      </c>
      <c r="C73" s="21">
        <v>-3</v>
      </c>
      <c r="D73" s="21">
        <v>5</v>
      </c>
      <c r="E73" s="21">
        <v>2</v>
      </c>
      <c r="F73" s="21">
        <f t="shared" si="13"/>
        <v>52</v>
      </c>
      <c r="G73" s="21">
        <f t="shared" si="14"/>
        <v>47</v>
      </c>
      <c r="H73" s="21">
        <f t="shared" si="15"/>
        <v>55</v>
      </c>
      <c r="I73" s="22">
        <v>13</v>
      </c>
      <c r="J73" s="21" t="s">
        <v>46</v>
      </c>
      <c r="K73" s="23">
        <v>1</v>
      </c>
      <c r="L73" s="23" t="s">
        <v>76</v>
      </c>
      <c r="M73" s="23">
        <v>0.1111111111111111</v>
      </c>
      <c r="N73" s="23">
        <f t="shared" si="11"/>
        <v>17.777777777777779</v>
      </c>
      <c r="O73" s="23">
        <v>0</v>
      </c>
      <c r="P73" s="23">
        <v>3.6398467432950192</v>
      </c>
      <c r="Q73" s="23">
        <f t="shared" si="7"/>
        <v>3.6398467432950192</v>
      </c>
      <c r="R73" s="21" t="s">
        <v>39</v>
      </c>
      <c r="S73" s="23">
        <v>1</v>
      </c>
      <c r="T73" s="23">
        <v>612.90873913043481</v>
      </c>
      <c r="U73" s="24">
        <f t="shared" si="12"/>
        <v>61.290873913043484</v>
      </c>
      <c r="W73" s="29"/>
      <c r="X73" s="26"/>
      <c r="Y73" s="27"/>
      <c r="Z73" s="27"/>
      <c r="AA73" s="27"/>
      <c r="AB73" s="22"/>
      <c r="AC73" s="27"/>
      <c r="AD73" s="24"/>
      <c r="AE73" s="24"/>
      <c r="AF73" s="28"/>
      <c r="AG73" s="24"/>
      <c r="AH73" s="24"/>
      <c r="AI73" s="24"/>
      <c r="AJ73" s="27"/>
      <c r="AK73" s="24"/>
      <c r="AL73" s="24"/>
    </row>
    <row r="74" spans="1:38" x14ac:dyDescent="0.2">
      <c r="A74" s="13" t="s">
        <v>25</v>
      </c>
      <c r="B74" s="19" t="s">
        <v>65</v>
      </c>
      <c r="C74" s="19">
        <v>0</v>
      </c>
      <c r="D74" s="19">
        <v>5</v>
      </c>
      <c r="E74" s="19">
        <v>5</v>
      </c>
      <c r="F74" s="19">
        <f t="shared" si="13"/>
        <v>55</v>
      </c>
      <c r="G74" s="19">
        <f t="shared" si="14"/>
        <v>50</v>
      </c>
      <c r="H74" s="19">
        <f t="shared" si="15"/>
        <v>55</v>
      </c>
      <c r="I74" s="13">
        <v>13</v>
      </c>
      <c r="J74" s="19" t="s">
        <v>47</v>
      </c>
      <c r="K74" s="20">
        <v>1</v>
      </c>
      <c r="L74" s="20" t="s">
        <v>75</v>
      </c>
      <c r="M74" s="20">
        <v>0.3888888888888889</v>
      </c>
      <c r="N74" s="20">
        <f t="shared" si="11"/>
        <v>12.222222222222223</v>
      </c>
      <c r="O74" s="20">
        <v>1.3708513708513708</v>
      </c>
      <c r="P74" s="20">
        <v>12.445887445887445</v>
      </c>
      <c r="Q74" s="20">
        <f t="shared" si="7"/>
        <v>13.816738816738816</v>
      </c>
      <c r="R74" s="19" t="s">
        <v>39</v>
      </c>
      <c r="S74" s="20">
        <v>6</v>
      </c>
      <c r="T74" s="20">
        <v>634.1955217391303</v>
      </c>
      <c r="U74" s="14">
        <f t="shared" si="12"/>
        <v>63.419552173913033</v>
      </c>
      <c r="W74" s="17"/>
      <c r="X74" s="16"/>
      <c r="Y74" s="12"/>
      <c r="Z74" s="12"/>
      <c r="AA74" s="12"/>
      <c r="AB74" s="13"/>
      <c r="AC74" s="12"/>
      <c r="AD74" s="14"/>
      <c r="AE74" s="14"/>
      <c r="AF74" s="15"/>
      <c r="AG74" s="14"/>
      <c r="AH74" s="14"/>
      <c r="AI74" s="14"/>
      <c r="AJ74" s="12"/>
      <c r="AK74" s="14"/>
      <c r="AL74" s="14"/>
    </row>
    <row r="75" spans="1:38" x14ac:dyDescent="0.2">
      <c r="A75" s="13" t="s">
        <v>25</v>
      </c>
      <c r="B75" s="19" t="s">
        <v>66</v>
      </c>
      <c r="C75" s="19">
        <v>5</v>
      </c>
      <c r="D75" s="19">
        <v>0</v>
      </c>
      <c r="E75" s="19">
        <v>5</v>
      </c>
      <c r="F75" s="19">
        <f t="shared" si="13"/>
        <v>55</v>
      </c>
      <c r="G75" s="19">
        <f t="shared" si="14"/>
        <v>55</v>
      </c>
      <c r="H75" s="19">
        <f t="shared" si="15"/>
        <v>50</v>
      </c>
      <c r="I75" s="13">
        <v>13</v>
      </c>
      <c r="J75" s="19" t="s">
        <v>47</v>
      </c>
      <c r="K75" s="20">
        <v>1</v>
      </c>
      <c r="L75" s="20" t="s">
        <v>75</v>
      </c>
      <c r="M75" s="20">
        <v>0.3888888888888889</v>
      </c>
      <c r="N75" s="20">
        <f t="shared" si="11"/>
        <v>12.222222222222223</v>
      </c>
      <c r="O75" s="20">
        <v>1.3708513708513708</v>
      </c>
      <c r="P75" s="20">
        <v>12.445887445887445</v>
      </c>
      <c r="Q75" s="20">
        <f t="shared" ref="Q75:Q113" si="16">SUM(O75:P75)</f>
        <v>13.816738816738816</v>
      </c>
      <c r="R75" s="19" t="s">
        <v>39</v>
      </c>
      <c r="S75" s="20">
        <v>6</v>
      </c>
      <c r="T75" s="20">
        <v>634.1955217391303</v>
      </c>
      <c r="U75" s="14">
        <f t="shared" si="12"/>
        <v>63.419552173913033</v>
      </c>
      <c r="W75" s="17"/>
      <c r="X75" s="16"/>
      <c r="Y75" s="12"/>
      <c r="Z75" s="12"/>
      <c r="AA75" s="12"/>
      <c r="AB75" s="13"/>
      <c r="AC75" s="12"/>
      <c r="AD75" s="14"/>
      <c r="AE75" s="14"/>
      <c r="AF75" s="15"/>
      <c r="AG75" s="14"/>
      <c r="AH75" s="14"/>
      <c r="AI75" s="14"/>
      <c r="AJ75" s="12"/>
      <c r="AK75" s="14"/>
      <c r="AL75" s="14"/>
    </row>
    <row r="76" spans="1:38" x14ac:dyDescent="0.2">
      <c r="A76" s="13" t="s">
        <v>25</v>
      </c>
      <c r="B76" s="19" t="s">
        <v>67</v>
      </c>
      <c r="C76" s="19">
        <v>7</v>
      </c>
      <c r="D76" s="19">
        <v>5</v>
      </c>
      <c r="E76" s="19">
        <v>12</v>
      </c>
      <c r="F76" s="19">
        <f t="shared" si="13"/>
        <v>62</v>
      </c>
      <c r="G76" s="19">
        <f t="shared" si="14"/>
        <v>57</v>
      </c>
      <c r="H76" s="19">
        <f t="shared" si="15"/>
        <v>55</v>
      </c>
      <c r="I76" s="13">
        <v>13</v>
      </c>
      <c r="J76" s="19" t="s">
        <v>47</v>
      </c>
      <c r="K76" s="20">
        <v>1</v>
      </c>
      <c r="L76" s="20" t="s">
        <v>75</v>
      </c>
      <c r="M76" s="20">
        <v>0.3888888888888889</v>
      </c>
      <c r="N76" s="20">
        <f t="shared" si="11"/>
        <v>12.222222222222223</v>
      </c>
      <c r="O76" s="20">
        <v>1.3708513708513708</v>
      </c>
      <c r="P76" s="20">
        <v>12.445887445887445</v>
      </c>
      <c r="Q76" s="20">
        <f t="shared" si="16"/>
        <v>13.816738816738816</v>
      </c>
      <c r="R76" s="19" t="s">
        <v>39</v>
      </c>
      <c r="S76" s="20">
        <v>6</v>
      </c>
      <c r="T76" s="20">
        <v>634.1955217391303</v>
      </c>
      <c r="U76" s="14">
        <f t="shared" si="12"/>
        <v>63.419552173913033</v>
      </c>
      <c r="W76" s="17"/>
      <c r="X76" s="16"/>
      <c r="Y76" s="12"/>
      <c r="Z76" s="12"/>
      <c r="AA76" s="12"/>
      <c r="AB76" s="13"/>
      <c r="AC76" s="12"/>
      <c r="AD76" s="14"/>
      <c r="AE76" s="14"/>
      <c r="AF76" s="15"/>
      <c r="AG76" s="14"/>
      <c r="AH76" s="14"/>
      <c r="AI76" s="14"/>
      <c r="AJ76" s="12"/>
      <c r="AK76" s="14"/>
      <c r="AL76" s="14"/>
    </row>
    <row r="77" spans="1:38" s="25" customFormat="1" x14ac:dyDescent="0.2">
      <c r="A77" s="22" t="s">
        <v>25</v>
      </c>
      <c r="B77" s="21" t="s">
        <v>68</v>
      </c>
      <c r="C77" s="21">
        <v>5</v>
      </c>
      <c r="D77" s="21">
        <v>-5</v>
      </c>
      <c r="E77" s="21">
        <v>0</v>
      </c>
      <c r="F77" s="21">
        <f t="shared" si="13"/>
        <v>50</v>
      </c>
      <c r="G77" s="21">
        <f t="shared" si="14"/>
        <v>55</v>
      </c>
      <c r="H77" s="21">
        <f t="shared" si="15"/>
        <v>45</v>
      </c>
      <c r="I77" s="22">
        <v>13</v>
      </c>
      <c r="J77" s="21" t="s">
        <v>47</v>
      </c>
      <c r="K77" s="23">
        <v>1</v>
      </c>
      <c r="L77" s="23" t="s">
        <v>75</v>
      </c>
      <c r="M77" s="23">
        <v>0.3888888888888889</v>
      </c>
      <c r="N77" s="23">
        <f t="shared" si="11"/>
        <v>12.222222222222223</v>
      </c>
      <c r="O77" s="23">
        <v>1.3708513708513708</v>
      </c>
      <c r="P77" s="23">
        <v>12.445887445887445</v>
      </c>
      <c r="Q77" s="23">
        <f t="shared" si="16"/>
        <v>13.816738816738816</v>
      </c>
      <c r="R77" s="21" t="s">
        <v>39</v>
      </c>
      <c r="S77" s="23">
        <v>6</v>
      </c>
      <c r="T77" s="23">
        <v>634.1955217391303</v>
      </c>
      <c r="U77" s="24">
        <f t="shared" si="12"/>
        <v>63.419552173913033</v>
      </c>
      <c r="W77" s="29"/>
      <c r="X77" s="26"/>
      <c r="Y77" s="27"/>
      <c r="Z77" s="27"/>
      <c r="AA77" s="27"/>
      <c r="AB77" s="22"/>
      <c r="AC77" s="27"/>
      <c r="AD77" s="24"/>
      <c r="AE77" s="24"/>
      <c r="AF77" s="28"/>
      <c r="AG77" s="24"/>
      <c r="AH77" s="24"/>
      <c r="AI77" s="24"/>
      <c r="AJ77" s="27"/>
      <c r="AK77" s="24"/>
      <c r="AL77" s="24"/>
    </row>
    <row r="78" spans="1:38" x14ac:dyDescent="0.2">
      <c r="A78" s="13" t="s">
        <v>26</v>
      </c>
      <c r="B78" s="19" t="s">
        <v>65</v>
      </c>
      <c r="C78" s="19">
        <v>5</v>
      </c>
      <c r="D78" s="19">
        <v>10</v>
      </c>
      <c r="E78" s="19">
        <v>15</v>
      </c>
      <c r="F78" s="19">
        <f t="shared" si="13"/>
        <v>65</v>
      </c>
      <c r="G78" s="19">
        <f t="shared" si="14"/>
        <v>55</v>
      </c>
      <c r="H78" s="19">
        <f t="shared" si="15"/>
        <v>60</v>
      </c>
      <c r="I78" s="13">
        <v>18</v>
      </c>
      <c r="J78" s="19" t="s">
        <v>47</v>
      </c>
      <c r="K78" s="20">
        <v>1</v>
      </c>
      <c r="L78" s="20" t="s">
        <v>75</v>
      </c>
      <c r="M78" s="20">
        <v>0.5</v>
      </c>
      <c r="N78" s="20">
        <f t="shared" si="11"/>
        <v>10</v>
      </c>
      <c r="O78" s="20">
        <v>16.666666666666668</v>
      </c>
      <c r="P78" s="20">
        <v>27.777777777777779</v>
      </c>
      <c r="Q78" s="20">
        <f t="shared" si="16"/>
        <v>44.444444444444443</v>
      </c>
      <c r="R78" s="19" t="s">
        <v>39</v>
      </c>
      <c r="S78" s="20">
        <v>6</v>
      </c>
      <c r="T78" s="20">
        <v>634.1955217391303</v>
      </c>
      <c r="U78" s="14">
        <f t="shared" si="12"/>
        <v>63.419552173913033</v>
      </c>
      <c r="W78" s="17"/>
      <c r="X78" s="16"/>
      <c r="Y78" s="12"/>
      <c r="Z78" s="12"/>
      <c r="AA78" s="12"/>
      <c r="AB78" s="13"/>
      <c r="AC78" s="12"/>
      <c r="AD78" s="14"/>
      <c r="AE78" s="14"/>
      <c r="AF78" s="15"/>
      <c r="AG78" s="14"/>
      <c r="AH78" s="14"/>
      <c r="AI78" s="14"/>
      <c r="AJ78" s="12"/>
      <c r="AK78" s="14"/>
      <c r="AL78" s="14"/>
    </row>
    <row r="79" spans="1:38" x14ac:dyDescent="0.2">
      <c r="A79" s="13" t="s">
        <v>26</v>
      </c>
      <c r="B79" s="19" t="s">
        <v>66</v>
      </c>
      <c r="C79" s="19">
        <v>-5</v>
      </c>
      <c r="D79" s="19">
        <v>10</v>
      </c>
      <c r="E79" s="19">
        <v>5</v>
      </c>
      <c r="F79" s="19">
        <f t="shared" si="13"/>
        <v>55</v>
      </c>
      <c r="G79" s="19">
        <f t="shared" si="14"/>
        <v>45</v>
      </c>
      <c r="H79" s="19">
        <f t="shared" si="15"/>
        <v>60</v>
      </c>
      <c r="I79" s="13">
        <v>18</v>
      </c>
      <c r="J79" s="19" t="s">
        <v>47</v>
      </c>
      <c r="K79" s="20">
        <v>1</v>
      </c>
      <c r="L79" s="20" t="s">
        <v>75</v>
      </c>
      <c r="M79" s="20">
        <v>0.5</v>
      </c>
      <c r="N79" s="20">
        <f t="shared" si="11"/>
        <v>10</v>
      </c>
      <c r="O79" s="20">
        <v>16.666666666666668</v>
      </c>
      <c r="P79" s="20">
        <v>27.777777777777779</v>
      </c>
      <c r="Q79" s="20">
        <f t="shared" si="16"/>
        <v>44.444444444444443</v>
      </c>
      <c r="R79" s="19" t="s">
        <v>39</v>
      </c>
      <c r="S79" s="20">
        <v>6</v>
      </c>
      <c r="T79" s="20">
        <v>634.1955217391303</v>
      </c>
      <c r="U79" s="14">
        <f t="shared" si="12"/>
        <v>63.419552173913033</v>
      </c>
      <c r="W79" s="17"/>
      <c r="X79" s="16"/>
      <c r="Y79" s="12"/>
      <c r="Z79" s="12"/>
      <c r="AA79" s="12"/>
      <c r="AB79" s="13"/>
      <c r="AC79" s="12"/>
      <c r="AD79" s="14"/>
      <c r="AE79" s="14"/>
      <c r="AF79" s="15"/>
      <c r="AG79" s="14"/>
      <c r="AH79" s="14"/>
      <c r="AI79" s="14"/>
      <c r="AJ79" s="12"/>
      <c r="AK79" s="14"/>
      <c r="AL79" s="14"/>
    </row>
    <row r="80" spans="1:38" x14ac:dyDescent="0.2">
      <c r="A80" s="13" t="s">
        <v>26</v>
      </c>
      <c r="B80" s="19" t="s">
        <v>67</v>
      </c>
      <c r="C80" s="19">
        <v>5</v>
      </c>
      <c r="D80" s="19">
        <v>20</v>
      </c>
      <c r="E80" s="19">
        <v>25</v>
      </c>
      <c r="F80" s="19">
        <f t="shared" si="13"/>
        <v>75</v>
      </c>
      <c r="G80" s="19">
        <f t="shared" si="14"/>
        <v>55</v>
      </c>
      <c r="H80" s="19">
        <f t="shared" si="15"/>
        <v>70</v>
      </c>
      <c r="I80" s="13">
        <v>18</v>
      </c>
      <c r="J80" s="19" t="s">
        <v>47</v>
      </c>
      <c r="K80" s="20">
        <v>1</v>
      </c>
      <c r="L80" s="20" t="s">
        <v>75</v>
      </c>
      <c r="M80" s="20">
        <v>0.5</v>
      </c>
      <c r="N80" s="20">
        <f t="shared" si="11"/>
        <v>10</v>
      </c>
      <c r="O80" s="20">
        <v>16.666666666666668</v>
      </c>
      <c r="P80" s="20">
        <v>27.777777777777779</v>
      </c>
      <c r="Q80" s="20">
        <f t="shared" si="16"/>
        <v>44.444444444444443</v>
      </c>
      <c r="R80" s="19" t="s">
        <v>39</v>
      </c>
      <c r="S80" s="20">
        <v>6</v>
      </c>
      <c r="T80" s="20">
        <v>634.1955217391303</v>
      </c>
      <c r="U80" s="14">
        <f t="shared" si="12"/>
        <v>63.419552173913033</v>
      </c>
      <c r="W80" s="17"/>
      <c r="X80" s="16"/>
      <c r="Y80" s="12"/>
      <c r="Z80" s="12"/>
      <c r="AA80" s="12"/>
      <c r="AB80" s="13"/>
      <c r="AC80" s="12"/>
      <c r="AD80" s="14"/>
      <c r="AE80" s="14"/>
      <c r="AF80" s="15"/>
      <c r="AG80" s="14"/>
      <c r="AH80" s="14"/>
      <c r="AI80" s="14"/>
      <c r="AJ80" s="12"/>
      <c r="AK80" s="14"/>
      <c r="AL80" s="14"/>
    </row>
    <row r="81" spans="1:38" s="25" customFormat="1" x14ac:dyDescent="0.2">
      <c r="A81" s="22" t="s">
        <v>26</v>
      </c>
      <c r="B81" s="21" t="s">
        <v>68</v>
      </c>
      <c r="C81" s="21">
        <v>0</v>
      </c>
      <c r="D81" s="21">
        <v>5</v>
      </c>
      <c r="E81" s="21">
        <v>5</v>
      </c>
      <c r="F81" s="21">
        <f t="shared" si="13"/>
        <v>55</v>
      </c>
      <c r="G81" s="21">
        <f t="shared" si="14"/>
        <v>50</v>
      </c>
      <c r="H81" s="21">
        <f t="shared" si="15"/>
        <v>55</v>
      </c>
      <c r="I81" s="22">
        <v>18</v>
      </c>
      <c r="J81" s="21" t="s">
        <v>47</v>
      </c>
      <c r="K81" s="23">
        <v>1</v>
      </c>
      <c r="L81" s="23" t="s">
        <v>75</v>
      </c>
      <c r="M81" s="23">
        <v>0.5</v>
      </c>
      <c r="N81" s="23">
        <f t="shared" si="11"/>
        <v>10</v>
      </c>
      <c r="O81" s="23">
        <v>16.666666666666668</v>
      </c>
      <c r="P81" s="23">
        <v>27.777777777777779</v>
      </c>
      <c r="Q81" s="23">
        <f t="shared" si="16"/>
        <v>44.444444444444443</v>
      </c>
      <c r="R81" s="21" t="s">
        <v>39</v>
      </c>
      <c r="S81" s="23">
        <v>6</v>
      </c>
      <c r="T81" s="23">
        <v>634.1955217391303</v>
      </c>
      <c r="U81" s="24">
        <f t="shared" si="12"/>
        <v>63.419552173913033</v>
      </c>
      <c r="W81" s="29"/>
      <c r="X81" s="26"/>
      <c r="Y81" s="27"/>
      <c r="Z81" s="27"/>
      <c r="AA81" s="27"/>
      <c r="AB81" s="22"/>
      <c r="AC81" s="27"/>
      <c r="AD81" s="24"/>
      <c r="AE81" s="24"/>
      <c r="AF81" s="28"/>
      <c r="AG81" s="24"/>
      <c r="AH81" s="24"/>
      <c r="AI81" s="24"/>
      <c r="AJ81" s="27"/>
      <c r="AK81" s="24"/>
      <c r="AL81" s="24"/>
    </row>
    <row r="82" spans="1:38" x14ac:dyDescent="0.2">
      <c r="A82" s="13" t="s">
        <v>27</v>
      </c>
      <c r="B82" s="19" t="s">
        <v>65</v>
      </c>
      <c r="C82" s="19">
        <v>15</v>
      </c>
      <c r="D82" s="19">
        <v>5</v>
      </c>
      <c r="E82" s="19">
        <v>20</v>
      </c>
      <c r="F82" s="19">
        <f t="shared" si="13"/>
        <v>70</v>
      </c>
      <c r="G82" s="19">
        <f t="shared" si="14"/>
        <v>65</v>
      </c>
      <c r="H82" s="19">
        <f t="shared" si="15"/>
        <v>55</v>
      </c>
      <c r="I82" s="13">
        <v>13</v>
      </c>
      <c r="J82" s="19" t="s">
        <v>43</v>
      </c>
      <c r="K82" s="20">
        <v>2</v>
      </c>
      <c r="L82" s="20" t="s">
        <v>75</v>
      </c>
      <c r="M82" s="20">
        <v>0.27777777777777779</v>
      </c>
      <c r="N82" s="20">
        <f t="shared" si="11"/>
        <v>14.444444444444445</v>
      </c>
      <c r="O82" s="20">
        <v>7.3435504469987229</v>
      </c>
      <c r="P82" s="20">
        <v>3.735632183908046</v>
      </c>
      <c r="Q82" s="20">
        <f t="shared" si="16"/>
        <v>11.079182630906768</v>
      </c>
      <c r="R82" s="19" t="s">
        <v>39</v>
      </c>
      <c r="S82" s="20">
        <v>3</v>
      </c>
      <c r="T82" s="20">
        <v>618.37956521739136</v>
      </c>
      <c r="U82" s="14">
        <f t="shared" si="12"/>
        <v>61.837956521739137</v>
      </c>
      <c r="W82" s="17"/>
      <c r="X82" s="16"/>
      <c r="Y82" s="12"/>
      <c r="Z82" s="12"/>
      <c r="AA82" s="12"/>
      <c r="AB82" s="13"/>
      <c r="AC82" s="12"/>
      <c r="AD82" s="14"/>
      <c r="AE82" s="14"/>
      <c r="AF82" s="15"/>
      <c r="AG82" s="14"/>
      <c r="AH82" s="14"/>
      <c r="AI82" s="14"/>
      <c r="AJ82" s="12"/>
      <c r="AK82" s="14"/>
      <c r="AL82" s="14"/>
    </row>
    <row r="83" spans="1:38" x14ac:dyDescent="0.2">
      <c r="A83" s="13" t="s">
        <v>27</v>
      </c>
      <c r="B83" s="19" t="s">
        <v>66</v>
      </c>
      <c r="C83" s="19">
        <v>0</v>
      </c>
      <c r="D83" s="19">
        <v>20</v>
      </c>
      <c r="E83" s="19">
        <v>20</v>
      </c>
      <c r="F83" s="19">
        <f t="shared" si="13"/>
        <v>70</v>
      </c>
      <c r="G83" s="19">
        <f t="shared" si="14"/>
        <v>50</v>
      </c>
      <c r="H83" s="19">
        <f t="shared" si="15"/>
        <v>70</v>
      </c>
      <c r="I83" s="13">
        <v>13</v>
      </c>
      <c r="J83" s="19" t="s">
        <v>43</v>
      </c>
      <c r="K83" s="20">
        <v>2</v>
      </c>
      <c r="L83" s="20" t="s">
        <v>75</v>
      </c>
      <c r="M83" s="20">
        <v>0.27777777777777779</v>
      </c>
      <c r="N83" s="20">
        <f t="shared" si="11"/>
        <v>14.444444444444445</v>
      </c>
      <c r="O83" s="20">
        <v>7.3435504469987229</v>
      </c>
      <c r="P83" s="20">
        <v>3.735632183908046</v>
      </c>
      <c r="Q83" s="20">
        <f t="shared" si="16"/>
        <v>11.079182630906768</v>
      </c>
      <c r="R83" s="19" t="s">
        <v>39</v>
      </c>
      <c r="S83" s="20">
        <v>3</v>
      </c>
      <c r="T83" s="20">
        <v>618.37956521739136</v>
      </c>
      <c r="U83" s="14">
        <f t="shared" si="12"/>
        <v>61.837956521739137</v>
      </c>
      <c r="W83" s="17"/>
      <c r="X83" s="16"/>
      <c r="Y83" s="12"/>
      <c r="Z83" s="12"/>
      <c r="AA83" s="12"/>
      <c r="AB83" s="13"/>
      <c r="AC83" s="12"/>
      <c r="AD83" s="14"/>
      <c r="AE83" s="14"/>
      <c r="AF83" s="15"/>
      <c r="AG83" s="14"/>
      <c r="AH83" s="14"/>
      <c r="AI83" s="14"/>
      <c r="AJ83" s="12"/>
      <c r="AK83" s="14"/>
      <c r="AL83" s="14"/>
    </row>
    <row r="84" spans="1:38" x14ac:dyDescent="0.2">
      <c r="A84" s="13" t="s">
        <v>27</v>
      </c>
      <c r="B84" s="19" t="s">
        <v>67</v>
      </c>
      <c r="C84" s="19">
        <v>10</v>
      </c>
      <c r="D84" s="19">
        <v>0</v>
      </c>
      <c r="E84" s="19">
        <v>10</v>
      </c>
      <c r="F84" s="19">
        <f t="shared" si="13"/>
        <v>60</v>
      </c>
      <c r="G84" s="19">
        <f t="shared" si="14"/>
        <v>60</v>
      </c>
      <c r="H84" s="19">
        <f t="shared" si="15"/>
        <v>50</v>
      </c>
      <c r="I84" s="13">
        <v>13</v>
      </c>
      <c r="J84" s="19" t="s">
        <v>43</v>
      </c>
      <c r="K84" s="20">
        <v>2</v>
      </c>
      <c r="L84" s="20" t="s">
        <v>75</v>
      </c>
      <c r="M84" s="20">
        <v>0.27777777777777779</v>
      </c>
      <c r="N84" s="20">
        <f t="shared" si="11"/>
        <v>14.444444444444445</v>
      </c>
      <c r="O84" s="20">
        <v>7.3435504469987229</v>
      </c>
      <c r="P84" s="20">
        <v>3.735632183908046</v>
      </c>
      <c r="Q84" s="20">
        <f t="shared" si="16"/>
        <v>11.079182630906768</v>
      </c>
      <c r="R84" s="19" t="s">
        <v>39</v>
      </c>
      <c r="S84" s="20">
        <v>3</v>
      </c>
      <c r="T84" s="20">
        <v>618.37956521739136</v>
      </c>
      <c r="U84" s="14">
        <f t="shared" si="12"/>
        <v>61.837956521739137</v>
      </c>
      <c r="W84" s="17"/>
      <c r="X84" s="16"/>
      <c r="Y84" s="12"/>
      <c r="Z84" s="12"/>
      <c r="AA84" s="12"/>
      <c r="AB84" s="13"/>
      <c r="AC84" s="12"/>
      <c r="AD84" s="14"/>
      <c r="AE84" s="14"/>
      <c r="AF84" s="15"/>
      <c r="AG84" s="14"/>
      <c r="AH84" s="14"/>
      <c r="AI84" s="14"/>
      <c r="AJ84" s="12"/>
      <c r="AK84" s="14"/>
      <c r="AL84" s="14"/>
    </row>
    <row r="85" spans="1:38" s="25" customFormat="1" x14ac:dyDescent="0.2">
      <c r="A85" s="22" t="s">
        <v>27</v>
      </c>
      <c r="B85" s="21" t="s">
        <v>68</v>
      </c>
      <c r="C85" s="21">
        <v>0</v>
      </c>
      <c r="D85" s="21">
        <v>8</v>
      </c>
      <c r="E85" s="21">
        <v>8</v>
      </c>
      <c r="F85" s="21">
        <f t="shared" si="13"/>
        <v>58</v>
      </c>
      <c r="G85" s="21">
        <f t="shared" si="14"/>
        <v>50</v>
      </c>
      <c r="H85" s="21">
        <f t="shared" si="15"/>
        <v>58</v>
      </c>
      <c r="I85" s="22">
        <v>13</v>
      </c>
      <c r="J85" s="21" t="s">
        <v>43</v>
      </c>
      <c r="K85" s="23">
        <v>2</v>
      </c>
      <c r="L85" s="23" t="s">
        <v>75</v>
      </c>
      <c r="M85" s="23">
        <v>0.27777777777777801</v>
      </c>
      <c r="N85" s="23">
        <f t="shared" si="11"/>
        <v>14.444444444444439</v>
      </c>
      <c r="O85" s="23">
        <v>7.3435504469987229</v>
      </c>
      <c r="P85" s="23">
        <v>3.735632183908046</v>
      </c>
      <c r="Q85" s="23">
        <f t="shared" si="16"/>
        <v>11.079182630906768</v>
      </c>
      <c r="R85" s="21" t="s">
        <v>39</v>
      </c>
      <c r="S85" s="23">
        <v>3</v>
      </c>
      <c r="T85" s="23">
        <v>618.37956521739136</v>
      </c>
      <c r="U85" s="24">
        <f t="shared" si="12"/>
        <v>61.837956521739137</v>
      </c>
      <c r="W85" s="29"/>
      <c r="X85" s="26"/>
      <c r="Y85" s="27"/>
      <c r="Z85" s="27"/>
      <c r="AA85" s="27"/>
      <c r="AB85" s="22"/>
      <c r="AC85" s="27"/>
      <c r="AD85" s="24"/>
      <c r="AE85" s="24"/>
      <c r="AF85" s="28"/>
      <c r="AG85" s="24"/>
      <c r="AH85" s="24"/>
      <c r="AI85" s="24"/>
      <c r="AJ85" s="27"/>
      <c r="AK85" s="24"/>
      <c r="AL85" s="24"/>
    </row>
    <row r="86" spans="1:38" x14ac:dyDescent="0.2">
      <c r="A86" s="13" t="s">
        <v>28</v>
      </c>
      <c r="B86" s="19" t="s">
        <v>65</v>
      </c>
      <c r="C86" s="19">
        <v>0</v>
      </c>
      <c r="D86" s="19">
        <v>10</v>
      </c>
      <c r="E86" s="19">
        <v>10</v>
      </c>
      <c r="F86" s="19">
        <f t="shared" si="13"/>
        <v>60</v>
      </c>
      <c r="G86" s="19">
        <f t="shared" si="14"/>
        <v>50</v>
      </c>
      <c r="H86" s="19">
        <f t="shared" si="15"/>
        <v>60</v>
      </c>
      <c r="I86" s="13">
        <v>16</v>
      </c>
      <c r="J86" s="19" t="s">
        <v>43</v>
      </c>
      <c r="K86" s="20">
        <v>1</v>
      </c>
      <c r="L86" s="20" t="s">
        <v>75</v>
      </c>
      <c r="M86" s="20">
        <v>0.22222222222222221</v>
      </c>
      <c r="N86" s="20">
        <f t="shared" si="11"/>
        <v>15.555555555555555</v>
      </c>
      <c r="O86" s="20">
        <v>5.5555555555555554</v>
      </c>
      <c r="P86" s="20">
        <v>5.5555555555555554</v>
      </c>
      <c r="Q86" s="20">
        <f t="shared" si="16"/>
        <v>11.111111111111111</v>
      </c>
      <c r="R86" s="19" t="s">
        <v>39</v>
      </c>
      <c r="S86" s="20">
        <v>3</v>
      </c>
      <c r="T86" s="20">
        <v>618.37956521739136</v>
      </c>
      <c r="U86" s="14">
        <f t="shared" si="12"/>
        <v>61.837956521739137</v>
      </c>
      <c r="W86" s="17"/>
      <c r="X86" s="16"/>
      <c r="Y86" s="12"/>
      <c r="Z86" s="12"/>
      <c r="AA86" s="12"/>
      <c r="AB86" s="13"/>
      <c r="AC86" s="12"/>
      <c r="AD86" s="14"/>
      <c r="AE86" s="14"/>
      <c r="AF86" s="15"/>
      <c r="AG86" s="14"/>
      <c r="AH86" s="14"/>
      <c r="AI86" s="14"/>
      <c r="AJ86" s="12"/>
      <c r="AK86" s="14"/>
      <c r="AL86" s="14"/>
    </row>
    <row r="87" spans="1:38" x14ac:dyDescent="0.2">
      <c r="A87" s="13" t="s">
        <v>28</v>
      </c>
      <c r="B87" s="19" t="s">
        <v>66</v>
      </c>
      <c r="C87" s="19">
        <v>10</v>
      </c>
      <c r="D87" s="19">
        <v>10</v>
      </c>
      <c r="E87" s="19">
        <v>20</v>
      </c>
      <c r="F87" s="19">
        <f t="shared" si="13"/>
        <v>70</v>
      </c>
      <c r="G87" s="19">
        <f t="shared" si="14"/>
        <v>60</v>
      </c>
      <c r="H87" s="19">
        <f t="shared" si="15"/>
        <v>60</v>
      </c>
      <c r="I87" s="13">
        <v>16</v>
      </c>
      <c r="J87" s="19" t="s">
        <v>43</v>
      </c>
      <c r="K87" s="20">
        <v>1</v>
      </c>
      <c r="L87" s="20" t="s">
        <v>75</v>
      </c>
      <c r="M87" s="20">
        <v>0.22222222222222221</v>
      </c>
      <c r="N87" s="20">
        <f t="shared" si="11"/>
        <v>15.555555555555555</v>
      </c>
      <c r="O87" s="20">
        <v>5.5555555555555554</v>
      </c>
      <c r="P87" s="20">
        <v>5.5555555555555554</v>
      </c>
      <c r="Q87" s="20">
        <f t="shared" si="16"/>
        <v>11.111111111111111</v>
      </c>
      <c r="R87" s="19" t="s">
        <v>39</v>
      </c>
      <c r="S87" s="20">
        <v>3</v>
      </c>
      <c r="T87" s="20">
        <v>618.37956521739136</v>
      </c>
      <c r="U87" s="14">
        <f t="shared" si="12"/>
        <v>61.837956521739137</v>
      </c>
      <c r="W87" s="17"/>
      <c r="X87" s="16"/>
      <c r="Y87" s="12"/>
      <c r="Z87" s="12"/>
      <c r="AA87" s="12"/>
      <c r="AB87" s="13"/>
      <c r="AC87" s="12"/>
      <c r="AD87" s="14"/>
      <c r="AE87" s="14"/>
      <c r="AF87" s="15"/>
      <c r="AG87" s="14"/>
      <c r="AH87" s="14"/>
      <c r="AI87" s="14"/>
      <c r="AJ87" s="12"/>
      <c r="AK87" s="14"/>
      <c r="AL87" s="14"/>
    </row>
    <row r="88" spans="1:38" x14ac:dyDescent="0.2">
      <c r="A88" s="13" t="s">
        <v>28</v>
      </c>
      <c r="B88" s="19" t="s">
        <v>67</v>
      </c>
      <c r="C88" s="19">
        <v>0</v>
      </c>
      <c r="D88" s="19">
        <v>10</v>
      </c>
      <c r="E88" s="19">
        <v>10</v>
      </c>
      <c r="F88" s="19">
        <f t="shared" si="13"/>
        <v>60</v>
      </c>
      <c r="G88" s="19">
        <f t="shared" si="14"/>
        <v>50</v>
      </c>
      <c r="H88" s="19">
        <f t="shared" si="15"/>
        <v>60</v>
      </c>
      <c r="I88" s="13">
        <v>16</v>
      </c>
      <c r="J88" s="19" t="s">
        <v>43</v>
      </c>
      <c r="K88" s="20">
        <v>1</v>
      </c>
      <c r="L88" s="20" t="s">
        <v>75</v>
      </c>
      <c r="M88" s="20">
        <v>0.22222222222222221</v>
      </c>
      <c r="N88" s="20">
        <f t="shared" si="11"/>
        <v>15.555555555555555</v>
      </c>
      <c r="O88" s="20">
        <v>5.5555555555555554</v>
      </c>
      <c r="P88" s="20">
        <v>5.5555555555555554</v>
      </c>
      <c r="Q88" s="20">
        <f t="shared" si="16"/>
        <v>11.111111111111111</v>
      </c>
      <c r="R88" s="19" t="s">
        <v>39</v>
      </c>
      <c r="S88" s="20">
        <v>3</v>
      </c>
      <c r="T88" s="20">
        <v>618.37956521739136</v>
      </c>
      <c r="U88" s="14">
        <f t="shared" si="12"/>
        <v>61.837956521739137</v>
      </c>
      <c r="W88" s="17"/>
      <c r="X88" s="16"/>
      <c r="Y88" s="12"/>
      <c r="Z88" s="12"/>
      <c r="AA88" s="12"/>
      <c r="AB88" s="13"/>
      <c r="AC88" s="12"/>
      <c r="AD88" s="14"/>
      <c r="AE88" s="14"/>
      <c r="AF88" s="15"/>
      <c r="AG88" s="14"/>
      <c r="AH88" s="14"/>
      <c r="AI88" s="14"/>
      <c r="AJ88" s="12"/>
      <c r="AK88" s="14"/>
      <c r="AL88" s="14"/>
    </row>
    <row r="89" spans="1:38" s="25" customFormat="1" x14ac:dyDescent="0.2">
      <c r="A89" s="22" t="s">
        <v>28</v>
      </c>
      <c r="B89" s="21" t="s">
        <v>68</v>
      </c>
      <c r="C89" s="21">
        <v>0</v>
      </c>
      <c r="D89" s="21">
        <v>7</v>
      </c>
      <c r="E89" s="21">
        <v>7</v>
      </c>
      <c r="F89" s="21">
        <f t="shared" si="13"/>
        <v>57</v>
      </c>
      <c r="G89" s="21">
        <f t="shared" si="14"/>
        <v>50</v>
      </c>
      <c r="H89" s="21">
        <f t="shared" si="15"/>
        <v>57</v>
      </c>
      <c r="I89" s="22">
        <v>16</v>
      </c>
      <c r="J89" s="21" t="s">
        <v>43</v>
      </c>
      <c r="K89" s="23">
        <v>1</v>
      </c>
      <c r="L89" s="23" t="s">
        <v>75</v>
      </c>
      <c r="M89" s="23">
        <v>0.22222222222222221</v>
      </c>
      <c r="N89" s="23">
        <f t="shared" si="11"/>
        <v>15.555555555555555</v>
      </c>
      <c r="O89" s="23">
        <v>5.5555555555555554</v>
      </c>
      <c r="P89" s="23">
        <v>5.5555555555555554</v>
      </c>
      <c r="Q89" s="23">
        <f t="shared" si="16"/>
        <v>11.111111111111111</v>
      </c>
      <c r="R89" s="21" t="s">
        <v>39</v>
      </c>
      <c r="S89" s="23">
        <v>3</v>
      </c>
      <c r="T89" s="23">
        <v>618.37956521739136</v>
      </c>
      <c r="U89" s="24">
        <f t="shared" si="12"/>
        <v>61.837956521739137</v>
      </c>
      <c r="W89" s="29"/>
      <c r="X89" s="26"/>
      <c r="Y89" s="27"/>
      <c r="Z89" s="27"/>
      <c r="AA89" s="27"/>
      <c r="AB89" s="22"/>
      <c r="AC89" s="27"/>
      <c r="AD89" s="24"/>
      <c r="AE89" s="24"/>
      <c r="AF89" s="28"/>
      <c r="AG89" s="24"/>
      <c r="AH89" s="24"/>
      <c r="AI89" s="24"/>
      <c r="AJ89" s="27"/>
      <c r="AK89" s="24"/>
      <c r="AL89" s="24"/>
    </row>
    <row r="90" spans="1:38" x14ac:dyDescent="0.2">
      <c r="A90" s="13" t="s">
        <v>29</v>
      </c>
      <c r="B90" s="19" t="s">
        <v>65</v>
      </c>
      <c r="C90" s="19">
        <v>0</v>
      </c>
      <c r="D90" s="19">
        <v>10</v>
      </c>
      <c r="E90" s="19">
        <v>10</v>
      </c>
      <c r="F90" s="19">
        <f t="shared" si="13"/>
        <v>60</v>
      </c>
      <c r="G90" s="19">
        <f t="shared" si="14"/>
        <v>50</v>
      </c>
      <c r="H90" s="19">
        <f t="shared" si="15"/>
        <v>60</v>
      </c>
      <c r="I90" s="13">
        <v>13</v>
      </c>
      <c r="J90" s="19" t="s">
        <v>43</v>
      </c>
      <c r="K90" s="20">
        <v>1</v>
      </c>
      <c r="L90" s="20" t="s">
        <v>75</v>
      </c>
      <c r="M90" s="20">
        <v>0.94444444444444442</v>
      </c>
      <c r="N90" s="20">
        <f t="shared" si="11"/>
        <v>1.1111111111111116</v>
      </c>
      <c r="O90" s="20">
        <v>20.338441890166028</v>
      </c>
      <c r="P90" s="20">
        <v>16.666666666666668</v>
      </c>
      <c r="Q90" s="20">
        <f t="shared" si="16"/>
        <v>37.005108556832695</v>
      </c>
      <c r="R90" s="19" t="s">
        <v>40</v>
      </c>
      <c r="S90" s="20" t="s">
        <v>51</v>
      </c>
      <c r="T90" s="20">
        <v>642.70073913043484</v>
      </c>
      <c r="U90" s="14">
        <f t="shared" si="12"/>
        <v>64.27007391304349</v>
      </c>
      <c r="W90" s="17"/>
      <c r="X90" s="16"/>
      <c r="Y90" s="12"/>
      <c r="Z90" s="12"/>
      <c r="AA90" s="12"/>
      <c r="AB90" s="13"/>
      <c r="AC90" s="12"/>
      <c r="AD90" s="14"/>
      <c r="AE90" s="14"/>
      <c r="AF90" s="15"/>
      <c r="AG90" s="14"/>
      <c r="AH90" s="14"/>
      <c r="AI90" s="14"/>
      <c r="AJ90" s="12"/>
      <c r="AK90" s="14"/>
      <c r="AL90" s="14"/>
    </row>
    <row r="91" spans="1:38" x14ac:dyDescent="0.2">
      <c r="A91" s="13" t="s">
        <v>29</v>
      </c>
      <c r="B91" s="19" t="s">
        <v>66</v>
      </c>
      <c r="C91" s="19">
        <v>3</v>
      </c>
      <c r="D91" s="19">
        <v>10</v>
      </c>
      <c r="E91" s="19">
        <v>13</v>
      </c>
      <c r="F91" s="19">
        <f t="shared" si="13"/>
        <v>63</v>
      </c>
      <c r="G91" s="19">
        <f t="shared" si="14"/>
        <v>53</v>
      </c>
      <c r="H91" s="19">
        <f t="shared" si="15"/>
        <v>60</v>
      </c>
      <c r="I91" s="13">
        <v>13</v>
      </c>
      <c r="J91" s="19" t="s">
        <v>43</v>
      </c>
      <c r="K91" s="20">
        <v>1</v>
      </c>
      <c r="L91" s="20" t="s">
        <v>75</v>
      </c>
      <c r="M91" s="20">
        <v>0.94444444444444442</v>
      </c>
      <c r="N91" s="20">
        <f t="shared" si="11"/>
        <v>1.1111111111111116</v>
      </c>
      <c r="O91" s="20">
        <v>20.338441890166028</v>
      </c>
      <c r="P91" s="20">
        <v>16.666666666666668</v>
      </c>
      <c r="Q91" s="20">
        <f t="shared" si="16"/>
        <v>37.005108556832695</v>
      </c>
      <c r="R91" s="19" t="s">
        <v>40</v>
      </c>
      <c r="S91" s="20" t="s">
        <v>51</v>
      </c>
      <c r="T91" s="20">
        <v>643.70073913043495</v>
      </c>
      <c r="U91" s="14">
        <f t="shared" si="12"/>
        <v>64.370073913043498</v>
      </c>
      <c r="W91" s="17"/>
      <c r="X91" s="16"/>
      <c r="Y91" s="12"/>
      <c r="Z91" s="12"/>
      <c r="AA91" s="12"/>
      <c r="AB91" s="13"/>
      <c r="AC91" s="12"/>
      <c r="AD91" s="14"/>
      <c r="AE91" s="14"/>
      <c r="AF91" s="15"/>
      <c r="AG91" s="14"/>
      <c r="AH91" s="14"/>
      <c r="AI91" s="14"/>
      <c r="AJ91" s="12"/>
      <c r="AK91" s="14"/>
      <c r="AL91" s="14"/>
    </row>
    <row r="92" spans="1:38" x14ac:dyDescent="0.2">
      <c r="A92" s="13" t="s">
        <v>29</v>
      </c>
      <c r="B92" s="19" t="s">
        <v>67</v>
      </c>
      <c r="C92" s="19">
        <v>-5</v>
      </c>
      <c r="D92" s="19">
        <v>15</v>
      </c>
      <c r="E92" s="19">
        <v>10</v>
      </c>
      <c r="F92" s="19">
        <f t="shared" si="13"/>
        <v>60</v>
      </c>
      <c r="G92" s="19">
        <f t="shared" si="14"/>
        <v>45</v>
      </c>
      <c r="H92" s="19">
        <f t="shared" si="15"/>
        <v>65</v>
      </c>
      <c r="I92" s="13">
        <v>13</v>
      </c>
      <c r="J92" s="19" t="s">
        <v>43</v>
      </c>
      <c r="K92" s="20">
        <v>1</v>
      </c>
      <c r="L92" s="20" t="s">
        <v>75</v>
      </c>
      <c r="M92" s="20">
        <v>0.94444444444444442</v>
      </c>
      <c r="N92" s="20">
        <f t="shared" si="11"/>
        <v>1.1111111111111116</v>
      </c>
      <c r="O92" s="20">
        <v>20.338441890166028</v>
      </c>
      <c r="P92" s="20">
        <v>16.666666666666668</v>
      </c>
      <c r="Q92" s="20">
        <f t="shared" si="16"/>
        <v>37.005108556832695</v>
      </c>
      <c r="R92" s="19" t="s">
        <v>40</v>
      </c>
      <c r="S92" s="20" t="s">
        <v>51</v>
      </c>
      <c r="T92" s="20">
        <v>644.70073913043495</v>
      </c>
      <c r="U92" s="14">
        <f t="shared" si="12"/>
        <v>64.470073913043493</v>
      </c>
      <c r="W92" s="17"/>
      <c r="X92" s="16"/>
      <c r="Y92" s="12"/>
      <c r="Z92" s="12"/>
      <c r="AA92" s="12"/>
      <c r="AB92" s="13"/>
      <c r="AC92" s="12"/>
      <c r="AD92" s="14"/>
      <c r="AE92" s="14"/>
      <c r="AF92" s="15"/>
      <c r="AG92" s="14"/>
      <c r="AH92" s="14"/>
      <c r="AI92" s="14"/>
      <c r="AJ92" s="12"/>
      <c r="AK92" s="14"/>
      <c r="AL92" s="14"/>
    </row>
    <row r="93" spans="1:38" s="25" customFormat="1" x14ac:dyDescent="0.2">
      <c r="A93" s="22" t="s">
        <v>29</v>
      </c>
      <c r="B93" s="21" t="s">
        <v>68</v>
      </c>
      <c r="C93" s="21">
        <v>0</v>
      </c>
      <c r="D93" s="21">
        <v>10</v>
      </c>
      <c r="E93" s="21">
        <v>10</v>
      </c>
      <c r="F93" s="21">
        <f t="shared" si="13"/>
        <v>60</v>
      </c>
      <c r="G93" s="21">
        <f t="shared" si="14"/>
        <v>50</v>
      </c>
      <c r="H93" s="21">
        <f t="shared" si="15"/>
        <v>60</v>
      </c>
      <c r="I93" s="22">
        <v>13</v>
      </c>
      <c r="J93" s="21" t="s">
        <v>43</v>
      </c>
      <c r="K93" s="23">
        <v>1</v>
      </c>
      <c r="L93" s="23" t="s">
        <v>75</v>
      </c>
      <c r="M93" s="23">
        <v>0.94444444444444442</v>
      </c>
      <c r="N93" s="23">
        <f t="shared" si="11"/>
        <v>1.1111111111111116</v>
      </c>
      <c r="O93" s="23">
        <v>20.338441890166028</v>
      </c>
      <c r="P93" s="23">
        <v>16.666666666666668</v>
      </c>
      <c r="Q93" s="23">
        <f t="shared" si="16"/>
        <v>37.005108556832695</v>
      </c>
      <c r="R93" s="21" t="s">
        <v>40</v>
      </c>
      <c r="S93" s="23" t="s">
        <v>51</v>
      </c>
      <c r="T93" s="23">
        <v>645.70073913043495</v>
      </c>
      <c r="U93" s="24">
        <f t="shared" si="12"/>
        <v>64.570073913043501</v>
      </c>
      <c r="W93" s="29"/>
      <c r="X93" s="26"/>
      <c r="Y93" s="27"/>
      <c r="Z93" s="27"/>
      <c r="AA93" s="27"/>
      <c r="AB93" s="22"/>
      <c r="AC93" s="27"/>
      <c r="AD93" s="24"/>
      <c r="AE93" s="24"/>
      <c r="AF93" s="28"/>
      <c r="AG93" s="24"/>
      <c r="AH93" s="24"/>
      <c r="AI93" s="24"/>
      <c r="AJ93" s="27"/>
      <c r="AK93" s="24"/>
      <c r="AL93" s="24"/>
    </row>
    <row r="94" spans="1:38" x14ac:dyDescent="0.2">
      <c r="A94" s="13" t="s">
        <v>30</v>
      </c>
      <c r="B94" s="19" t="s">
        <v>65</v>
      </c>
      <c r="C94" s="19">
        <v>5</v>
      </c>
      <c r="D94" s="19">
        <v>10</v>
      </c>
      <c r="E94" s="19">
        <v>15</v>
      </c>
      <c r="F94" s="19">
        <f t="shared" si="13"/>
        <v>65</v>
      </c>
      <c r="G94" s="19">
        <f t="shared" si="14"/>
        <v>55</v>
      </c>
      <c r="H94" s="19">
        <f t="shared" si="15"/>
        <v>60</v>
      </c>
      <c r="I94" s="13">
        <v>10</v>
      </c>
      <c r="J94" s="19" t="s">
        <v>43</v>
      </c>
      <c r="K94" s="20">
        <v>1</v>
      </c>
      <c r="L94" s="20" t="s">
        <v>75</v>
      </c>
      <c r="M94" s="20">
        <v>0.72222222222222221</v>
      </c>
      <c r="N94" s="20">
        <f t="shared" si="11"/>
        <v>5.5555555555555554</v>
      </c>
      <c r="O94" s="20">
        <v>17.592592592592592</v>
      </c>
      <c r="P94" s="20">
        <v>19.380587484035757</v>
      </c>
      <c r="Q94" s="20">
        <f t="shared" si="16"/>
        <v>36.973180076628353</v>
      </c>
      <c r="R94" s="19" t="s">
        <v>40</v>
      </c>
      <c r="S94" s="20" t="s">
        <v>51</v>
      </c>
      <c r="T94" s="20">
        <v>642.70073913043484</v>
      </c>
      <c r="U94" s="14">
        <f t="shared" si="12"/>
        <v>64.27007391304349</v>
      </c>
      <c r="W94" s="17"/>
      <c r="X94" s="16"/>
      <c r="Y94" s="12"/>
      <c r="Z94" s="12"/>
      <c r="AA94" s="12"/>
      <c r="AB94" s="13"/>
      <c r="AC94" s="12"/>
      <c r="AD94" s="14"/>
      <c r="AE94" s="14"/>
      <c r="AF94" s="15"/>
      <c r="AG94" s="14"/>
      <c r="AH94" s="14"/>
      <c r="AI94" s="14"/>
      <c r="AJ94" s="12"/>
      <c r="AK94" s="14"/>
      <c r="AL94" s="14"/>
    </row>
    <row r="95" spans="1:38" x14ac:dyDescent="0.2">
      <c r="A95" s="13" t="s">
        <v>30</v>
      </c>
      <c r="B95" s="19" t="s">
        <v>66</v>
      </c>
      <c r="C95" s="19">
        <v>5</v>
      </c>
      <c r="D95" s="19">
        <v>5</v>
      </c>
      <c r="E95" s="19">
        <v>10</v>
      </c>
      <c r="F95" s="19">
        <f t="shared" si="13"/>
        <v>60</v>
      </c>
      <c r="G95" s="19">
        <f t="shared" si="14"/>
        <v>55</v>
      </c>
      <c r="H95" s="19">
        <f t="shared" si="15"/>
        <v>55</v>
      </c>
      <c r="I95" s="13">
        <v>10</v>
      </c>
      <c r="J95" s="19" t="s">
        <v>43</v>
      </c>
      <c r="K95" s="20">
        <v>1</v>
      </c>
      <c r="L95" s="20" t="s">
        <v>75</v>
      </c>
      <c r="M95" s="20">
        <v>0.72222222222222221</v>
      </c>
      <c r="N95" s="20">
        <f t="shared" si="11"/>
        <v>5.5555555555555554</v>
      </c>
      <c r="O95" s="20">
        <v>17.592592592592592</v>
      </c>
      <c r="P95" s="20">
        <v>19.380587484035757</v>
      </c>
      <c r="Q95" s="20">
        <f t="shared" si="16"/>
        <v>36.973180076628353</v>
      </c>
      <c r="R95" s="19" t="s">
        <v>40</v>
      </c>
      <c r="S95" s="20" t="s">
        <v>51</v>
      </c>
      <c r="T95" s="20">
        <v>642.70073913043484</v>
      </c>
      <c r="U95" s="14">
        <f t="shared" si="12"/>
        <v>64.27007391304349</v>
      </c>
      <c r="W95" s="17"/>
      <c r="X95" s="16"/>
      <c r="Y95" s="12"/>
      <c r="Z95" s="12"/>
      <c r="AA95" s="12"/>
      <c r="AB95" s="13"/>
      <c r="AC95" s="12"/>
      <c r="AD95" s="14"/>
      <c r="AE95" s="14"/>
      <c r="AF95" s="15"/>
      <c r="AG95" s="14"/>
      <c r="AH95" s="14"/>
      <c r="AI95" s="14"/>
      <c r="AJ95" s="12"/>
      <c r="AK95" s="14"/>
      <c r="AL95" s="14"/>
    </row>
    <row r="96" spans="1:38" x14ac:dyDescent="0.2">
      <c r="A96" s="13" t="s">
        <v>30</v>
      </c>
      <c r="B96" s="19" t="s">
        <v>67</v>
      </c>
      <c r="C96" s="19">
        <v>0</v>
      </c>
      <c r="D96" s="19">
        <v>5</v>
      </c>
      <c r="E96" s="19">
        <v>5</v>
      </c>
      <c r="F96" s="19">
        <f t="shared" si="13"/>
        <v>55</v>
      </c>
      <c r="G96" s="19">
        <f t="shared" si="14"/>
        <v>50</v>
      </c>
      <c r="H96" s="19">
        <f t="shared" si="15"/>
        <v>55</v>
      </c>
      <c r="I96" s="13">
        <v>10</v>
      </c>
      <c r="J96" s="19" t="s">
        <v>43</v>
      </c>
      <c r="K96" s="20">
        <v>1</v>
      </c>
      <c r="L96" s="20" t="s">
        <v>75</v>
      </c>
      <c r="M96" s="20">
        <v>0.72222222222222221</v>
      </c>
      <c r="N96" s="20">
        <f t="shared" si="11"/>
        <v>5.5555555555555554</v>
      </c>
      <c r="O96" s="20">
        <v>17.592592592592592</v>
      </c>
      <c r="P96" s="20">
        <v>19.380587484035757</v>
      </c>
      <c r="Q96" s="20">
        <f t="shared" si="16"/>
        <v>36.973180076628353</v>
      </c>
      <c r="R96" s="19" t="s">
        <v>40</v>
      </c>
      <c r="S96" s="20" t="s">
        <v>51</v>
      </c>
      <c r="T96" s="20">
        <v>642.70073913043484</v>
      </c>
      <c r="U96" s="14">
        <f t="shared" si="12"/>
        <v>64.27007391304349</v>
      </c>
      <c r="W96" s="17"/>
      <c r="X96" s="16"/>
      <c r="Y96" s="12"/>
      <c r="Z96" s="12"/>
      <c r="AA96" s="12"/>
      <c r="AB96" s="13"/>
      <c r="AC96" s="12"/>
      <c r="AD96" s="14"/>
      <c r="AE96" s="14"/>
      <c r="AF96" s="15"/>
      <c r="AG96" s="14"/>
      <c r="AH96" s="14"/>
      <c r="AI96" s="14"/>
      <c r="AJ96" s="12"/>
      <c r="AK96" s="14"/>
      <c r="AL96" s="14"/>
    </row>
    <row r="97" spans="1:38" s="25" customFormat="1" x14ac:dyDescent="0.2">
      <c r="A97" s="22" t="s">
        <v>30</v>
      </c>
      <c r="B97" s="21" t="s">
        <v>68</v>
      </c>
      <c r="C97" s="21">
        <v>5</v>
      </c>
      <c r="D97" s="21">
        <v>5</v>
      </c>
      <c r="E97" s="21">
        <v>10</v>
      </c>
      <c r="F97" s="21">
        <f t="shared" si="13"/>
        <v>60</v>
      </c>
      <c r="G97" s="21">
        <f t="shared" si="14"/>
        <v>55</v>
      </c>
      <c r="H97" s="21">
        <f t="shared" si="15"/>
        <v>55</v>
      </c>
      <c r="I97" s="22">
        <v>10</v>
      </c>
      <c r="J97" s="21" t="s">
        <v>43</v>
      </c>
      <c r="K97" s="23">
        <v>1</v>
      </c>
      <c r="L97" s="23" t="s">
        <v>75</v>
      </c>
      <c r="M97" s="23">
        <v>0.72222222222222221</v>
      </c>
      <c r="N97" s="23">
        <f t="shared" si="11"/>
        <v>5.5555555555555554</v>
      </c>
      <c r="O97" s="23">
        <v>17.592592592592592</v>
      </c>
      <c r="P97" s="23">
        <v>19.380587484035757</v>
      </c>
      <c r="Q97" s="23">
        <f t="shared" si="16"/>
        <v>36.973180076628353</v>
      </c>
      <c r="R97" s="21" t="s">
        <v>40</v>
      </c>
      <c r="S97" s="23" t="s">
        <v>51</v>
      </c>
      <c r="T97" s="20">
        <v>642.70073913043484</v>
      </c>
      <c r="U97" s="24">
        <f t="shared" si="12"/>
        <v>64.27007391304349</v>
      </c>
      <c r="W97" s="29"/>
      <c r="X97" s="26"/>
      <c r="Y97" s="27"/>
      <c r="Z97" s="27"/>
      <c r="AA97" s="27"/>
      <c r="AB97" s="22"/>
      <c r="AC97" s="27"/>
      <c r="AD97" s="24"/>
      <c r="AE97" s="24"/>
      <c r="AF97" s="28"/>
      <c r="AG97" s="24"/>
      <c r="AH97" s="24"/>
      <c r="AI97" s="24"/>
      <c r="AJ97" s="27"/>
      <c r="AK97" s="24"/>
      <c r="AL97" s="24"/>
    </row>
    <row r="98" spans="1:38" x14ac:dyDescent="0.2">
      <c r="A98" s="13" t="s">
        <v>31</v>
      </c>
      <c r="B98" s="19" t="s">
        <v>65</v>
      </c>
      <c r="C98" s="19">
        <v>5</v>
      </c>
      <c r="D98" s="19">
        <v>10</v>
      </c>
      <c r="E98" s="19">
        <v>15</v>
      </c>
      <c r="F98" s="19">
        <f t="shared" si="13"/>
        <v>65</v>
      </c>
      <c r="G98" s="19">
        <f t="shared" si="14"/>
        <v>55</v>
      </c>
      <c r="H98" s="19">
        <f t="shared" si="15"/>
        <v>60</v>
      </c>
      <c r="I98" s="13">
        <v>9</v>
      </c>
      <c r="J98" s="19" t="s">
        <v>43</v>
      </c>
      <c r="K98" s="20">
        <v>1</v>
      </c>
      <c r="L98" s="20" t="s">
        <v>75</v>
      </c>
      <c r="M98" s="20">
        <v>1.0555555555555556</v>
      </c>
      <c r="N98" s="20">
        <v>1</v>
      </c>
      <c r="O98" s="20">
        <v>20.274584929757346</v>
      </c>
      <c r="P98" s="20">
        <v>24.042145593869733</v>
      </c>
      <c r="Q98" s="20">
        <f t="shared" si="16"/>
        <v>44.316730523627079</v>
      </c>
      <c r="R98" s="19" t="s">
        <v>40</v>
      </c>
      <c r="S98" s="20" t="s">
        <v>51</v>
      </c>
      <c r="T98" s="20">
        <v>636.23034782608693</v>
      </c>
      <c r="U98" s="14">
        <f t="shared" ref="U98:U113" si="17">T98/10</f>
        <v>63.623034782608691</v>
      </c>
      <c r="W98" s="17"/>
      <c r="X98" s="16"/>
      <c r="Y98" s="12"/>
      <c r="Z98" s="12"/>
      <c r="AA98" s="12"/>
      <c r="AB98" s="13"/>
      <c r="AC98" s="12"/>
      <c r="AD98" s="14"/>
      <c r="AE98" s="14"/>
      <c r="AF98" s="15"/>
      <c r="AG98" s="14"/>
      <c r="AH98" s="14"/>
      <c r="AI98" s="14"/>
      <c r="AJ98" s="12"/>
      <c r="AK98" s="14"/>
      <c r="AL98" s="14"/>
    </row>
    <row r="99" spans="1:38" x14ac:dyDescent="0.2">
      <c r="A99" s="13" t="s">
        <v>31</v>
      </c>
      <c r="B99" s="19" t="s">
        <v>66</v>
      </c>
      <c r="C99" s="19">
        <v>0</v>
      </c>
      <c r="D99" s="19">
        <v>20</v>
      </c>
      <c r="E99" s="19">
        <v>20</v>
      </c>
      <c r="F99" s="19">
        <f t="shared" si="13"/>
        <v>70</v>
      </c>
      <c r="G99" s="19">
        <f t="shared" si="14"/>
        <v>50</v>
      </c>
      <c r="H99" s="19">
        <f t="shared" si="15"/>
        <v>70</v>
      </c>
      <c r="I99" s="13">
        <v>9</v>
      </c>
      <c r="J99" s="19" t="s">
        <v>43</v>
      </c>
      <c r="K99" s="20">
        <v>1</v>
      </c>
      <c r="L99" s="20" t="s">
        <v>75</v>
      </c>
      <c r="M99" s="20">
        <v>1.0555555555555556</v>
      </c>
      <c r="N99" s="20">
        <v>1</v>
      </c>
      <c r="O99" s="20">
        <v>20.274584929757346</v>
      </c>
      <c r="P99" s="20">
        <v>24.042145593869733</v>
      </c>
      <c r="Q99" s="20">
        <f t="shared" si="16"/>
        <v>44.316730523627079</v>
      </c>
      <c r="R99" s="19" t="s">
        <v>40</v>
      </c>
      <c r="S99" s="20" t="s">
        <v>51</v>
      </c>
      <c r="T99" s="20">
        <v>636.23034782608693</v>
      </c>
      <c r="U99" s="14">
        <f t="shared" si="17"/>
        <v>63.623034782608691</v>
      </c>
      <c r="W99" s="17"/>
      <c r="X99" s="16"/>
      <c r="Y99" s="12"/>
      <c r="Z99" s="12"/>
      <c r="AA99" s="12"/>
      <c r="AB99" s="13"/>
      <c r="AC99" s="12"/>
      <c r="AD99" s="14"/>
      <c r="AE99" s="14"/>
      <c r="AF99" s="15"/>
      <c r="AG99" s="14"/>
      <c r="AH99" s="14"/>
      <c r="AI99" s="14"/>
      <c r="AJ99" s="12"/>
      <c r="AK99" s="14"/>
      <c r="AL99" s="14"/>
    </row>
    <row r="100" spans="1:38" x14ac:dyDescent="0.2">
      <c r="A100" s="13" t="s">
        <v>31</v>
      </c>
      <c r="B100" s="19" t="s">
        <v>67</v>
      </c>
      <c r="C100" s="19">
        <v>5</v>
      </c>
      <c r="D100" s="19">
        <v>10</v>
      </c>
      <c r="E100" s="19">
        <v>15</v>
      </c>
      <c r="F100" s="19">
        <f t="shared" si="13"/>
        <v>65</v>
      </c>
      <c r="G100" s="19">
        <f t="shared" si="14"/>
        <v>55</v>
      </c>
      <c r="H100" s="19">
        <f t="shared" si="15"/>
        <v>60</v>
      </c>
      <c r="I100" s="13">
        <v>9</v>
      </c>
      <c r="J100" s="19" t="s">
        <v>43</v>
      </c>
      <c r="K100" s="20">
        <v>1</v>
      </c>
      <c r="L100" s="20" t="s">
        <v>75</v>
      </c>
      <c r="M100" s="20">
        <v>1.0555555555555556</v>
      </c>
      <c r="N100" s="20">
        <v>1</v>
      </c>
      <c r="O100" s="20">
        <v>20.274584929757346</v>
      </c>
      <c r="P100" s="20">
        <v>24.042145593869733</v>
      </c>
      <c r="Q100" s="20">
        <f t="shared" si="16"/>
        <v>44.316730523627079</v>
      </c>
      <c r="R100" s="19" t="s">
        <v>40</v>
      </c>
      <c r="S100" s="20" t="s">
        <v>51</v>
      </c>
      <c r="T100" s="20">
        <v>636.23034782608693</v>
      </c>
      <c r="U100" s="14">
        <f t="shared" si="17"/>
        <v>63.623034782608691</v>
      </c>
      <c r="W100" s="17"/>
      <c r="X100" s="16"/>
      <c r="Y100" s="12"/>
      <c r="Z100" s="12"/>
      <c r="AA100" s="12"/>
      <c r="AB100" s="13"/>
      <c r="AC100" s="12"/>
      <c r="AD100" s="14"/>
      <c r="AE100" s="14"/>
      <c r="AF100" s="15"/>
      <c r="AG100" s="14"/>
      <c r="AH100" s="14"/>
      <c r="AI100" s="14"/>
      <c r="AJ100" s="12"/>
      <c r="AK100" s="14"/>
      <c r="AL100" s="14"/>
    </row>
    <row r="101" spans="1:38" s="25" customFormat="1" x14ac:dyDescent="0.2">
      <c r="A101" s="22" t="s">
        <v>31</v>
      </c>
      <c r="B101" s="21" t="s">
        <v>68</v>
      </c>
      <c r="C101" s="21">
        <v>-5</v>
      </c>
      <c r="D101" s="21">
        <v>15</v>
      </c>
      <c r="E101" s="21">
        <v>10</v>
      </c>
      <c r="F101" s="21">
        <f t="shared" si="13"/>
        <v>60</v>
      </c>
      <c r="G101" s="21">
        <f t="shared" si="14"/>
        <v>45</v>
      </c>
      <c r="H101" s="21">
        <f t="shared" si="15"/>
        <v>65</v>
      </c>
      <c r="I101" s="22">
        <v>9</v>
      </c>
      <c r="J101" s="21" t="s">
        <v>43</v>
      </c>
      <c r="K101" s="23">
        <v>1</v>
      </c>
      <c r="L101" s="23" t="s">
        <v>75</v>
      </c>
      <c r="M101" s="23">
        <v>1.0555555555555556</v>
      </c>
      <c r="N101" s="23">
        <v>1</v>
      </c>
      <c r="O101" s="23">
        <v>20.274584929757346</v>
      </c>
      <c r="P101" s="23">
        <v>24.042145593869733</v>
      </c>
      <c r="Q101" s="23">
        <f t="shared" si="16"/>
        <v>44.316730523627079</v>
      </c>
      <c r="R101" s="21" t="s">
        <v>40</v>
      </c>
      <c r="S101" s="23" t="s">
        <v>51</v>
      </c>
      <c r="T101" s="20">
        <v>636.23034782608693</v>
      </c>
      <c r="U101" s="24">
        <f t="shared" si="17"/>
        <v>63.623034782608691</v>
      </c>
      <c r="W101" s="29"/>
      <c r="X101" s="26"/>
      <c r="Y101" s="27"/>
      <c r="Z101" s="27"/>
      <c r="AA101" s="27"/>
      <c r="AB101" s="22"/>
      <c r="AC101" s="27"/>
      <c r="AD101" s="24"/>
      <c r="AE101" s="24"/>
      <c r="AF101" s="28"/>
      <c r="AG101" s="24"/>
      <c r="AH101" s="24"/>
      <c r="AI101" s="24"/>
      <c r="AJ101" s="27"/>
      <c r="AK101" s="24"/>
      <c r="AL101" s="24"/>
    </row>
    <row r="102" spans="1:38" x14ac:dyDescent="0.2">
      <c r="A102" s="13" t="s">
        <v>32</v>
      </c>
      <c r="B102" s="19" t="s">
        <v>65</v>
      </c>
      <c r="C102" s="19">
        <v>2</v>
      </c>
      <c r="D102" s="19">
        <v>18</v>
      </c>
      <c r="E102" s="19">
        <v>20</v>
      </c>
      <c r="F102" s="19">
        <f t="shared" si="13"/>
        <v>70</v>
      </c>
      <c r="G102" s="19">
        <f t="shared" si="14"/>
        <v>52</v>
      </c>
      <c r="H102" s="19">
        <f t="shared" si="15"/>
        <v>68</v>
      </c>
      <c r="I102" s="13">
        <v>9</v>
      </c>
      <c r="J102" s="19" t="s">
        <v>43</v>
      </c>
      <c r="K102" s="20">
        <v>1</v>
      </c>
      <c r="L102" s="20" t="s">
        <v>75</v>
      </c>
      <c r="M102" s="20">
        <v>0.83333333333333337</v>
      </c>
      <c r="N102" s="20">
        <f>(1-M102)*20</f>
        <v>3.3333333333333326</v>
      </c>
      <c r="O102" s="20">
        <v>16.666666666666668</v>
      </c>
      <c r="P102" s="20">
        <v>36.111111111111114</v>
      </c>
      <c r="Q102" s="20">
        <f t="shared" si="16"/>
        <v>52.777777777777786</v>
      </c>
      <c r="R102" s="19" t="s">
        <v>40</v>
      </c>
      <c r="S102" s="20" t="s">
        <v>51</v>
      </c>
      <c r="T102" s="20">
        <v>636.23034782608693</v>
      </c>
      <c r="U102" s="14">
        <f t="shared" si="17"/>
        <v>63.623034782608691</v>
      </c>
      <c r="W102" s="17"/>
      <c r="X102" s="16"/>
      <c r="Y102" s="12"/>
      <c r="Z102" s="12"/>
      <c r="AA102" s="12"/>
      <c r="AB102" s="13"/>
      <c r="AC102" s="12"/>
      <c r="AD102" s="14"/>
      <c r="AE102" s="14"/>
      <c r="AF102" s="15"/>
      <c r="AG102" s="14"/>
      <c r="AH102" s="14"/>
      <c r="AI102" s="14"/>
      <c r="AJ102" s="12"/>
      <c r="AK102" s="14"/>
      <c r="AL102" s="14"/>
    </row>
    <row r="103" spans="1:38" x14ac:dyDescent="0.2">
      <c r="A103" s="13" t="s">
        <v>32</v>
      </c>
      <c r="B103" s="19" t="s">
        <v>66</v>
      </c>
      <c r="C103" s="19">
        <v>3</v>
      </c>
      <c r="D103" s="19">
        <v>0</v>
      </c>
      <c r="E103" s="19">
        <v>3</v>
      </c>
      <c r="F103" s="19">
        <f t="shared" si="13"/>
        <v>53</v>
      </c>
      <c r="G103" s="19">
        <f t="shared" si="14"/>
        <v>53</v>
      </c>
      <c r="H103" s="19">
        <f t="shared" si="15"/>
        <v>50</v>
      </c>
      <c r="I103" s="13">
        <v>9</v>
      </c>
      <c r="J103" s="19" t="s">
        <v>43</v>
      </c>
      <c r="K103" s="20">
        <v>1</v>
      </c>
      <c r="L103" s="20" t="s">
        <v>75</v>
      </c>
      <c r="M103" s="20">
        <v>0.83333333333333337</v>
      </c>
      <c r="N103" s="20">
        <f t="shared" ref="N103:N105" si="18">(1-M103)*20</f>
        <v>3.3333333333333326</v>
      </c>
      <c r="O103" s="20">
        <v>16.666666666666668</v>
      </c>
      <c r="P103" s="20">
        <v>36.111111111111114</v>
      </c>
      <c r="Q103" s="20">
        <f t="shared" si="16"/>
        <v>52.777777777777786</v>
      </c>
      <c r="R103" s="19" t="s">
        <v>40</v>
      </c>
      <c r="S103" s="20" t="s">
        <v>51</v>
      </c>
      <c r="T103" s="20">
        <v>636.23034782608693</v>
      </c>
      <c r="U103" s="14">
        <f t="shared" si="17"/>
        <v>63.623034782608691</v>
      </c>
      <c r="W103" s="17"/>
      <c r="X103" s="16"/>
      <c r="Y103" s="12"/>
      <c r="Z103" s="12"/>
      <c r="AA103" s="12"/>
      <c r="AB103" s="13"/>
      <c r="AC103" s="12"/>
      <c r="AD103" s="14"/>
      <c r="AE103" s="14"/>
      <c r="AF103" s="15"/>
      <c r="AG103" s="14"/>
      <c r="AH103" s="14"/>
      <c r="AI103" s="14"/>
      <c r="AJ103" s="12"/>
      <c r="AK103" s="14"/>
      <c r="AL103" s="14"/>
    </row>
    <row r="104" spans="1:38" x14ac:dyDescent="0.2">
      <c r="A104" s="13" t="s">
        <v>32</v>
      </c>
      <c r="B104" s="19" t="s">
        <v>67</v>
      </c>
      <c r="C104" s="19">
        <v>-10</v>
      </c>
      <c r="D104" s="19">
        <v>15</v>
      </c>
      <c r="E104" s="19">
        <v>5</v>
      </c>
      <c r="F104" s="19">
        <f t="shared" si="13"/>
        <v>55</v>
      </c>
      <c r="G104" s="19">
        <f t="shared" si="14"/>
        <v>40</v>
      </c>
      <c r="H104" s="19">
        <f t="shared" si="15"/>
        <v>65</v>
      </c>
      <c r="I104" s="13">
        <v>9</v>
      </c>
      <c r="J104" s="19" t="s">
        <v>43</v>
      </c>
      <c r="K104" s="20">
        <v>1</v>
      </c>
      <c r="L104" s="20" t="s">
        <v>75</v>
      </c>
      <c r="M104" s="20">
        <v>0.83333333333333337</v>
      </c>
      <c r="N104" s="20">
        <f t="shared" si="18"/>
        <v>3.3333333333333326</v>
      </c>
      <c r="O104" s="20">
        <v>16.666666666666668</v>
      </c>
      <c r="P104" s="20">
        <v>36.111111111111114</v>
      </c>
      <c r="Q104" s="20">
        <f t="shared" si="16"/>
        <v>52.777777777777786</v>
      </c>
      <c r="R104" s="19" t="s">
        <v>40</v>
      </c>
      <c r="S104" s="20" t="s">
        <v>51</v>
      </c>
      <c r="T104" s="20">
        <v>636.23034782608693</v>
      </c>
      <c r="U104" s="14">
        <f t="shared" si="17"/>
        <v>63.623034782608691</v>
      </c>
      <c r="W104" s="17"/>
      <c r="X104" s="16"/>
      <c r="Y104" s="12"/>
      <c r="Z104" s="12"/>
      <c r="AA104" s="12"/>
      <c r="AB104" s="13"/>
      <c r="AC104" s="12"/>
      <c r="AD104" s="14"/>
      <c r="AE104" s="14"/>
      <c r="AF104" s="15"/>
      <c r="AG104" s="14"/>
      <c r="AH104" s="14"/>
      <c r="AI104" s="14"/>
      <c r="AJ104" s="12"/>
      <c r="AK104" s="14"/>
      <c r="AL104" s="14"/>
    </row>
    <row r="105" spans="1:38" s="25" customFormat="1" x14ac:dyDescent="0.2">
      <c r="A105" s="22" t="s">
        <v>32</v>
      </c>
      <c r="B105" s="21" t="s">
        <v>68</v>
      </c>
      <c r="C105" s="21">
        <v>0</v>
      </c>
      <c r="D105" s="21">
        <v>5</v>
      </c>
      <c r="E105" s="21">
        <v>5</v>
      </c>
      <c r="F105" s="21">
        <f t="shared" si="13"/>
        <v>55</v>
      </c>
      <c r="G105" s="21">
        <f t="shared" si="14"/>
        <v>50</v>
      </c>
      <c r="H105" s="21">
        <f t="shared" si="15"/>
        <v>55</v>
      </c>
      <c r="I105" s="22">
        <v>9</v>
      </c>
      <c r="J105" s="21" t="s">
        <v>43</v>
      </c>
      <c r="K105" s="23">
        <v>1</v>
      </c>
      <c r="L105" s="23" t="s">
        <v>75</v>
      </c>
      <c r="M105" s="23">
        <v>0.83333333333333337</v>
      </c>
      <c r="N105" s="23">
        <f t="shared" si="18"/>
        <v>3.3333333333333326</v>
      </c>
      <c r="O105" s="23">
        <v>16.666666666666668</v>
      </c>
      <c r="P105" s="23">
        <v>36.111111111111114</v>
      </c>
      <c r="Q105" s="23">
        <f t="shared" si="16"/>
        <v>52.777777777777786</v>
      </c>
      <c r="R105" s="21" t="s">
        <v>40</v>
      </c>
      <c r="S105" s="23" t="s">
        <v>51</v>
      </c>
      <c r="T105" s="20">
        <v>636.23034782608693</v>
      </c>
      <c r="U105" s="24">
        <f t="shared" si="17"/>
        <v>63.623034782608691</v>
      </c>
      <c r="W105" s="29"/>
      <c r="X105" s="26"/>
      <c r="Y105" s="27"/>
      <c r="Z105" s="27"/>
      <c r="AA105" s="27"/>
      <c r="AB105" s="22"/>
      <c r="AC105" s="27"/>
      <c r="AD105" s="24"/>
      <c r="AE105" s="24"/>
      <c r="AF105" s="28"/>
      <c r="AG105" s="24"/>
      <c r="AH105" s="24"/>
      <c r="AI105" s="24"/>
      <c r="AJ105" s="27"/>
      <c r="AK105" s="24"/>
      <c r="AL105" s="24"/>
    </row>
    <row r="106" spans="1:38" x14ac:dyDescent="0.2">
      <c r="A106" s="13" t="s">
        <v>35</v>
      </c>
      <c r="B106" s="19" t="s">
        <v>65</v>
      </c>
      <c r="C106" s="19">
        <v>0</v>
      </c>
      <c r="D106" s="19">
        <v>10</v>
      </c>
      <c r="E106" s="19">
        <v>10</v>
      </c>
      <c r="F106" s="19">
        <f t="shared" si="13"/>
        <v>60</v>
      </c>
      <c r="G106" s="19">
        <f t="shared" si="14"/>
        <v>50</v>
      </c>
      <c r="H106" s="19">
        <f t="shared" si="15"/>
        <v>60</v>
      </c>
      <c r="I106" s="13">
        <v>8</v>
      </c>
      <c r="J106" s="19" t="s">
        <v>44</v>
      </c>
      <c r="K106" s="20">
        <v>2</v>
      </c>
      <c r="L106" s="20" t="s">
        <v>76</v>
      </c>
      <c r="M106" s="20">
        <v>0.55555555555555558</v>
      </c>
      <c r="N106" s="20">
        <f>(1-M106)*20</f>
        <v>8.8888888888888893</v>
      </c>
      <c r="O106" s="20">
        <v>0</v>
      </c>
      <c r="P106" s="20">
        <v>16.538952745849297</v>
      </c>
      <c r="Q106" s="20">
        <f t="shared" si="16"/>
        <v>16.538952745849297</v>
      </c>
      <c r="R106" s="19" t="s">
        <v>40</v>
      </c>
      <c r="S106" s="20" t="s">
        <v>51</v>
      </c>
      <c r="T106" s="20">
        <v>632.90795652173904</v>
      </c>
      <c r="U106" s="14">
        <f t="shared" si="17"/>
        <v>63.290795652173905</v>
      </c>
      <c r="W106" s="17"/>
      <c r="X106" s="16"/>
      <c r="Y106" s="12"/>
      <c r="Z106" s="12"/>
      <c r="AA106" s="12"/>
      <c r="AB106" s="13"/>
      <c r="AC106" s="12"/>
      <c r="AD106" s="14"/>
      <c r="AE106" s="14"/>
      <c r="AF106" s="15"/>
      <c r="AG106" s="14"/>
      <c r="AH106" s="14"/>
      <c r="AI106" s="14"/>
      <c r="AJ106" s="12"/>
      <c r="AK106" s="14"/>
      <c r="AL106" s="14"/>
    </row>
    <row r="107" spans="1:38" x14ac:dyDescent="0.2">
      <c r="A107" s="13" t="s">
        <v>35</v>
      </c>
      <c r="B107" s="19" t="s">
        <v>66</v>
      </c>
      <c r="C107" s="19">
        <v>0</v>
      </c>
      <c r="D107" s="19">
        <v>-5</v>
      </c>
      <c r="E107" s="19">
        <v>-5</v>
      </c>
      <c r="F107" s="19">
        <f t="shared" si="13"/>
        <v>45</v>
      </c>
      <c r="G107" s="19">
        <f t="shared" si="14"/>
        <v>50</v>
      </c>
      <c r="H107" s="19">
        <f t="shared" si="15"/>
        <v>45</v>
      </c>
      <c r="I107" s="13">
        <v>8</v>
      </c>
      <c r="J107" s="19" t="s">
        <v>44</v>
      </c>
      <c r="K107" s="20">
        <v>2</v>
      </c>
      <c r="L107" s="20" t="s">
        <v>76</v>
      </c>
      <c r="M107" s="20">
        <v>0.55555555555555558</v>
      </c>
      <c r="N107" s="20">
        <f t="shared" ref="N107:N109" si="19">(1-M107)*20</f>
        <v>8.8888888888888893</v>
      </c>
      <c r="O107" s="20">
        <v>0</v>
      </c>
      <c r="P107" s="20">
        <v>16.538952745849297</v>
      </c>
      <c r="Q107" s="20">
        <f t="shared" si="16"/>
        <v>16.538952745849297</v>
      </c>
      <c r="R107" s="19" t="s">
        <v>40</v>
      </c>
      <c r="S107" s="20" t="s">
        <v>51</v>
      </c>
      <c r="T107" s="20">
        <v>632.90795652173904</v>
      </c>
      <c r="U107" s="14">
        <f t="shared" si="17"/>
        <v>63.290795652173905</v>
      </c>
      <c r="W107" s="17"/>
      <c r="X107" s="16"/>
      <c r="Y107" s="12"/>
      <c r="Z107" s="12"/>
      <c r="AA107" s="12"/>
      <c r="AB107" s="13"/>
      <c r="AC107" s="12"/>
      <c r="AD107" s="14"/>
      <c r="AE107" s="14"/>
      <c r="AF107" s="15"/>
      <c r="AG107" s="14"/>
      <c r="AH107" s="14"/>
      <c r="AI107" s="14"/>
      <c r="AJ107" s="12"/>
      <c r="AK107" s="14"/>
      <c r="AL107" s="14"/>
    </row>
    <row r="108" spans="1:38" x14ac:dyDescent="0.2">
      <c r="A108" s="13" t="s">
        <v>35</v>
      </c>
      <c r="B108" s="19" t="s">
        <v>67</v>
      </c>
      <c r="C108" s="19">
        <v>-5</v>
      </c>
      <c r="D108" s="19">
        <v>15</v>
      </c>
      <c r="E108" s="19">
        <v>10</v>
      </c>
      <c r="F108" s="19">
        <f t="shared" si="13"/>
        <v>60</v>
      </c>
      <c r="G108" s="19">
        <f t="shared" si="14"/>
        <v>45</v>
      </c>
      <c r="H108" s="19">
        <f t="shared" si="15"/>
        <v>65</v>
      </c>
      <c r="I108" s="13">
        <v>8</v>
      </c>
      <c r="J108" s="19" t="s">
        <v>44</v>
      </c>
      <c r="K108" s="20">
        <v>2</v>
      </c>
      <c r="L108" s="20" t="s">
        <v>76</v>
      </c>
      <c r="M108" s="20">
        <v>0.55555555555555558</v>
      </c>
      <c r="N108" s="20">
        <f t="shared" si="19"/>
        <v>8.8888888888888893</v>
      </c>
      <c r="O108" s="20">
        <v>0</v>
      </c>
      <c r="P108" s="20">
        <v>16.538952745849297</v>
      </c>
      <c r="Q108" s="20">
        <f t="shared" si="16"/>
        <v>16.538952745849297</v>
      </c>
      <c r="R108" s="19" t="s">
        <v>40</v>
      </c>
      <c r="S108" s="20" t="s">
        <v>51</v>
      </c>
      <c r="T108" s="20">
        <v>632.90795652173904</v>
      </c>
      <c r="U108" s="14">
        <f t="shared" si="17"/>
        <v>63.290795652173905</v>
      </c>
      <c r="W108" s="17"/>
      <c r="X108" s="16"/>
      <c r="Y108" s="12"/>
      <c r="Z108" s="12"/>
      <c r="AA108" s="12"/>
      <c r="AB108" s="13"/>
      <c r="AC108" s="12"/>
      <c r="AD108" s="14"/>
      <c r="AE108" s="14"/>
      <c r="AF108" s="15"/>
      <c r="AG108" s="14"/>
      <c r="AH108" s="14"/>
      <c r="AI108" s="14"/>
      <c r="AJ108" s="12"/>
      <c r="AK108" s="14"/>
      <c r="AL108" s="14"/>
    </row>
    <row r="109" spans="1:38" s="25" customFormat="1" x14ac:dyDescent="0.2">
      <c r="A109" s="22" t="s">
        <v>35</v>
      </c>
      <c r="B109" s="21" t="s">
        <v>68</v>
      </c>
      <c r="C109" s="21">
        <v>10</v>
      </c>
      <c r="D109" s="21">
        <v>10</v>
      </c>
      <c r="E109" s="21">
        <v>20</v>
      </c>
      <c r="F109" s="21">
        <f t="shared" si="13"/>
        <v>70</v>
      </c>
      <c r="G109" s="21">
        <f t="shared" si="14"/>
        <v>60</v>
      </c>
      <c r="H109" s="21">
        <f t="shared" si="15"/>
        <v>60</v>
      </c>
      <c r="I109" s="22">
        <v>8</v>
      </c>
      <c r="J109" s="21" t="s">
        <v>44</v>
      </c>
      <c r="K109" s="23">
        <v>2</v>
      </c>
      <c r="L109" s="23" t="s">
        <v>76</v>
      </c>
      <c r="M109" s="23">
        <v>0.55555555555555558</v>
      </c>
      <c r="N109" s="23">
        <f t="shared" si="19"/>
        <v>8.8888888888888893</v>
      </c>
      <c r="O109" s="23">
        <v>0</v>
      </c>
      <c r="P109" s="23">
        <v>16.538952745849297</v>
      </c>
      <c r="Q109" s="23">
        <f t="shared" si="16"/>
        <v>16.538952745849297</v>
      </c>
      <c r="R109" s="21" t="s">
        <v>40</v>
      </c>
      <c r="S109" s="23" t="s">
        <v>51</v>
      </c>
      <c r="T109" s="20">
        <v>632.90795652173904</v>
      </c>
      <c r="U109" s="24">
        <f t="shared" si="17"/>
        <v>63.290795652173905</v>
      </c>
      <c r="W109" s="29"/>
      <c r="X109" s="26"/>
      <c r="Y109" s="27"/>
      <c r="Z109" s="27"/>
      <c r="AA109" s="27"/>
      <c r="AB109" s="22"/>
      <c r="AC109" s="27"/>
      <c r="AD109" s="24"/>
      <c r="AE109" s="24"/>
      <c r="AF109" s="28"/>
      <c r="AG109" s="24"/>
      <c r="AH109" s="24"/>
      <c r="AI109" s="24"/>
      <c r="AJ109" s="27"/>
      <c r="AK109" s="24"/>
      <c r="AL109" s="24"/>
    </row>
    <row r="110" spans="1:38" x14ac:dyDescent="0.2">
      <c r="A110" s="13" t="s">
        <v>36</v>
      </c>
      <c r="B110" s="19" t="s">
        <v>65</v>
      </c>
      <c r="C110" s="19">
        <v>2</v>
      </c>
      <c r="D110" s="19">
        <v>8</v>
      </c>
      <c r="E110" s="19">
        <v>10</v>
      </c>
      <c r="F110" s="19">
        <f t="shared" si="13"/>
        <v>60</v>
      </c>
      <c r="G110" s="19">
        <f t="shared" si="14"/>
        <v>52</v>
      </c>
      <c r="H110" s="19">
        <f t="shared" si="15"/>
        <v>58</v>
      </c>
      <c r="I110" s="13">
        <v>5</v>
      </c>
      <c r="J110" s="19" t="s">
        <v>45</v>
      </c>
      <c r="K110" s="20">
        <v>2</v>
      </c>
      <c r="L110" s="20" t="s">
        <v>75</v>
      </c>
      <c r="M110" s="20">
        <v>0.27777777777777779</v>
      </c>
      <c r="N110" s="20">
        <f>(1-M110)*20</f>
        <v>14.444444444444445</v>
      </c>
      <c r="O110" s="20">
        <v>0</v>
      </c>
      <c r="P110" s="20">
        <v>22.222222222222221</v>
      </c>
      <c r="Q110" s="20">
        <f t="shared" si="16"/>
        <v>22.222222222222221</v>
      </c>
      <c r="R110" s="19" t="s">
        <v>40</v>
      </c>
      <c r="S110" s="20" t="s">
        <v>51</v>
      </c>
      <c r="T110" s="20">
        <v>632.90795652173904</v>
      </c>
      <c r="U110" s="14">
        <f t="shared" si="17"/>
        <v>63.290795652173905</v>
      </c>
      <c r="W110" s="17"/>
      <c r="X110" s="16"/>
      <c r="Y110" s="12"/>
      <c r="Z110" s="12"/>
      <c r="AA110" s="12"/>
      <c r="AB110" s="13"/>
      <c r="AC110" s="12"/>
      <c r="AD110" s="14"/>
      <c r="AE110" s="14"/>
      <c r="AF110" s="15"/>
      <c r="AG110" s="14"/>
      <c r="AH110" s="14"/>
      <c r="AI110" s="14"/>
      <c r="AJ110" s="12"/>
      <c r="AK110" s="14"/>
      <c r="AL110" s="14"/>
    </row>
    <row r="111" spans="1:38" x14ac:dyDescent="0.2">
      <c r="A111" s="13" t="s">
        <v>36</v>
      </c>
      <c r="B111" s="19" t="s">
        <v>66</v>
      </c>
      <c r="C111" s="19">
        <v>5</v>
      </c>
      <c r="D111" s="19">
        <v>10</v>
      </c>
      <c r="E111" s="19">
        <v>15</v>
      </c>
      <c r="F111" s="19">
        <f t="shared" si="13"/>
        <v>65</v>
      </c>
      <c r="G111" s="19">
        <f t="shared" si="14"/>
        <v>55</v>
      </c>
      <c r="H111" s="19">
        <f t="shared" si="15"/>
        <v>60</v>
      </c>
      <c r="I111" s="13">
        <v>5</v>
      </c>
      <c r="J111" s="19" t="s">
        <v>45</v>
      </c>
      <c r="K111" s="20">
        <v>2</v>
      </c>
      <c r="L111" s="20" t="s">
        <v>75</v>
      </c>
      <c r="M111" s="20">
        <v>0.27777777777777779</v>
      </c>
      <c r="N111" s="20">
        <f t="shared" ref="N111:N113" si="20">(1-M111)*20</f>
        <v>14.444444444444445</v>
      </c>
      <c r="O111" s="20">
        <v>0</v>
      </c>
      <c r="P111" s="20">
        <v>22.222222222222221</v>
      </c>
      <c r="Q111" s="20">
        <f t="shared" si="16"/>
        <v>22.222222222222221</v>
      </c>
      <c r="R111" s="19" t="s">
        <v>40</v>
      </c>
      <c r="S111" s="20" t="s">
        <v>51</v>
      </c>
      <c r="T111" s="20">
        <v>632.90795652173904</v>
      </c>
      <c r="U111" s="14">
        <f t="shared" si="17"/>
        <v>63.290795652173905</v>
      </c>
      <c r="W111" s="17"/>
      <c r="X111" s="16"/>
      <c r="Y111" s="12"/>
      <c r="Z111" s="12"/>
      <c r="AA111" s="12"/>
      <c r="AB111" s="13"/>
      <c r="AC111" s="12"/>
      <c r="AD111" s="14"/>
      <c r="AE111" s="14"/>
      <c r="AF111" s="15"/>
      <c r="AG111" s="14"/>
      <c r="AH111" s="14"/>
      <c r="AI111" s="14"/>
      <c r="AJ111" s="12"/>
      <c r="AK111" s="14"/>
      <c r="AL111" s="14"/>
    </row>
    <row r="112" spans="1:38" x14ac:dyDescent="0.2">
      <c r="A112" s="13" t="s">
        <v>36</v>
      </c>
      <c r="B112" s="19" t="s">
        <v>67</v>
      </c>
      <c r="C112" s="19">
        <v>5</v>
      </c>
      <c r="D112" s="19">
        <v>5</v>
      </c>
      <c r="E112" s="19">
        <v>10</v>
      </c>
      <c r="F112" s="19">
        <f t="shared" si="13"/>
        <v>60</v>
      </c>
      <c r="G112" s="19">
        <f t="shared" si="14"/>
        <v>55</v>
      </c>
      <c r="H112" s="19">
        <f t="shared" si="15"/>
        <v>55</v>
      </c>
      <c r="I112" s="13">
        <v>5</v>
      </c>
      <c r="J112" s="19" t="s">
        <v>45</v>
      </c>
      <c r="K112" s="20">
        <v>2</v>
      </c>
      <c r="L112" s="20" t="s">
        <v>75</v>
      </c>
      <c r="M112" s="20">
        <v>0.27777777777777779</v>
      </c>
      <c r="N112" s="20">
        <f t="shared" si="20"/>
        <v>14.444444444444445</v>
      </c>
      <c r="O112" s="20">
        <v>0</v>
      </c>
      <c r="P112" s="20">
        <v>22.222222222222221</v>
      </c>
      <c r="Q112" s="20">
        <f t="shared" si="16"/>
        <v>22.222222222222221</v>
      </c>
      <c r="R112" s="19" t="s">
        <v>40</v>
      </c>
      <c r="S112" s="20" t="s">
        <v>51</v>
      </c>
      <c r="T112" s="20">
        <v>632.90795652173904</v>
      </c>
      <c r="U112" s="14">
        <f t="shared" si="17"/>
        <v>63.290795652173905</v>
      </c>
      <c r="W112" s="17"/>
      <c r="X112" s="16"/>
      <c r="Y112" s="12"/>
      <c r="Z112" s="12"/>
      <c r="AA112" s="12"/>
      <c r="AB112" s="13"/>
      <c r="AC112" s="12"/>
      <c r="AD112" s="14"/>
      <c r="AE112" s="14"/>
      <c r="AF112" s="15"/>
      <c r="AG112" s="14"/>
      <c r="AH112" s="14"/>
      <c r="AI112" s="14"/>
      <c r="AJ112" s="12"/>
      <c r="AK112" s="14"/>
      <c r="AL112" s="14"/>
    </row>
    <row r="113" spans="1:38" s="25" customFormat="1" x14ac:dyDescent="0.2">
      <c r="A113" s="22" t="s">
        <v>36</v>
      </c>
      <c r="B113" s="21" t="s">
        <v>68</v>
      </c>
      <c r="C113" s="21">
        <v>10</v>
      </c>
      <c r="D113" s="21">
        <v>0</v>
      </c>
      <c r="E113" s="21">
        <v>10</v>
      </c>
      <c r="F113" s="21">
        <f t="shared" si="13"/>
        <v>60</v>
      </c>
      <c r="G113" s="21">
        <f t="shared" si="14"/>
        <v>60</v>
      </c>
      <c r="H113" s="21">
        <f t="shared" si="15"/>
        <v>50</v>
      </c>
      <c r="I113" s="22">
        <v>5</v>
      </c>
      <c r="J113" s="21" t="s">
        <v>45</v>
      </c>
      <c r="K113" s="23">
        <v>2</v>
      </c>
      <c r="L113" s="23" t="s">
        <v>75</v>
      </c>
      <c r="M113" s="23">
        <v>0.27777777777777779</v>
      </c>
      <c r="N113" s="23">
        <f t="shared" si="20"/>
        <v>14.444444444444445</v>
      </c>
      <c r="O113" s="23">
        <v>0</v>
      </c>
      <c r="P113" s="23">
        <v>22.222222222222221</v>
      </c>
      <c r="Q113" s="23">
        <f t="shared" si="16"/>
        <v>22.222222222222221</v>
      </c>
      <c r="R113" s="21" t="s">
        <v>40</v>
      </c>
      <c r="S113" s="23" t="s">
        <v>51</v>
      </c>
      <c r="T113" s="20">
        <v>632.90795652173904</v>
      </c>
      <c r="U113" s="24">
        <f t="shared" si="17"/>
        <v>63.290795652173905</v>
      </c>
      <c r="W113" s="29"/>
      <c r="X113" s="26"/>
      <c r="Y113" s="27"/>
      <c r="Z113" s="27"/>
      <c r="AA113" s="27"/>
      <c r="AB113" s="22"/>
      <c r="AC113" s="27"/>
      <c r="AD113" s="24"/>
      <c r="AE113" s="24"/>
      <c r="AF113" s="28"/>
      <c r="AG113" s="24"/>
      <c r="AH113" s="24"/>
      <c r="AI113" s="24"/>
      <c r="AJ113" s="27"/>
      <c r="AK113" s="24"/>
      <c r="AL113" s="2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0F379-17F7-A44F-B5F9-BCC075723A06}">
  <dimension ref="A1:T113"/>
  <sheetViews>
    <sheetView topLeftCell="A82" zoomScale="82" workbookViewId="0">
      <selection activeCell="K92" sqref="K92"/>
    </sheetView>
  </sheetViews>
  <sheetFormatPr baseColWidth="10" defaultRowHeight="16" x14ac:dyDescent="0.2"/>
  <cols>
    <col min="2" max="5" width="10.83203125" style="3"/>
    <col min="7" max="7" width="10.83203125" style="3"/>
  </cols>
  <sheetData>
    <row r="1" spans="1:20" x14ac:dyDescent="0.2">
      <c r="A1" s="19" t="s">
        <v>63</v>
      </c>
      <c r="B1" s="20" t="s">
        <v>53</v>
      </c>
      <c r="C1" s="20" t="s">
        <v>50</v>
      </c>
      <c r="D1" s="20" t="s">
        <v>49</v>
      </c>
      <c r="E1" s="20" t="s">
        <v>52</v>
      </c>
      <c r="F1" s="19" t="s">
        <v>57</v>
      </c>
      <c r="G1" s="20" t="s">
        <v>54</v>
      </c>
      <c r="H1" s="5"/>
      <c r="I1" s="5"/>
      <c r="J1" s="5"/>
      <c r="K1" s="30"/>
      <c r="L1" s="30"/>
      <c r="M1" s="30"/>
      <c r="N1" s="30"/>
      <c r="O1" s="30"/>
      <c r="P1" s="30"/>
      <c r="Q1" s="30"/>
      <c r="R1" s="5"/>
      <c r="S1" s="30"/>
      <c r="T1" s="30"/>
    </row>
    <row r="2" spans="1:20" x14ac:dyDescent="0.2">
      <c r="A2" s="19" t="s">
        <v>4</v>
      </c>
      <c r="B2" s="20">
        <v>1</v>
      </c>
      <c r="C2" s="20">
        <v>4.166666666666667</v>
      </c>
      <c r="D2" s="20">
        <v>61.111111111111114</v>
      </c>
      <c r="E2" s="20">
        <v>65.277777777777786</v>
      </c>
      <c r="F2" s="19" t="s">
        <v>37</v>
      </c>
      <c r="G2" s="20">
        <v>593.25226086956525</v>
      </c>
      <c r="H2" s="5"/>
      <c r="I2" s="5"/>
      <c r="J2" s="5"/>
      <c r="K2" s="30"/>
      <c r="L2" s="30"/>
      <c r="M2" s="30"/>
      <c r="N2" s="30"/>
      <c r="O2" s="30"/>
      <c r="P2" s="30"/>
      <c r="Q2" s="30"/>
      <c r="R2" s="5"/>
      <c r="S2" s="30"/>
      <c r="T2" s="30"/>
    </row>
    <row r="3" spans="1:20" x14ac:dyDescent="0.2">
      <c r="A3" s="19" t="s">
        <v>4</v>
      </c>
      <c r="B3" s="20">
        <v>1</v>
      </c>
      <c r="C3" s="20">
        <v>4.166666666666667</v>
      </c>
      <c r="D3" s="20">
        <v>61.111111111111114</v>
      </c>
      <c r="E3" s="20">
        <v>65.277777777777786</v>
      </c>
      <c r="F3" s="19" t="s">
        <v>37</v>
      </c>
      <c r="G3" s="20">
        <v>593.25226086956525</v>
      </c>
      <c r="H3" s="5"/>
      <c r="I3" s="5"/>
      <c r="J3" s="5"/>
      <c r="K3" s="30"/>
      <c r="L3" s="30"/>
      <c r="M3" s="30"/>
      <c r="N3" s="30"/>
      <c r="O3" s="30"/>
      <c r="P3" s="30"/>
      <c r="Q3" s="30"/>
      <c r="R3" s="5"/>
      <c r="S3" s="30"/>
      <c r="T3" s="30"/>
    </row>
    <row r="4" spans="1:20" x14ac:dyDescent="0.2">
      <c r="A4" s="19" t="s">
        <v>4</v>
      </c>
      <c r="B4" s="20">
        <v>1</v>
      </c>
      <c r="C4" s="20">
        <v>4.166666666666667</v>
      </c>
      <c r="D4" s="20">
        <v>61.111111111111114</v>
      </c>
      <c r="E4" s="20">
        <v>65.277777777777786</v>
      </c>
      <c r="F4" s="19" t="s">
        <v>37</v>
      </c>
      <c r="G4" s="20">
        <v>593.25226086956525</v>
      </c>
      <c r="H4" s="5"/>
      <c r="I4" s="5"/>
      <c r="J4" s="5"/>
      <c r="K4" s="30"/>
      <c r="L4" s="30"/>
      <c r="M4" s="30"/>
      <c r="N4" s="30"/>
      <c r="O4" s="30"/>
      <c r="P4" s="30"/>
      <c r="Q4" s="30"/>
      <c r="R4" s="5"/>
      <c r="S4" s="30"/>
      <c r="T4" s="30"/>
    </row>
    <row r="5" spans="1:20" x14ac:dyDescent="0.2">
      <c r="A5" s="21" t="s">
        <v>4</v>
      </c>
      <c r="B5" s="23">
        <v>1</v>
      </c>
      <c r="C5" s="23">
        <v>4.166666666666667</v>
      </c>
      <c r="D5" s="23">
        <v>61.111111111111114</v>
      </c>
      <c r="E5" s="23">
        <v>65.277777777777786</v>
      </c>
      <c r="F5" s="21" t="s">
        <v>37</v>
      </c>
      <c r="G5" s="23">
        <v>593.25226086956525</v>
      </c>
      <c r="H5" s="31"/>
      <c r="I5" s="31"/>
      <c r="J5" s="31"/>
      <c r="K5" s="32"/>
      <c r="L5" s="32"/>
      <c r="M5" s="32"/>
      <c r="N5" s="32"/>
      <c r="O5" s="32"/>
      <c r="P5" s="32"/>
      <c r="Q5" s="32"/>
      <c r="R5" s="31"/>
      <c r="S5" s="32"/>
      <c r="T5" s="32"/>
    </row>
    <row r="6" spans="1:20" x14ac:dyDescent="0.2">
      <c r="A6" s="19" t="s">
        <v>5</v>
      </c>
      <c r="B6" s="20">
        <v>4</v>
      </c>
      <c r="C6" s="20">
        <v>5.5555555555555554</v>
      </c>
      <c r="D6" s="20">
        <v>38.888888888888886</v>
      </c>
      <c r="E6" s="20">
        <v>44.444444444444443</v>
      </c>
      <c r="F6" s="19" t="s">
        <v>38</v>
      </c>
      <c r="G6" s="20">
        <v>593.25226086956525</v>
      </c>
      <c r="H6" s="5"/>
      <c r="I6" s="5"/>
      <c r="J6" s="5"/>
      <c r="K6" s="30"/>
      <c r="L6" s="30"/>
      <c r="M6" s="30"/>
      <c r="N6" s="30"/>
      <c r="O6" s="30"/>
      <c r="P6" s="30"/>
      <c r="Q6" s="30"/>
      <c r="R6" s="5"/>
      <c r="S6" s="30"/>
      <c r="T6" s="30"/>
    </row>
    <row r="7" spans="1:20" x14ac:dyDescent="0.2">
      <c r="A7" s="19" t="s">
        <v>5</v>
      </c>
      <c r="B7" s="20">
        <v>4</v>
      </c>
      <c r="C7" s="20">
        <v>5.5555555555555554</v>
      </c>
      <c r="D7" s="20">
        <v>38.888888888888886</v>
      </c>
      <c r="E7" s="20">
        <v>44.444444444444443</v>
      </c>
      <c r="F7" s="19" t="s">
        <v>38</v>
      </c>
      <c r="G7" s="20">
        <v>593.25226086956525</v>
      </c>
      <c r="H7" s="5"/>
      <c r="I7" s="5"/>
      <c r="J7" s="5"/>
      <c r="K7" s="30"/>
      <c r="L7" s="30"/>
      <c r="M7" s="30"/>
      <c r="N7" s="30"/>
      <c r="O7" s="30"/>
      <c r="P7" s="30"/>
      <c r="Q7" s="30"/>
      <c r="R7" s="5"/>
      <c r="S7" s="30"/>
      <c r="T7" s="30"/>
    </row>
    <row r="8" spans="1:20" x14ac:dyDescent="0.2">
      <c r="A8" s="19" t="s">
        <v>5</v>
      </c>
      <c r="B8" s="20">
        <v>4</v>
      </c>
      <c r="C8" s="20">
        <v>5.5555555555555554</v>
      </c>
      <c r="D8" s="20">
        <v>38.888888888888886</v>
      </c>
      <c r="E8" s="20">
        <v>44.444444444444443</v>
      </c>
      <c r="F8" s="19" t="s">
        <v>38</v>
      </c>
      <c r="G8" s="20">
        <v>593.25226086956525</v>
      </c>
      <c r="H8" s="5"/>
      <c r="I8" s="5"/>
      <c r="J8" s="5"/>
      <c r="K8" s="30"/>
      <c r="L8" s="30"/>
      <c r="M8" s="30"/>
      <c r="N8" s="30"/>
      <c r="O8" s="30"/>
      <c r="P8" s="30"/>
      <c r="Q8" s="30"/>
      <c r="R8" s="5"/>
      <c r="S8" s="30"/>
      <c r="T8" s="30"/>
    </row>
    <row r="9" spans="1:20" x14ac:dyDescent="0.2">
      <c r="A9" s="21" t="s">
        <v>5</v>
      </c>
      <c r="B9" s="23">
        <v>4</v>
      </c>
      <c r="C9" s="23">
        <v>5.5555555555555554</v>
      </c>
      <c r="D9" s="23">
        <v>38.888888888888886</v>
      </c>
      <c r="E9" s="23">
        <v>44.444444444444443</v>
      </c>
      <c r="F9" s="21" t="s">
        <v>38</v>
      </c>
      <c r="G9" s="20">
        <v>593.25226086956525</v>
      </c>
      <c r="H9" s="31"/>
      <c r="I9" s="31"/>
      <c r="J9" s="31"/>
      <c r="K9" s="32"/>
      <c r="L9" s="32"/>
      <c r="M9" s="32"/>
      <c r="N9" s="32"/>
      <c r="O9" s="32"/>
      <c r="P9" s="32"/>
      <c r="Q9" s="32"/>
      <c r="R9" s="31"/>
      <c r="S9" s="32"/>
      <c r="T9" s="30"/>
    </row>
    <row r="10" spans="1:20" x14ac:dyDescent="0.2">
      <c r="A10" s="19" t="s">
        <v>6</v>
      </c>
      <c r="B10" s="20">
        <v>1</v>
      </c>
      <c r="C10" s="20">
        <v>9.2273307790549168</v>
      </c>
      <c r="D10" s="20">
        <v>40.644955300127712</v>
      </c>
      <c r="E10" s="20">
        <v>49.872286079182629</v>
      </c>
      <c r="F10" s="19" t="s">
        <v>37</v>
      </c>
      <c r="G10" s="20">
        <v>588.98908695652153</v>
      </c>
      <c r="H10" s="5"/>
      <c r="I10" s="5"/>
      <c r="J10" s="5"/>
      <c r="K10" s="30"/>
      <c r="L10" s="30"/>
      <c r="M10" s="30"/>
      <c r="N10" s="30"/>
      <c r="O10" s="30"/>
      <c r="P10" s="30"/>
      <c r="Q10" s="30"/>
      <c r="R10" s="5"/>
      <c r="S10" s="30"/>
      <c r="T10" s="30"/>
    </row>
    <row r="11" spans="1:20" x14ac:dyDescent="0.2">
      <c r="A11" s="19" t="s">
        <v>6</v>
      </c>
      <c r="B11" s="20">
        <v>1</v>
      </c>
      <c r="C11" s="20">
        <v>9.2273307790549168</v>
      </c>
      <c r="D11" s="20">
        <v>40.644955300127712</v>
      </c>
      <c r="E11" s="20">
        <v>49.872286079182629</v>
      </c>
      <c r="F11" s="19" t="s">
        <v>37</v>
      </c>
      <c r="G11" s="20">
        <v>588.98908695652153</v>
      </c>
      <c r="H11" s="5"/>
      <c r="I11" s="5"/>
      <c r="J11" s="5"/>
      <c r="K11" s="30"/>
      <c r="L11" s="30"/>
      <c r="M11" s="30"/>
      <c r="N11" s="30"/>
      <c r="O11" s="30"/>
      <c r="P11" s="30"/>
      <c r="Q11" s="30"/>
      <c r="R11" s="5"/>
      <c r="S11" s="30"/>
      <c r="T11" s="30"/>
    </row>
    <row r="12" spans="1:20" x14ac:dyDescent="0.2">
      <c r="A12" s="19" t="s">
        <v>6</v>
      </c>
      <c r="B12" s="20">
        <v>1</v>
      </c>
      <c r="C12" s="20">
        <v>9.2273307790549168</v>
      </c>
      <c r="D12" s="20">
        <v>40.644955300127712</v>
      </c>
      <c r="E12" s="20">
        <v>49.872286079182629</v>
      </c>
      <c r="F12" s="19" t="s">
        <v>37</v>
      </c>
      <c r="G12" s="20">
        <v>588.98908695652153</v>
      </c>
      <c r="H12" s="5"/>
      <c r="I12" s="5"/>
      <c r="J12" s="5"/>
      <c r="K12" s="30"/>
      <c r="L12" s="30"/>
      <c r="M12" s="30"/>
      <c r="N12" s="30"/>
      <c r="O12" s="30"/>
      <c r="P12" s="30"/>
      <c r="Q12" s="30"/>
      <c r="R12" s="5"/>
      <c r="S12" s="30"/>
      <c r="T12" s="30"/>
    </row>
    <row r="13" spans="1:20" x14ac:dyDescent="0.2">
      <c r="A13" s="21" t="s">
        <v>6</v>
      </c>
      <c r="B13" s="23">
        <v>1</v>
      </c>
      <c r="C13" s="23">
        <v>9.2273307790549168</v>
      </c>
      <c r="D13" s="23">
        <v>40.644955300127712</v>
      </c>
      <c r="E13" s="23">
        <v>49.872286079182629</v>
      </c>
      <c r="F13" s="21" t="s">
        <v>37</v>
      </c>
      <c r="G13" s="23">
        <v>588.98908695652153</v>
      </c>
      <c r="H13" s="31"/>
      <c r="I13" s="31"/>
      <c r="J13" s="31"/>
      <c r="K13" s="32"/>
      <c r="L13" s="32"/>
      <c r="M13" s="32"/>
      <c r="N13" s="32"/>
      <c r="O13" s="32"/>
      <c r="P13" s="32"/>
      <c r="Q13" s="32"/>
      <c r="R13" s="31"/>
      <c r="S13" s="32"/>
      <c r="T13" s="32"/>
    </row>
    <row r="14" spans="1:20" x14ac:dyDescent="0.2">
      <c r="A14" s="19" t="s">
        <v>8</v>
      </c>
      <c r="B14" s="20">
        <v>7</v>
      </c>
      <c r="C14" s="20">
        <v>5.5555555555555554</v>
      </c>
      <c r="D14" s="20">
        <v>33.333333333333336</v>
      </c>
      <c r="E14" s="20">
        <v>38.888888888888893</v>
      </c>
      <c r="F14" s="19" t="s">
        <v>37</v>
      </c>
      <c r="G14" s="20">
        <v>579.62026086956519</v>
      </c>
      <c r="H14" s="5"/>
      <c r="I14" s="5"/>
      <c r="J14" s="5"/>
      <c r="K14" s="30"/>
      <c r="L14" s="30"/>
      <c r="M14" s="30"/>
      <c r="N14" s="30"/>
      <c r="O14" s="30"/>
      <c r="P14" s="30"/>
      <c r="Q14" s="30"/>
      <c r="R14" s="5"/>
      <c r="S14" s="30"/>
      <c r="T14" s="30"/>
    </row>
    <row r="15" spans="1:20" x14ac:dyDescent="0.2">
      <c r="A15" s="19" t="s">
        <v>8</v>
      </c>
      <c r="B15" s="20">
        <v>7</v>
      </c>
      <c r="C15" s="20">
        <v>5.5555555555555554</v>
      </c>
      <c r="D15" s="20">
        <v>33.333333333333336</v>
      </c>
      <c r="E15" s="20">
        <v>38.888888888888893</v>
      </c>
      <c r="F15" s="19" t="s">
        <v>37</v>
      </c>
      <c r="G15" s="20">
        <v>579.62026086956519</v>
      </c>
      <c r="H15" s="5"/>
      <c r="I15" s="5"/>
      <c r="J15" s="5"/>
      <c r="K15" s="30"/>
      <c r="L15" s="30"/>
      <c r="M15" s="30"/>
      <c r="N15" s="30"/>
      <c r="O15" s="30"/>
      <c r="P15" s="30"/>
      <c r="Q15" s="30"/>
      <c r="R15" s="5"/>
      <c r="S15" s="30"/>
      <c r="T15" s="30"/>
    </row>
    <row r="16" spans="1:20" x14ac:dyDescent="0.2">
      <c r="A16" s="13" t="s">
        <v>8</v>
      </c>
      <c r="B16" s="20">
        <v>7</v>
      </c>
      <c r="C16" s="20">
        <v>5.5555555555555554</v>
      </c>
      <c r="D16" s="20">
        <v>33.333333333333336</v>
      </c>
      <c r="E16" s="20">
        <v>38.888888888888893</v>
      </c>
      <c r="F16" s="19" t="s">
        <v>37</v>
      </c>
      <c r="G16" s="20">
        <v>579.62026086956519</v>
      </c>
      <c r="H16" s="5"/>
      <c r="I16" s="5"/>
      <c r="J16" s="5"/>
      <c r="K16" s="30"/>
      <c r="L16" s="30"/>
      <c r="M16" s="30"/>
      <c r="N16" s="30"/>
      <c r="O16" s="30"/>
      <c r="P16" s="30"/>
      <c r="Q16" s="30"/>
      <c r="R16" s="5"/>
      <c r="S16" s="30"/>
      <c r="T16" s="30"/>
    </row>
    <row r="17" spans="1:20" x14ac:dyDescent="0.2">
      <c r="A17" s="22" t="s">
        <v>8</v>
      </c>
      <c r="B17" s="23">
        <v>7</v>
      </c>
      <c r="C17" s="23">
        <v>5.5555555555555554</v>
      </c>
      <c r="D17" s="23">
        <v>33.333333333333336</v>
      </c>
      <c r="E17" s="23">
        <v>38.888888888888893</v>
      </c>
      <c r="F17" s="21" t="s">
        <v>37</v>
      </c>
      <c r="G17" s="23">
        <v>579.62026086956519</v>
      </c>
      <c r="H17" s="31"/>
      <c r="I17" s="31"/>
      <c r="J17" s="31"/>
      <c r="K17" s="32"/>
      <c r="L17" s="32"/>
      <c r="M17" s="32"/>
      <c r="N17" s="32"/>
      <c r="O17" s="32"/>
      <c r="P17" s="32"/>
      <c r="Q17" s="32"/>
      <c r="R17" s="31"/>
      <c r="S17" s="32"/>
      <c r="T17" s="32"/>
    </row>
    <row r="18" spans="1:20" x14ac:dyDescent="0.2">
      <c r="A18" s="19" t="s">
        <v>9</v>
      </c>
      <c r="B18" s="20">
        <v>10</v>
      </c>
      <c r="C18" s="20">
        <v>5.5555555555555554</v>
      </c>
      <c r="D18" s="20">
        <v>30.555555555555557</v>
      </c>
      <c r="E18" s="20">
        <v>36.111111111111114</v>
      </c>
      <c r="F18" s="19" t="s">
        <v>38</v>
      </c>
      <c r="G18" s="20">
        <v>579.62026086956519</v>
      </c>
      <c r="H18" s="5"/>
      <c r="I18" s="5"/>
      <c r="J18" s="5"/>
      <c r="K18" s="30"/>
      <c r="L18" s="30"/>
      <c r="M18" s="30"/>
      <c r="N18" s="30"/>
      <c r="O18" s="30"/>
      <c r="P18" s="30"/>
      <c r="Q18" s="30"/>
      <c r="R18" s="5"/>
      <c r="S18" s="30"/>
      <c r="T18" s="30"/>
    </row>
    <row r="19" spans="1:20" x14ac:dyDescent="0.2">
      <c r="A19" s="19" t="s">
        <v>9</v>
      </c>
      <c r="B19" s="20">
        <v>10</v>
      </c>
      <c r="C19" s="20">
        <v>5.5555555555555554</v>
      </c>
      <c r="D19" s="20">
        <v>30.555555555555557</v>
      </c>
      <c r="E19" s="20">
        <v>36.111111111111114</v>
      </c>
      <c r="F19" s="19" t="s">
        <v>38</v>
      </c>
      <c r="G19" s="20">
        <v>579.62026086956519</v>
      </c>
      <c r="H19" s="5"/>
      <c r="I19" s="5"/>
      <c r="J19" s="5"/>
      <c r="K19" s="30"/>
      <c r="L19" s="30"/>
      <c r="M19" s="30"/>
      <c r="N19" s="30"/>
      <c r="O19" s="30"/>
      <c r="P19" s="30"/>
      <c r="Q19" s="30"/>
      <c r="R19" s="5"/>
      <c r="S19" s="30"/>
      <c r="T19" s="30"/>
    </row>
    <row r="20" spans="1:20" x14ac:dyDescent="0.2">
      <c r="A20" s="19" t="s">
        <v>9</v>
      </c>
      <c r="B20" s="20">
        <v>10</v>
      </c>
      <c r="C20" s="20">
        <v>5.5555555555555554</v>
      </c>
      <c r="D20" s="20">
        <v>30.555555555555557</v>
      </c>
      <c r="E20" s="20">
        <v>36.111111111111114</v>
      </c>
      <c r="F20" s="19" t="s">
        <v>38</v>
      </c>
      <c r="G20" s="20">
        <v>579.62026086956519</v>
      </c>
      <c r="H20" s="5"/>
      <c r="I20" s="5"/>
      <c r="J20" s="5"/>
      <c r="K20" s="30"/>
      <c r="L20" s="30"/>
      <c r="M20" s="30"/>
      <c r="N20" s="30"/>
      <c r="O20" s="30"/>
      <c r="P20" s="30"/>
      <c r="Q20" s="30"/>
      <c r="R20" s="5"/>
      <c r="S20" s="30"/>
      <c r="T20" s="30"/>
    </row>
    <row r="21" spans="1:20" x14ac:dyDescent="0.2">
      <c r="A21" s="21" t="s">
        <v>9</v>
      </c>
      <c r="B21" s="23">
        <v>10</v>
      </c>
      <c r="C21" s="23">
        <v>5.5555555555555554</v>
      </c>
      <c r="D21" s="23">
        <v>30.555555555555557</v>
      </c>
      <c r="E21" s="23">
        <v>36.111111111111114</v>
      </c>
      <c r="F21" s="21" t="s">
        <v>38</v>
      </c>
      <c r="G21" s="20">
        <v>579.62026086956519</v>
      </c>
      <c r="H21" s="31"/>
      <c r="I21" s="31"/>
      <c r="J21" s="31"/>
      <c r="K21" s="32"/>
      <c r="L21" s="32"/>
      <c r="M21" s="32"/>
      <c r="N21" s="32"/>
      <c r="O21" s="32"/>
      <c r="P21" s="32"/>
      <c r="Q21" s="32"/>
      <c r="R21" s="31"/>
      <c r="S21" s="32"/>
      <c r="T21" s="30"/>
    </row>
    <row r="22" spans="1:20" x14ac:dyDescent="0.2">
      <c r="A22" s="19" t="s">
        <v>10</v>
      </c>
      <c r="B22" s="20">
        <v>1</v>
      </c>
      <c r="C22" s="20">
        <v>9.1954022988505741</v>
      </c>
      <c r="D22" s="20">
        <v>59.323116219667945</v>
      </c>
      <c r="E22" s="20">
        <v>68.518518518518519</v>
      </c>
      <c r="F22" s="19" t="s">
        <v>37</v>
      </c>
      <c r="G22" s="20">
        <v>578.09756521739121</v>
      </c>
      <c r="H22" s="5"/>
      <c r="I22" s="5"/>
      <c r="J22" s="5"/>
      <c r="K22" s="30"/>
      <c r="L22" s="30"/>
      <c r="M22" s="30"/>
      <c r="N22" s="30"/>
      <c r="O22" s="30"/>
      <c r="P22" s="30"/>
      <c r="Q22" s="30"/>
      <c r="R22" s="5"/>
      <c r="S22" s="30"/>
      <c r="T22" s="30"/>
    </row>
    <row r="23" spans="1:20" x14ac:dyDescent="0.2">
      <c r="A23" s="19" t="s">
        <v>10</v>
      </c>
      <c r="B23" s="20">
        <v>1</v>
      </c>
      <c r="C23" s="20">
        <v>9.1954022988505741</v>
      </c>
      <c r="D23" s="20">
        <v>59.323116219667945</v>
      </c>
      <c r="E23" s="20">
        <v>68.518518518518519</v>
      </c>
      <c r="F23" s="19" t="s">
        <v>37</v>
      </c>
      <c r="G23" s="20">
        <v>578.09756521739121</v>
      </c>
      <c r="H23" s="5"/>
      <c r="I23" s="5"/>
      <c r="J23" s="5"/>
      <c r="K23" s="30"/>
      <c r="L23" s="30"/>
      <c r="M23" s="30"/>
      <c r="N23" s="30"/>
      <c r="O23" s="30"/>
      <c r="P23" s="30"/>
      <c r="Q23" s="30"/>
      <c r="R23" s="5"/>
      <c r="S23" s="30"/>
      <c r="T23" s="30"/>
    </row>
    <row r="24" spans="1:20" x14ac:dyDescent="0.2">
      <c r="A24" s="19" t="s">
        <v>10</v>
      </c>
      <c r="B24" s="20">
        <v>1</v>
      </c>
      <c r="C24" s="20">
        <v>9.1954022988505741</v>
      </c>
      <c r="D24" s="20">
        <v>59.323116219667945</v>
      </c>
      <c r="E24" s="20">
        <v>68.518518518518519</v>
      </c>
      <c r="F24" s="19" t="s">
        <v>37</v>
      </c>
      <c r="G24" s="20">
        <v>578.09756521739121</v>
      </c>
      <c r="H24" s="5"/>
      <c r="I24" s="5"/>
      <c r="J24" s="5"/>
      <c r="K24" s="30"/>
      <c r="L24" s="30"/>
      <c r="M24" s="30"/>
      <c r="N24" s="30"/>
      <c r="O24" s="30"/>
      <c r="P24" s="30"/>
      <c r="Q24" s="30"/>
      <c r="R24" s="5"/>
      <c r="S24" s="30"/>
      <c r="T24" s="30"/>
    </row>
    <row r="25" spans="1:20" x14ac:dyDescent="0.2">
      <c r="A25" s="21" t="s">
        <v>10</v>
      </c>
      <c r="B25" s="23">
        <v>1</v>
      </c>
      <c r="C25" s="23">
        <v>9.1954022988505741</v>
      </c>
      <c r="D25" s="23">
        <v>59.323116219667945</v>
      </c>
      <c r="E25" s="23">
        <v>68.518518518518519</v>
      </c>
      <c r="F25" s="21" t="s">
        <v>37</v>
      </c>
      <c r="G25" s="23">
        <v>578.09756521739121</v>
      </c>
      <c r="H25" s="31"/>
      <c r="I25" s="31"/>
      <c r="J25" s="31"/>
      <c r="K25" s="32"/>
      <c r="L25" s="32"/>
      <c r="M25" s="32"/>
      <c r="N25" s="32"/>
      <c r="O25" s="32"/>
      <c r="P25" s="32"/>
      <c r="Q25" s="32"/>
      <c r="R25" s="31"/>
      <c r="S25" s="32"/>
      <c r="T25" s="32"/>
    </row>
    <row r="26" spans="1:20" x14ac:dyDescent="0.2">
      <c r="A26" s="19" t="s">
        <v>11</v>
      </c>
      <c r="B26" s="20">
        <v>1</v>
      </c>
      <c r="C26" s="20">
        <v>11.111111111111111</v>
      </c>
      <c r="D26" s="20">
        <v>58.333333333333336</v>
      </c>
      <c r="E26" s="20">
        <v>69.444444444444443</v>
      </c>
      <c r="F26" s="19" t="s">
        <v>37</v>
      </c>
      <c r="G26" s="20">
        <v>578.09756521739121</v>
      </c>
      <c r="H26" s="5"/>
      <c r="I26" s="5"/>
      <c r="J26" s="5"/>
      <c r="K26" s="30"/>
      <c r="L26" s="30"/>
      <c r="M26" s="30"/>
      <c r="N26" s="30"/>
      <c r="O26" s="30"/>
      <c r="P26" s="30"/>
      <c r="Q26" s="30"/>
      <c r="R26" s="5"/>
      <c r="S26" s="30"/>
      <c r="T26" s="30"/>
    </row>
    <row r="27" spans="1:20" x14ac:dyDescent="0.2">
      <c r="A27" s="19" t="s">
        <v>11</v>
      </c>
      <c r="B27" s="20">
        <v>1</v>
      </c>
      <c r="C27" s="20">
        <v>11.111111111111111</v>
      </c>
      <c r="D27" s="20">
        <v>58.333333333333336</v>
      </c>
      <c r="E27" s="20">
        <v>69.444444444444443</v>
      </c>
      <c r="F27" s="19" t="s">
        <v>37</v>
      </c>
      <c r="G27" s="20">
        <v>578.09756521739121</v>
      </c>
      <c r="H27" s="5"/>
      <c r="I27" s="5"/>
      <c r="J27" s="5"/>
      <c r="K27" s="30"/>
      <c r="L27" s="30"/>
      <c r="M27" s="30"/>
      <c r="N27" s="30"/>
      <c r="O27" s="30"/>
      <c r="P27" s="30"/>
      <c r="Q27" s="30"/>
      <c r="R27" s="5"/>
      <c r="S27" s="30"/>
      <c r="T27" s="30"/>
    </row>
    <row r="28" spans="1:20" x14ac:dyDescent="0.2">
      <c r="A28" s="19" t="s">
        <v>11</v>
      </c>
      <c r="B28" s="20">
        <v>1</v>
      </c>
      <c r="C28" s="20">
        <v>11.111111111111111</v>
      </c>
      <c r="D28" s="20">
        <v>58.333333333333336</v>
      </c>
      <c r="E28" s="20">
        <v>69.444444444444443</v>
      </c>
      <c r="F28" s="19" t="s">
        <v>37</v>
      </c>
      <c r="G28" s="20">
        <v>578.09756521739121</v>
      </c>
      <c r="H28" s="5"/>
      <c r="I28" s="5"/>
      <c r="J28" s="5"/>
      <c r="K28" s="30"/>
      <c r="L28" s="30"/>
      <c r="M28" s="30"/>
      <c r="N28" s="30"/>
      <c r="O28" s="30"/>
      <c r="P28" s="30"/>
      <c r="Q28" s="30"/>
      <c r="R28" s="5"/>
      <c r="S28" s="30"/>
      <c r="T28" s="30"/>
    </row>
    <row r="29" spans="1:20" x14ac:dyDescent="0.2">
      <c r="A29" s="21" t="s">
        <v>11</v>
      </c>
      <c r="B29" s="23">
        <v>1</v>
      </c>
      <c r="C29" s="23">
        <v>11.111111111111111</v>
      </c>
      <c r="D29" s="23">
        <v>58.333333333333336</v>
      </c>
      <c r="E29" s="23">
        <v>69.444444444444443</v>
      </c>
      <c r="F29" s="21" t="s">
        <v>37</v>
      </c>
      <c r="G29" s="23">
        <v>578.09756521739121</v>
      </c>
      <c r="H29" s="31"/>
      <c r="I29" s="31"/>
      <c r="J29" s="31"/>
      <c r="K29" s="32"/>
      <c r="L29" s="32"/>
      <c r="M29" s="32"/>
      <c r="N29" s="32"/>
      <c r="O29" s="32"/>
      <c r="P29" s="32"/>
      <c r="Q29" s="32"/>
      <c r="R29" s="31"/>
      <c r="S29" s="32"/>
      <c r="T29" s="32"/>
    </row>
    <row r="30" spans="1:20" x14ac:dyDescent="0.2">
      <c r="A30" s="19" t="s">
        <v>12</v>
      </c>
      <c r="B30" s="20">
        <v>1.1111111111111116</v>
      </c>
      <c r="C30" s="20">
        <v>11.020923520923521</v>
      </c>
      <c r="D30" s="20">
        <v>26.406926406926409</v>
      </c>
      <c r="E30" s="20">
        <v>37.427849927849934</v>
      </c>
      <c r="F30" s="19" t="s">
        <v>37</v>
      </c>
      <c r="G30" s="20">
        <v>563.1559565217392</v>
      </c>
      <c r="H30" s="5"/>
      <c r="I30" s="5"/>
      <c r="J30" s="5"/>
      <c r="K30" s="30"/>
      <c r="L30" s="30"/>
      <c r="M30" s="30"/>
      <c r="N30" s="30"/>
      <c r="O30" s="30"/>
      <c r="P30" s="30"/>
      <c r="Q30" s="30"/>
      <c r="R30" s="5"/>
      <c r="S30" s="30"/>
      <c r="T30" s="30"/>
    </row>
    <row r="31" spans="1:20" x14ac:dyDescent="0.2">
      <c r="A31" s="19" t="s">
        <v>12</v>
      </c>
      <c r="B31" s="20">
        <v>1</v>
      </c>
      <c r="C31" s="20">
        <v>11.020923520923521</v>
      </c>
      <c r="D31" s="20">
        <v>26.406926406926409</v>
      </c>
      <c r="E31" s="20">
        <v>37.427849927849934</v>
      </c>
      <c r="F31" s="19" t="s">
        <v>37</v>
      </c>
      <c r="G31" s="20">
        <v>563.1559565217392</v>
      </c>
      <c r="H31" s="5"/>
      <c r="I31" s="5"/>
      <c r="J31" s="5"/>
      <c r="K31" s="30"/>
      <c r="L31" s="30"/>
      <c r="M31" s="30"/>
      <c r="N31" s="30"/>
      <c r="O31" s="30"/>
      <c r="P31" s="30"/>
      <c r="Q31" s="30"/>
      <c r="R31" s="5"/>
      <c r="S31" s="30"/>
      <c r="T31" s="30"/>
    </row>
    <row r="32" spans="1:20" x14ac:dyDescent="0.2">
      <c r="A32" s="19" t="s">
        <v>12</v>
      </c>
      <c r="B32" s="20">
        <v>1</v>
      </c>
      <c r="C32" s="20">
        <v>11.020923520923521</v>
      </c>
      <c r="D32" s="20">
        <v>26.406926406926409</v>
      </c>
      <c r="E32" s="20">
        <v>37.427849927849934</v>
      </c>
      <c r="F32" s="19" t="s">
        <v>37</v>
      </c>
      <c r="G32" s="20">
        <v>563.1559565217392</v>
      </c>
      <c r="H32" s="5"/>
      <c r="I32" s="5"/>
      <c r="J32" s="5"/>
      <c r="K32" s="30"/>
      <c r="L32" s="30"/>
      <c r="M32" s="30"/>
      <c r="N32" s="30"/>
      <c r="O32" s="30"/>
      <c r="P32" s="30"/>
      <c r="Q32" s="30"/>
      <c r="R32" s="5"/>
      <c r="S32" s="30"/>
      <c r="T32" s="30"/>
    </row>
    <row r="33" spans="1:20" x14ac:dyDescent="0.2">
      <c r="A33" s="21" t="s">
        <v>12</v>
      </c>
      <c r="B33" s="23">
        <v>1</v>
      </c>
      <c r="C33" s="23">
        <v>11.020923520923521</v>
      </c>
      <c r="D33" s="23">
        <v>26.406926406926409</v>
      </c>
      <c r="E33" s="23">
        <v>37.427849927849934</v>
      </c>
      <c r="F33" s="21" t="s">
        <v>37</v>
      </c>
      <c r="G33" s="23">
        <v>563.1559565217392</v>
      </c>
      <c r="H33" s="31"/>
      <c r="I33" s="31"/>
      <c r="J33" s="31"/>
      <c r="K33" s="32"/>
      <c r="L33" s="32"/>
      <c r="M33" s="32"/>
      <c r="N33" s="32"/>
      <c r="O33" s="32"/>
      <c r="P33" s="32"/>
      <c r="Q33" s="32"/>
      <c r="R33" s="31"/>
      <c r="S33" s="32"/>
      <c r="T33" s="32"/>
    </row>
    <row r="34" spans="1:20" x14ac:dyDescent="0.2">
      <c r="A34" s="19" t="s">
        <v>13</v>
      </c>
      <c r="B34" s="20">
        <v>11.111111111111111</v>
      </c>
      <c r="C34" s="20">
        <v>2.7777777777777777</v>
      </c>
      <c r="D34" s="20">
        <v>27.777777777777779</v>
      </c>
      <c r="E34" s="20">
        <v>30.555555555555557</v>
      </c>
      <c r="F34" s="19" t="s">
        <v>37</v>
      </c>
      <c r="G34" s="20">
        <v>563.1559565217392</v>
      </c>
      <c r="H34" s="5"/>
      <c r="I34" s="5"/>
      <c r="J34" s="5"/>
      <c r="K34" s="30"/>
      <c r="L34" s="30"/>
      <c r="M34" s="30"/>
      <c r="N34" s="30"/>
      <c r="O34" s="30"/>
      <c r="P34" s="30"/>
      <c r="Q34" s="30"/>
      <c r="R34" s="5"/>
      <c r="S34" s="30"/>
      <c r="T34" s="30"/>
    </row>
    <row r="35" spans="1:20" x14ac:dyDescent="0.2">
      <c r="A35" s="19" t="s">
        <v>13</v>
      </c>
      <c r="B35" s="20">
        <v>11.111111111111111</v>
      </c>
      <c r="C35" s="20">
        <v>2.7777777777777777</v>
      </c>
      <c r="D35" s="20">
        <v>27.777777777777779</v>
      </c>
      <c r="E35" s="20">
        <v>30.555555555555557</v>
      </c>
      <c r="F35" s="19" t="s">
        <v>37</v>
      </c>
      <c r="G35" s="20">
        <v>563.1559565217392</v>
      </c>
      <c r="H35" s="5"/>
      <c r="I35" s="5"/>
      <c r="J35" s="5"/>
      <c r="K35" s="30"/>
      <c r="L35" s="30"/>
      <c r="M35" s="30"/>
      <c r="N35" s="30"/>
      <c r="O35" s="30"/>
      <c r="P35" s="30"/>
      <c r="Q35" s="30"/>
      <c r="R35" s="5"/>
      <c r="S35" s="30"/>
      <c r="T35" s="30"/>
    </row>
    <row r="36" spans="1:20" x14ac:dyDescent="0.2">
      <c r="A36" s="19" t="s">
        <v>13</v>
      </c>
      <c r="B36" s="20">
        <v>11.111111111111111</v>
      </c>
      <c r="C36" s="20">
        <v>2.7777777777777777</v>
      </c>
      <c r="D36" s="20">
        <v>27.777777777777779</v>
      </c>
      <c r="E36" s="20">
        <v>30.555555555555557</v>
      </c>
      <c r="F36" s="19" t="s">
        <v>37</v>
      </c>
      <c r="G36" s="20">
        <v>563.1559565217392</v>
      </c>
      <c r="H36" s="5"/>
      <c r="I36" s="5"/>
      <c r="J36" s="5"/>
      <c r="K36" s="30"/>
      <c r="L36" s="30"/>
      <c r="M36" s="30"/>
      <c r="N36" s="30"/>
      <c r="O36" s="30"/>
      <c r="P36" s="30"/>
      <c r="Q36" s="30"/>
      <c r="R36" s="5"/>
      <c r="S36" s="30"/>
      <c r="T36" s="30"/>
    </row>
    <row r="37" spans="1:20" x14ac:dyDescent="0.2">
      <c r="A37" s="21" t="s">
        <v>13</v>
      </c>
      <c r="B37" s="23">
        <v>11.111111111111111</v>
      </c>
      <c r="C37" s="23">
        <v>2.7777777777777777</v>
      </c>
      <c r="D37" s="23">
        <v>27.777777777777779</v>
      </c>
      <c r="E37" s="23">
        <v>30.555555555555557</v>
      </c>
      <c r="F37" s="21" t="s">
        <v>37</v>
      </c>
      <c r="G37" s="23">
        <v>563.1559565217392</v>
      </c>
      <c r="H37" s="31"/>
      <c r="I37" s="31"/>
      <c r="J37" s="31"/>
      <c r="K37" s="32"/>
      <c r="L37" s="32"/>
      <c r="M37" s="32"/>
      <c r="N37" s="32"/>
      <c r="O37" s="32"/>
      <c r="P37" s="32"/>
      <c r="Q37" s="32"/>
      <c r="R37" s="31"/>
      <c r="S37" s="32"/>
      <c r="T37" s="32"/>
    </row>
    <row r="38" spans="1:20" x14ac:dyDescent="0.2">
      <c r="A38" s="19" t="s">
        <v>15</v>
      </c>
      <c r="B38" s="20">
        <v>2.2222222222222232</v>
      </c>
      <c r="C38" s="20">
        <v>13.888888888888889</v>
      </c>
      <c r="D38" s="20">
        <v>47.222222222222221</v>
      </c>
      <c r="E38" s="20">
        <v>61.111111111111114</v>
      </c>
      <c r="F38" s="19" t="s">
        <v>37</v>
      </c>
      <c r="G38" s="20">
        <v>561.22273913043477</v>
      </c>
      <c r="H38" s="5"/>
      <c r="I38" s="5"/>
      <c r="J38" s="5"/>
      <c r="K38" s="30"/>
      <c r="L38" s="30"/>
      <c r="M38" s="30"/>
      <c r="N38" s="30"/>
      <c r="O38" s="30"/>
      <c r="P38" s="30"/>
      <c r="Q38" s="30"/>
      <c r="R38" s="5"/>
      <c r="S38" s="30"/>
      <c r="T38" s="30"/>
    </row>
    <row r="39" spans="1:20" x14ac:dyDescent="0.2">
      <c r="A39" s="19" t="s">
        <v>15</v>
      </c>
      <c r="B39" s="20">
        <v>2.2222222222222232</v>
      </c>
      <c r="C39" s="20">
        <v>13.888888888888889</v>
      </c>
      <c r="D39" s="20">
        <v>47.222222222222221</v>
      </c>
      <c r="E39" s="20">
        <v>61.111111111111114</v>
      </c>
      <c r="F39" s="19" t="s">
        <v>37</v>
      </c>
      <c r="G39" s="20">
        <v>561.22273913043477</v>
      </c>
      <c r="H39" s="5"/>
      <c r="I39" s="5"/>
      <c r="J39" s="5"/>
      <c r="K39" s="30"/>
      <c r="L39" s="30"/>
      <c r="M39" s="30"/>
      <c r="N39" s="30"/>
      <c r="O39" s="30"/>
      <c r="P39" s="30"/>
      <c r="Q39" s="30"/>
      <c r="R39" s="5"/>
      <c r="S39" s="30"/>
      <c r="T39" s="30"/>
    </row>
    <row r="40" spans="1:20" x14ac:dyDescent="0.2">
      <c r="A40" s="19" t="s">
        <v>15</v>
      </c>
      <c r="B40" s="20">
        <v>2.2222222222222232</v>
      </c>
      <c r="C40" s="20">
        <v>13.888888888888889</v>
      </c>
      <c r="D40" s="20">
        <v>47.222222222222221</v>
      </c>
      <c r="E40" s="20">
        <v>61.111111111111114</v>
      </c>
      <c r="F40" s="19" t="s">
        <v>37</v>
      </c>
      <c r="G40" s="20">
        <v>561.22273913043477</v>
      </c>
      <c r="H40" s="5"/>
      <c r="I40" s="5"/>
      <c r="J40" s="5"/>
      <c r="K40" s="30"/>
      <c r="L40" s="30"/>
      <c r="M40" s="30"/>
      <c r="N40" s="30"/>
      <c r="O40" s="30"/>
      <c r="P40" s="30"/>
      <c r="Q40" s="30"/>
      <c r="R40" s="5"/>
      <c r="S40" s="30"/>
      <c r="T40" s="30"/>
    </row>
    <row r="41" spans="1:20" x14ac:dyDescent="0.2">
      <c r="A41" s="22" t="s">
        <v>15</v>
      </c>
      <c r="B41" s="23">
        <v>2.2222222222222232</v>
      </c>
      <c r="C41" s="23">
        <v>13.888888888888889</v>
      </c>
      <c r="D41" s="23">
        <v>47.222222222222221</v>
      </c>
      <c r="E41" s="23">
        <v>61.111111111111114</v>
      </c>
      <c r="F41" s="21" t="s">
        <v>37</v>
      </c>
      <c r="G41" s="23">
        <v>561.22273913043477</v>
      </c>
      <c r="H41" s="31"/>
      <c r="I41" s="31"/>
      <c r="J41" s="31"/>
      <c r="K41" s="32"/>
      <c r="L41" s="32"/>
      <c r="M41" s="32"/>
      <c r="N41" s="32"/>
      <c r="O41" s="32"/>
      <c r="P41" s="32"/>
      <c r="Q41" s="32"/>
      <c r="R41" s="31"/>
      <c r="S41" s="32"/>
      <c r="T41" s="32"/>
    </row>
    <row r="42" spans="1:20" x14ac:dyDescent="0.2">
      <c r="A42" s="19" t="s">
        <v>16</v>
      </c>
      <c r="B42" s="20">
        <v>10</v>
      </c>
      <c r="C42" s="20">
        <v>11.111111111111111</v>
      </c>
      <c r="D42" s="20">
        <v>33.333333333333336</v>
      </c>
      <c r="E42" s="20">
        <v>44.444444444444443</v>
      </c>
      <c r="F42" s="19" t="s">
        <v>37</v>
      </c>
      <c r="G42" s="20">
        <v>561.22273913043477</v>
      </c>
      <c r="H42" s="5"/>
      <c r="I42" s="5"/>
      <c r="J42" s="5"/>
      <c r="K42" s="30"/>
      <c r="L42" s="30"/>
      <c r="M42" s="30"/>
      <c r="N42" s="30"/>
      <c r="O42" s="30"/>
      <c r="P42" s="30"/>
      <c r="Q42" s="30"/>
      <c r="R42" s="5"/>
      <c r="S42" s="30"/>
      <c r="T42" s="30"/>
    </row>
    <row r="43" spans="1:20" x14ac:dyDescent="0.2">
      <c r="A43" s="19" t="s">
        <v>16</v>
      </c>
      <c r="B43" s="20">
        <v>10</v>
      </c>
      <c r="C43" s="20">
        <v>11.111111111111111</v>
      </c>
      <c r="D43" s="20">
        <v>33.333333333333336</v>
      </c>
      <c r="E43" s="20">
        <v>44.444444444444443</v>
      </c>
      <c r="F43" s="19" t="s">
        <v>37</v>
      </c>
      <c r="G43" s="20">
        <v>561.22273913043477</v>
      </c>
      <c r="H43" s="5"/>
      <c r="I43" s="5"/>
      <c r="J43" s="5"/>
      <c r="K43" s="30"/>
      <c r="L43" s="30"/>
      <c r="M43" s="30"/>
      <c r="N43" s="30"/>
      <c r="O43" s="30"/>
      <c r="P43" s="30"/>
      <c r="Q43" s="30"/>
      <c r="R43" s="5"/>
      <c r="S43" s="30"/>
      <c r="T43" s="30"/>
    </row>
    <row r="44" spans="1:20" x14ac:dyDescent="0.2">
      <c r="A44" s="19" t="s">
        <v>16</v>
      </c>
      <c r="B44" s="20">
        <v>10</v>
      </c>
      <c r="C44" s="20">
        <v>11.111111111111111</v>
      </c>
      <c r="D44" s="20">
        <v>33.333333333333336</v>
      </c>
      <c r="E44" s="20">
        <v>44.444444444444443</v>
      </c>
      <c r="F44" s="19" t="s">
        <v>37</v>
      </c>
      <c r="G44" s="20">
        <v>561.22273913043477</v>
      </c>
      <c r="H44" s="5"/>
      <c r="I44" s="5"/>
      <c r="J44" s="5"/>
      <c r="K44" s="30"/>
      <c r="L44" s="30"/>
      <c r="M44" s="30"/>
      <c r="N44" s="30"/>
      <c r="O44" s="30"/>
      <c r="P44" s="30"/>
      <c r="Q44" s="30"/>
      <c r="R44" s="5"/>
      <c r="S44" s="30"/>
      <c r="T44" s="30"/>
    </row>
    <row r="45" spans="1:20" x14ac:dyDescent="0.2">
      <c r="A45" s="21" t="s">
        <v>16</v>
      </c>
      <c r="B45" s="23">
        <v>10</v>
      </c>
      <c r="C45" s="23">
        <v>11.111111111111111</v>
      </c>
      <c r="D45" s="23">
        <v>33.333333333333336</v>
      </c>
      <c r="E45" s="23">
        <v>44.444444444444443</v>
      </c>
      <c r="F45" s="21" t="s">
        <v>37</v>
      </c>
      <c r="G45" s="23">
        <v>561.22273913043477</v>
      </c>
      <c r="H45" s="31"/>
      <c r="I45" s="31"/>
      <c r="J45" s="31"/>
      <c r="K45" s="32"/>
      <c r="L45" s="32"/>
      <c r="M45" s="32"/>
      <c r="N45" s="32"/>
      <c r="O45" s="32"/>
      <c r="P45" s="32"/>
      <c r="Q45" s="32"/>
      <c r="R45" s="31"/>
      <c r="S45" s="32"/>
      <c r="T45" s="32"/>
    </row>
    <row r="46" spans="1:20" x14ac:dyDescent="0.2">
      <c r="A46" s="19" t="s">
        <v>17</v>
      </c>
      <c r="B46" s="20">
        <v>1</v>
      </c>
      <c r="C46" s="20">
        <v>6.9264069264069263</v>
      </c>
      <c r="D46" s="20">
        <v>22.186147186147181</v>
      </c>
      <c r="E46" s="20">
        <v>29.112554112554108</v>
      </c>
      <c r="F46" s="19" t="s">
        <v>37</v>
      </c>
      <c r="G46" s="20">
        <v>551.4219130434783</v>
      </c>
      <c r="H46" s="5"/>
      <c r="I46" s="5"/>
      <c r="J46" s="5"/>
      <c r="K46" s="30"/>
      <c r="L46" s="30"/>
      <c r="M46" s="30"/>
      <c r="N46" s="30"/>
      <c r="O46" s="30"/>
      <c r="P46" s="30"/>
      <c r="Q46" s="30"/>
      <c r="R46" s="5"/>
      <c r="S46" s="30"/>
      <c r="T46" s="30"/>
    </row>
    <row r="47" spans="1:20" x14ac:dyDescent="0.2">
      <c r="A47" s="19" t="s">
        <v>17</v>
      </c>
      <c r="B47" s="20">
        <v>1</v>
      </c>
      <c r="C47" s="20">
        <v>6.9264069264069263</v>
      </c>
      <c r="D47" s="20">
        <v>22.186147186147181</v>
      </c>
      <c r="E47" s="20">
        <v>29.112554112554108</v>
      </c>
      <c r="F47" s="19" t="s">
        <v>37</v>
      </c>
      <c r="G47" s="20">
        <v>551.4219130434783</v>
      </c>
      <c r="H47" s="5"/>
      <c r="I47" s="5"/>
      <c r="J47" s="5"/>
      <c r="K47" s="30"/>
      <c r="L47" s="30"/>
      <c r="M47" s="30"/>
      <c r="N47" s="30"/>
      <c r="O47" s="30"/>
      <c r="P47" s="30"/>
      <c r="Q47" s="30"/>
      <c r="R47" s="5"/>
      <c r="S47" s="30"/>
      <c r="T47" s="30"/>
    </row>
    <row r="48" spans="1:20" x14ac:dyDescent="0.2">
      <c r="A48" s="19" t="s">
        <v>17</v>
      </c>
      <c r="B48" s="20">
        <v>1</v>
      </c>
      <c r="C48" s="20">
        <v>6.9264069264069263</v>
      </c>
      <c r="D48" s="20">
        <v>22.186147186147181</v>
      </c>
      <c r="E48" s="20">
        <v>29.112554112554108</v>
      </c>
      <c r="F48" s="19" t="s">
        <v>37</v>
      </c>
      <c r="G48" s="20">
        <v>551.4219130434783</v>
      </c>
      <c r="H48" s="5"/>
      <c r="I48" s="5"/>
      <c r="J48" s="5"/>
      <c r="K48" s="30"/>
      <c r="L48" s="30"/>
      <c r="M48" s="30"/>
      <c r="N48" s="30"/>
      <c r="O48" s="30"/>
      <c r="P48" s="30"/>
      <c r="Q48" s="30"/>
      <c r="R48" s="5"/>
      <c r="S48" s="30"/>
      <c r="T48" s="30"/>
    </row>
    <row r="49" spans="1:20" x14ac:dyDescent="0.2">
      <c r="A49" s="21" t="s">
        <v>17</v>
      </c>
      <c r="B49" s="23">
        <v>1</v>
      </c>
      <c r="C49" s="23">
        <v>6.9264069264069263</v>
      </c>
      <c r="D49" s="23">
        <v>22.186147186147181</v>
      </c>
      <c r="E49" s="23">
        <v>29.112554112554108</v>
      </c>
      <c r="F49" s="21" t="s">
        <v>37</v>
      </c>
      <c r="G49" s="23">
        <v>551.4219130434783</v>
      </c>
      <c r="H49" s="31"/>
      <c r="I49" s="31"/>
      <c r="J49" s="31"/>
      <c r="K49" s="32"/>
      <c r="L49" s="32"/>
      <c r="M49" s="32"/>
      <c r="N49" s="32"/>
      <c r="O49" s="32"/>
      <c r="P49" s="32"/>
      <c r="Q49" s="32"/>
      <c r="R49" s="31"/>
      <c r="S49" s="32"/>
      <c r="T49" s="32"/>
    </row>
    <row r="50" spans="1:20" x14ac:dyDescent="0.2">
      <c r="A50" s="13" t="s">
        <v>18</v>
      </c>
      <c r="B50" s="20">
        <v>1.1111111111111116</v>
      </c>
      <c r="C50" s="20">
        <v>11.111111111111111</v>
      </c>
      <c r="D50" s="20">
        <v>55.5555555555556</v>
      </c>
      <c r="E50" s="20">
        <v>66.666666666666714</v>
      </c>
      <c r="F50" s="19" t="s">
        <v>37</v>
      </c>
      <c r="G50" s="20">
        <v>551.4219130434783</v>
      </c>
      <c r="H50" s="5"/>
      <c r="I50" s="5"/>
      <c r="J50" s="5"/>
      <c r="K50" s="30"/>
      <c r="L50" s="30"/>
      <c r="M50" s="30"/>
      <c r="N50" s="30"/>
      <c r="O50" s="30"/>
      <c r="P50" s="30"/>
      <c r="Q50" s="30"/>
      <c r="R50" s="5"/>
      <c r="S50" s="30"/>
      <c r="T50" s="30"/>
    </row>
    <row r="51" spans="1:20" x14ac:dyDescent="0.2">
      <c r="A51" s="13" t="s">
        <v>18</v>
      </c>
      <c r="B51" s="20">
        <v>1.1111111111111116</v>
      </c>
      <c r="C51" s="20">
        <v>11.111111111111111</v>
      </c>
      <c r="D51" s="20">
        <v>55.5555555555556</v>
      </c>
      <c r="E51" s="20">
        <v>66.666666666666714</v>
      </c>
      <c r="F51" s="19" t="s">
        <v>37</v>
      </c>
      <c r="G51" s="20">
        <v>551.4219130434783</v>
      </c>
      <c r="H51" s="5"/>
      <c r="I51" s="5"/>
      <c r="J51" s="5"/>
      <c r="K51" s="30"/>
      <c r="L51" s="30"/>
      <c r="M51" s="30"/>
      <c r="N51" s="30"/>
      <c r="O51" s="30"/>
      <c r="P51" s="30"/>
      <c r="Q51" s="30"/>
      <c r="R51" s="5"/>
      <c r="S51" s="30"/>
      <c r="T51" s="30"/>
    </row>
    <row r="52" spans="1:20" x14ac:dyDescent="0.2">
      <c r="A52" s="13" t="s">
        <v>18</v>
      </c>
      <c r="B52" s="20">
        <v>1.1111111111111116</v>
      </c>
      <c r="C52" s="20">
        <v>11.111111111111111</v>
      </c>
      <c r="D52" s="20">
        <v>55.5555555555556</v>
      </c>
      <c r="E52" s="20">
        <v>66.666666666666714</v>
      </c>
      <c r="F52" s="19" t="s">
        <v>37</v>
      </c>
      <c r="G52" s="20">
        <v>551.4219130434783</v>
      </c>
      <c r="H52" s="5"/>
      <c r="I52" s="5"/>
      <c r="J52" s="5"/>
      <c r="K52" s="30"/>
      <c r="L52" s="30"/>
      <c r="M52" s="30"/>
      <c r="N52" s="30"/>
      <c r="O52" s="30"/>
      <c r="P52" s="30"/>
      <c r="Q52" s="30"/>
      <c r="R52" s="5"/>
      <c r="S52" s="30"/>
      <c r="T52" s="30"/>
    </row>
    <row r="53" spans="1:20" x14ac:dyDescent="0.2">
      <c r="A53" s="22" t="s">
        <v>18</v>
      </c>
      <c r="B53" s="23">
        <v>1.1111111111111116</v>
      </c>
      <c r="C53" s="23">
        <v>11.111111111111111</v>
      </c>
      <c r="D53" s="23">
        <v>55.5555555555556</v>
      </c>
      <c r="E53" s="23">
        <v>66.666666666666714</v>
      </c>
      <c r="F53" s="21" t="s">
        <v>37</v>
      </c>
      <c r="G53" s="23">
        <v>551.4219130434783</v>
      </c>
      <c r="H53" s="31"/>
      <c r="I53" s="31"/>
      <c r="J53" s="31"/>
      <c r="K53" s="32"/>
      <c r="L53" s="32"/>
      <c r="M53" s="32"/>
      <c r="N53" s="32"/>
      <c r="O53" s="32"/>
      <c r="P53" s="32"/>
      <c r="Q53" s="32"/>
      <c r="R53" s="31"/>
      <c r="S53" s="32"/>
      <c r="T53" s="32"/>
    </row>
    <row r="54" spans="1:20" x14ac:dyDescent="0.2">
      <c r="A54" s="13" t="s">
        <v>19</v>
      </c>
      <c r="B54" s="20">
        <v>2.2222222222222232</v>
      </c>
      <c r="C54" s="20">
        <v>16.602809706257982</v>
      </c>
      <c r="D54" s="20">
        <v>1.8199233716475096</v>
      </c>
      <c r="E54" s="20">
        <v>18.422733077905491</v>
      </c>
      <c r="F54" s="19" t="s">
        <v>37</v>
      </c>
      <c r="G54" s="20">
        <v>548.66856521739135</v>
      </c>
      <c r="H54" s="5"/>
      <c r="I54" s="5"/>
      <c r="J54" s="5"/>
      <c r="K54" s="30"/>
      <c r="L54" s="30"/>
      <c r="M54" s="30"/>
      <c r="N54" s="30"/>
      <c r="O54" s="30"/>
      <c r="P54" s="30"/>
      <c r="Q54" s="30"/>
      <c r="R54" s="5"/>
      <c r="S54" s="30"/>
      <c r="T54" s="30"/>
    </row>
    <row r="55" spans="1:20" x14ac:dyDescent="0.2">
      <c r="A55" s="13" t="s">
        <v>19</v>
      </c>
      <c r="B55" s="20">
        <v>2.2222222222222232</v>
      </c>
      <c r="C55" s="20">
        <v>16.602809706257982</v>
      </c>
      <c r="D55" s="20">
        <v>1.8199233716475096</v>
      </c>
      <c r="E55" s="20">
        <v>18.422733077905491</v>
      </c>
      <c r="F55" s="19" t="s">
        <v>37</v>
      </c>
      <c r="G55" s="20">
        <v>548.66856521739135</v>
      </c>
      <c r="H55" s="5"/>
      <c r="I55" s="5"/>
      <c r="J55" s="5"/>
      <c r="K55" s="30"/>
      <c r="L55" s="30"/>
      <c r="M55" s="30"/>
      <c r="N55" s="30"/>
      <c r="O55" s="30"/>
      <c r="P55" s="30"/>
      <c r="Q55" s="30"/>
      <c r="R55" s="5"/>
      <c r="S55" s="30"/>
      <c r="T55" s="30"/>
    </row>
    <row r="56" spans="1:20" x14ac:dyDescent="0.2">
      <c r="A56" s="13" t="s">
        <v>19</v>
      </c>
      <c r="B56" s="20">
        <v>2.2222222222222232</v>
      </c>
      <c r="C56" s="20">
        <v>16.602809706257982</v>
      </c>
      <c r="D56" s="20">
        <v>1.8199233716475096</v>
      </c>
      <c r="E56" s="20">
        <v>18.422733077905491</v>
      </c>
      <c r="F56" s="19" t="s">
        <v>37</v>
      </c>
      <c r="G56" s="20">
        <v>548.66856521739135</v>
      </c>
      <c r="H56" s="5"/>
      <c r="I56" s="5"/>
      <c r="J56" s="5"/>
      <c r="K56" s="30"/>
      <c r="L56" s="30"/>
      <c r="M56" s="30"/>
      <c r="N56" s="30"/>
      <c r="O56" s="30"/>
      <c r="P56" s="30"/>
      <c r="Q56" s="30"/>
      <c r="R56" s="5"/>
      <c r="S56" s="30"/>
      <c r="T56" s="30"/>
    </row>
    <row r="57" spans="1:20" x14ac:dyDescent="0.2">
      <c r="A57" s="22" t="s">
        <v>19</v>
      </c>
      <c r="B57" s="23">
        <v>2.2222222222222232</v>
      </c>
      <c r="C57" s="23">
        <v>16.602809706257982</v>
      </c>
      <c r="D57" s="23">
        <v>1.8199233716475096</v>
      </c>
      <c r="E57" s="23">
        <v>18.422733077905491</v>
      </c>
      <c r="F57" s="21" t="s">
        <v>37</v>
      </c>
      <c r="G57" s="23">
        <v>548.66856521739135</v>
      </c>
      <c r="H57" s="31"/>
      <c r="I57" s="31"/>
      <c r="J57" s="31"/>
      <c r="K57" s="32"/>
      <c r="L57" s="32"/>
      <c r="M57" s="32"/>
      <c r="N57" s="32"/>
      <c r="O57" s="32"/>
      <c r="P57" s="32"/>
      <c r="Q57" s="32"/>
      <c r="R57" s="31"/>
      <c r="S57" s="32"/>
      <c r="T57" s="32"/>
    </row>
    <row r="58" spans="1:20" x14ac:dyDescent="0.2">
      <c r="A58" s="13" t="s">
        <v>20</v>
      </c>
      <c r="B58" s="20">
        <v>6.6666666666666679</v>
      </c>
      <c r="C58" s="20">
        <v>22.222222222222221</v>
      </c>
      <c r="D58" s="20">
        <v>30.555555555555557</v>
      </c>
      <c r="E58" s="20">
        <v>52.777777777777779</v>
      </c>
      <c r="F58" s="19" t="s">
        <v>37</v>
      </c>
      <c r="G58" s="20">
        <v>548.66856521739135</v>
      </c>
      <c r="H58" s="5"/>
      <c r="I58" s="5"/>
      <c r="J58" s="5"/>
      <c r="K58" s="30"/>
      <c r="L58" s="30"/>
      <c r="M58" s="30"/>
      <c r="N58" s="30"/>
      <c r="O58" s="30"/>
      <c r="P58" s="30"/>
      <c r="Q58" s="30"/>
      <c r="R58" s="5"/>
      <c r="S58" s="30"/>
      <c r="T58" s="30"/>
    </row>
    <row r="59" spans="1:20" x14ac:dyDescent="0.2">
      <c r="A59" s="22" t="s">
        <v>20</v>
      </c>
      <c r="B59" s="23">
        <v>6.6666666666666679</v>
      </c>
      <c r="C59" s="23">
        <v>22.222222222222221</v>
      </c>
      <c r="D59" s="23">
        <v>30.555555555555557</v>
      </c>
      <c r="E59" s="23">
        <v>52.777777777777779</v>
      </c>
      <c r="F59" s="21" t="s">
        <v>37</v>
      </c>
      <c r="G59" s="23">
        <v>548.66856521739135</v>
      </c>
      <c r="H59" s="31"/>
      <c r="I59" s="31"/>
      <c r="J59" s="31"/>
      <c r="K59" s="32"/>
      <c r="L59" s="32"/>
      <c r="M59" s="32"/>
      <c r="N59" s="32"/>
      <c r="O59" s="32"/>
      <c r="P59" s="32"/>
      <c r="Q59" s="32"/>
      <c r="R59" s="31"/>
      <c r="S59" s="32"/>
      <c r="T59" s="32"/>
    </row>
    <row r="60" spans="1:20" x14ac:dyDescent="0.2">
      <c r="A60" s="13" t="s">
        <v>21</v>
      </c>
      <c r="B60" s="20">
        <v>13.333333333333336</v>
      </c>
      <c r="C60" s="20">
        <v>9.2911877394636022</v>
      </c>
      <c r="D60" s="20">
        <v>3.6717752234993615</v>
      </c>
      <c r="E60" s="20">
        <v>12.962962962962964</v>
      </c>
      <c r="F60" s="19" t="s">
        <v>39</v>
      </c>
      <c r="G60" s="20">
        <v>606.49295652173896</v>
      </c>
      <c r="H60" s="5"/>
      <c r="I60" s="5"/>
      <c r="J60" s="5"/>
      <c r="K60" s="30"/>
      <c r="L60" s="30"/>
      <c r="M60" s="30"/>
      <c r="N60" s="30"/>
      <c r="O60" s="30"/>
      <c r="P60" s="30"/>
      <c r="Q60" s="30"/>
      <c r="R60" s="5"/>
      <c r="S60" s="30"/>
      <c r="T60" s="30"/>
    </row>
    <row r="61" spans="1:20" x14ac:dyDescent="0.2">
      <c r="A61" s="22" t="s">
        <v>21</v>
      </c>
      <c r="B61" s="23">
        <v>13.333333333333336</v>
      </c>
      <c r="C61" s="23">
        <v>9.2911877394636022</v>
      </c>
      <c r="D61" s="23">
        <v>3.6717752234993615</v>
      </c>
      <c r="E61" s="23">
        <v>12.962962962962964</v>
      </c>
      <c r="F61" s="21" t="s">
        <v>39</v>
      </c>
      <c r="G61" s="23">
        <v>606.49295652173896</v>
      </c>
      <c r="H61" s="31"/>
      <c r="I61" s="31"/>
      <c r="J61" s="31"/>
      <c r="K61" s="32"/>
      <c r="L61" s="32"/>
      <c r="M61" s="32"/>
      <c r="N61" s="32"/>
      <c r="O61" s="32"/>
      <c r="P61" s="32"/>
      <c r="Q61" s="32"/>
      <c r="R61" s="31"/>
      <c r="S61" s="32"/>
      <c r="T61" s="32"/>
    </row>
    <row r="62" spans="1:20" x14ac:dyDescent="0.2">
      <c r="A62" s="13" t="s">
        <v>22</v>
      </c>
      <c r="B62" s="20">
        <v>10</v>
      </c>
      <c r="C62" s="20">
        <v>6.9444444444444446</v>
      </c>
      <c r="D62" s="20">
        <v>13.888888888888889</v>
      </c>
      <c r="E62" s="20">
        <v>20.833333333333336</v>
      </c>
      <c r="F62" s="19" t="s">
        <v>39</v>
      </c>
      <c r="G62" s="20">
        <v>606.49295652173896</v>
      </c>
      <c r="H62" s="5"/>
      <c r="I62" s="5"/>
      <c r="J62" s="5"/>
      <c r="K62" s="30"/>
      <c r="L62" s="30"/>
      <c r="M62" s="30"/>
      <c r="N62" s="30"/>
      <c r="O62" s="30"/>
      <c r="P62" s="30"/>
      <c r="Q62" s="30"/>
      <c r="R62" s="5"/>
      <c r="S62" s="30"/>
      <c r="T62" s="30"/>
    </row>
    <row r="63" spans="1:20" x14ac:dyDescent="0.2">
      <c r="A63" s="13" t="s">
        <v>22</v>
      </c>
      <c r="B63" s="20">
        <v>10</v>
      </c>
      <c r="C63" s="20">
        <v>6.9444444444444446</v>
      </c>
      <c r="D63" s="20">
        <v>13.888888888888889</v>
      </c>
      <c r="E63" s="20">
        <v>20.833333333333336</v>
      </c>
      <c r="F63" s="19" t="s">
        <v>39</v>
      </c>
      <c r="G63" s="20">
        <v>606.49295652173896</v>
      </c>
      <c r="H63" s="5"/>
      <c r="I63" s="5"/>
      <c r="J63" s="5"/>
      <c r="K63" s="30"/>
      <c r="L63" s="30"/>
      <c r="M63" s="30"/>
      <c r="N63" s="30"/>
      <c r="O63" s="30"/>
      <c r="P63" s="30"/>
      <c r="Q63" s="30"/>
      <c r="R63" s="5"/>
      <c r="S63" s="30"/>
      <c r="T63" s="30"/>
    </row>
    <row r="64" spans="1:20" x14ac:dyDescent="0.2">
      <c r="A64" s="13" t="s">
        <v>22</v>
      </c>
      <c r="B64" s="20">
        <v>10</v>
      </c>
      <c r="C64" s="20">
        <v>6.9444444444444446</v>
      </c>
      <c r="D64" s="20">
        <v>13.888888888888889</v>
      </c>
      <c r="E64" s="20">
        <v>20.833333333333336</v>
      </c>
      <c r="F64" s="19" t="s">
        <v>39</v>
      </c>
      <c r="G64" s="20">
        <v>606.49295652173896</v>
      </c>
      <c r="H64" s="5"/>
      <c r="I64" s="5"/>
      <c r="J64" s="5"/>
      <c r="K64" s="30"/>
      <c r="L64" s="30"/>
      <c r="M64" s="30"/>
      <c r="N64" s="30"/>
      <c r="O64" s="30"/>
      <c r="P64" s="30"/>
      <c r="Q64" s="30"/>
      <c r="R64" s="5"/>
      <c r="S64" s="30"/>
      <c r="T64" s="30"/>
    </row>
    <row r="65" spans="1:20" x14ac:dyDescent="0.2">
      <c r="A65" s="22" t="s">
        <v>22</v>
      </c>
      <c r="B65" s="23">
        <v>10</v>
      </c>
      <c r="C65" s="23">
        <v>6.9444444444444446</v>
      </c>
      <c r="D65" s="23">
        <v>13.888888888888889</v>
      </c>
      <c r="E65" s="23">
        <v>20.833333333333336</v>
      </c>
      <c r="F65" s="21" t="s">
        <v>39</v>
      </c>
      <c r="G65" s="23">
        <v>606.49295652173896</v>
      </c>
      <c r="H65" s="31"/>
      <c r="I65" s="31"/>
      <c r="J65" s="31"/>
      <c r="K65" s="32"/>
      <c r="L65" s="32"/>
      <c r="M65" s="32"/>
      <c r="N65" s="32"/>
      <c r="O65" s="32"/>
      <c r="P65" s="32"/>
      <c r="Q65" s="32"/>
      <c r="R65" s="31"/>
      <c r="S65" s="32"/>
      <c r="T65" s="32"/>
    </row>
    <row r="66" spans="1:20" x14ac:dyDescent="0.2">
      <c r="A66" s="13" t="s">
        <v>23</v>
      </c>
      <c r="B66" s="20">
        <v>8.8888888888888893</v>
      </c>
      <c r="C66" s="20">
        <v>9.2592592592592595</v>
      </c>
      <c r="D66" s="20">
        <v>16.666666666666668</v>
      </c>
      <c r="E66" s="20">
        <v>25.925925925925927</v>
      </c>
      <c r="F66" s="19" t="s">
        <v>39</v>
      </c>
      <c r="G66" s="20">
        <v>612.90873913043481</v>
      </c>
      <c r="H66" s="5"/>
      <c r="I66" s="5"/>
      <c r="J66" s="5"/>
      <c r="K66" s="30"/>
      <c r="L66" s="30"/>
      <c r="M66" s="30"/>
      <c r="N66" s="30"/>
      <c r="O66" s="30"/>
      <c r="P66" s="30"/>
      <c r="Q66" s="30"/>
      <c r="R66" s="5"/>
      <c r="S66" s="30"/>
      <c r="T66" s="30"/>
    </row>
    <row r="67" spans="1:20" x14ac:dyDescent="0.2">
      <c r="A67" s="13" t="s">
        <v>23</v>
      </c>
      <c r="B67" s="20">
        <v>8.8888888888888893</v>
      </c>
      <c r="C67" s="20">
        <v>9.2592592592592595</v>
      </c>
      <c r="D67" s="20">
        <v>16.666666666666668</v>
      </c>
      <c r="E67" s="20">
        <v>25.925925925925927</v>
      </c>
      <c r="F67" s="19" t="s">
        <v>39</v>
      </c>
      <c r="G67" s="20">
        <v>612.90873913043481</v>
      </c>
      <c r="H67" s="5"/>
      <c r="I67" s="5"/>
      <c r="J67" s="5"/>
      <c r="K67" s="30"/>
      <c r="L67" s="30"/>
      <c r="M67" s="30"/>
      <c r="N67" s="30"/>
      <c r="O67" s="30"/>
      <c r="P67" s="30"/>
      <c r="Q67" s="30"/>
      <c r="R67" s="5"/>
      <c r="S67" s="30"/>
      <c r="T67" s="30"/>
    </row>
    <row r="68" spans="1:20" x14ac:dyDescent="0.2">
      <c r="A68" s="13" t="s">
        <v>23</v>
      </c>
      <c r="B68" s="20">
        <v>8.8888888888888893</v>
      </c>
      <c r="C68" s="20">
        <v>9.2592592592592595</v>
      </c>
      <c r="D68" s="20">
        <v>16.666666666666668</v>
      </c>
      <c r="E68" s="20">
        <v>25.925925925925927</v>
      </c>
      <c r="F68" s="19" t="s">
        <v>39</v>
      </c>
      <c r="G68" s="20">
        <v>612.90873913043481</v>
      </c>
      <c r="H68" s="5"/>
      <c r="I68" s="5"/>
      <c r="J68" s="5"/>
      <c r="K68" s="30"/>
      <c r="L68" s="30"/>
      <c r="M68" s="30"/>
      <c r="N68" s="30"/>
      <c r="O68" s="30"/>
      <c r="P68" s="30"/>
      <c r="Q68" s="30"/>
      <c r="R68" s="5"/>
      <c r="S68" s="30"/>
      <c r="T68" s="30"/>
    </row>
    <row r="69" spans="1:20" x14ac:dyDescent="0.2">
      <c r="A69" s="22" t="s">
        <v>23</v>
      </c>
      <c r="B69" s="23">
        <v>8.8888888888888893</v>
      </c>
      <c r="C69" s="23">
        <v>9.2592592592592595</v>
      </c>
      <c r="D69" s="23">
        <v>16.666666666666668</v>
      </c>
      <c r="E69" s="23">
        <v>25.925925925925927</v>
      </c>
      <c r="F69" s="21" t="s">
        <v>39</v>
      </c>
      <c r="G69" s="23">
        <v>612.90873913043481</v>
      </c>
      <c r="H69" s="31"/>
      <c r="I69" s="31"/>
      <c r="J69" s="31"/>
      <c r="K69" s="32"/>
      <c r="L69" s="32"/>
      <c r="M69" s="32"/>
      <c r="N69" s="32"/>
      <c r="O69" s="32"/>
      <c r="P69" s="32"/>
      <c r="Q69" s="32"/>
      <c r="R69" s="31"/>
      <c r="S69" s="32"/>
      <c r="T69" s="32"/>
    </row>
    <row r="70" spans="1:20" x14ac:dyDescent="0.2">
      <c r="A70" s="13" t="s">
        <v>24</v>
      </c>
      <c r="B70" s="20">
        <v>17.777777777777779</v>
      </c>
      <c r="C70" s="20">
        <v>0</v>
      </c>
      <c r="D70" s="20">
        <v>3.6398467432950192</v>
      </c>
      <c r="E70" s="20">
        <v>3.6398467432950192</v>
      </c>
      <c r="F70" s="19" t="s">
        <v>39</v>
      </c>
      <c r="G70" s="20">
        <v>612.90873913043481</v>
      </c>
      <c r="H70" s="5"/>
      <c r="I70" s="5"/>
      <c r="J70" s="5"/>
      <c r="K70" s="30"/>
      <c r="L70" s="30"/>
      <c r="M70" s="30"/>
      <c r="N70" s="30"/>
      <c r="O70" s="30"/>
      <c r="P70" s="30"/>
      <c r="Q70" s="30"/>
      <c r="R70" s="5"/>
      <c r="S70" s="30"/>
      <c r="T70" s="30"/>
    </row>
    <row r="71" spans="1:20" x14ac:dyDescent="0.2">
      <c r="A71" s="13" t="s">
        <v>24</v>
      </c>
      <c r="B71" s="20">
        <v>17.777777777777779</v>
      </c>
      <c r="C71" s="20">
        <v>0</v>
      </c>
      <c r="D71" s="20">
        <v>3.6398467432950192</v>
      </c>
      <c r="E71" s="20">
        <v>3.6398467432950192</v>
      </c>
      <c r="F71" s="19" t="s">
        <v>39</v>
      </c>
      <c r="G71" s="20">
        <v>612.90873913043481</v>
      </c>
      <c r="H71" s="5"/>
      <c r="I71" s="5"/>
      <c r="J71" s="5"/>
      <c r="K71" s="30"/>
      <c r="L71" s="30"/>
      <c r="M71" s="30"/>
      <c r="N71" s="30"/>
      <c r="O71" s="30"/>
      <c r="P71" s="30"/>
      <c r="Q71" s="30"/>
      <c r="R71" s="5"/>
      <c r="S71" s="30"/>
      <c r="T71" s="30"/>
    </row>
    <row r="72" spans="1:20" x14ac:dyDescent="0.2">
      <c r="A72" s="13" t="s">
        <v>24</v>
      </c>
      <c r="B72" s="20">
        <v>17.777777777777779</v>
      </c>
      <c r="C72" s="20">
        <v>0</v>
      </c>
      <c r="D72" s="20">
        <v>3.6398467432950192</v>
      </c>
      <c r="E72" s="20">
        <v>3.6398467432950192</v>
      </c>
      <c r="F72" s="19" t="s">
        <v>39</v>
      </c>
      <c r="G72" s="20">
        <v>612.90873913043481</v>
      </c>
      <c r="H72" s="5"/>
      <c r="I72" s="5"/>
      <c r="J72" s="5"/>
      <c r="K72" s="30"/>
      <c r="L72" s="30"/>
      <c r="M72" s="30"/>
      <c r="N72" s="30"/>
      <c r="O72" s="30"/>
      <c r="P72" s="30"/>
      <c r="Q72" s="30"/>
      <c r="R72" s="5"/>
      <c r="S72" s="30"/>
      <c r="T72" s="30"/>
    </row>
    <row r="73" spans="1:20" x14ac:dyDescent="0.2">
      <c r="A73" s="22" t="s">
        <v>24</v>
      </c>
      <c r="B73" s="23">
        <v>17.777777777777779</v>
      </c>
      <c r="C73" s="23">
        <v>0</v>
      </c>
      <c r="D73" s="23">
        <v>3.6398467432950192</v>
      </c>
      <c r="E73" s="23">
        <v>3.6398467432950192</v>
      </c>
      <c r="F73" s="21" t="s">
        <v>39</v>
      </c>
      <c r="G73" s="23">
        <v>612.90873913043481</v>
      </c>
      <c r="H73" s="31"/>
      <c r="I73" s="31"/>
      <c r="J73" s="31"/>
      <c r="K73" s="32"/>
      <c r="L73" s="32"/>
      <c r="M73" s="32"/>
      <c r="N73" s="32"/>
      <c r="O73" s="32"/>
      <c r="P73" s="32"/>
      <c r="Q73" s="32"/>
      <c r="R73" s="31"/>
      <c r="S73" s="32"/>
      <c r="T73" s="32"/>
    </row>
    <row r="74" spans="1:20" x14ac:dyDescent="0.2">
      <c r="A74" s="13" t="s">
        <v>25</v>
      </c>
      <c r="B74" s="20">
        <v>12.222222222222223</v>
      </c>
      <c r="C74" s="20">
        <v>1.3708513708513708</v>
      </c>
      <c r="D74" s="20">
        <v>12.445887445887445</v>
      </c>
      <c r="E74" s="20">
        <v>13.816738816738816</v>
      </c>
      <c r="F74" s="19" t="s">
        <v>39</v>
      </c>
      <c r="G74" s="20">
        <v>634.1955217391303</v>
      </c>
      <c r="H74" s="5"/>
      <c r="I74" s="5"/>
      <c r="J74" s="5"/>
      <c r="K74" s="30"/>
      <c r="L74" s="30"/>
      <c r="M74" s="30"/>
      <c r="N74" s="30"/>
      <c r="O74" s="30"/>
      <c r="P74" s="30"/>
      <c r="Q74" s="30"/>
      <c r="R74" s="5"/>
      <c r="S74" s="30"/>
      <c r="T74" s="30"/>
    </row>
    <row r="75" spans="1:20" x14ac:dyDescent="0.2">
      <c r="A75" s="13" t="s">
        <v>25</v>
      </c>
      <c r="B75" s="20">
        <v>12.222222222222223</v>
      </c>
      <c r="C75" s="20">
        <v>1.3708513708513708</v>
      </c>
      <c r="D75" s="20">
        <v>12.445887445887445</v>
      </c>
      <c r="E75" s="20">
        <v>13.816738816738816</v>
      </c>
      <c r="F75" s="19" t="s">
        <v>39</v>
      </c>
      <c r="G75" s="20">
        <v>634.1955217391303</v>
      </c>
      <c r="H75" s="5"/>
      <c r="I75" s="5"/>
      <c r="J75" s="5"/>
      <c r="K75" s="30"/>
      <c r="L75" s="30"/>
      <c r="M75" s="30"/>
      <c r="N75" s="30"/>
      <c r="O75" s="30"/>
      <c r="P75" s="30"/>
      <c r="Q75" s="30"/>
      <c r="R75" s="5"/>
      <c r="S75" s="30"/>
      <c r="T75" s="30"/>
    </row>
    <row r="76" spans="1:20" x14ac:dyDescent="0.2">
      <c r="A76" s="13" t="s">
        <v>25</v>
      </c>
      <c r="B76" s="20">
        <v>12.222222222222223</v>
      </c>
      <c r="C76" s="20">
        <v>1.3708513708513708</v>
      </c>
      <c r="D76" s="20">
        <v>12.445887445887445</v>
      </c>
      <c r="E76" s="20">
        <v>13.816738816738816</v>
      </c>
      <c r="F76" s="19" t="s">
        <v>39</v>
      </c>
      <c r="G76" s="20">
        <v>634.1955217391303</v>
      </c>
      <c r="H76" s="5"/>
      <c r="I76" s="5"/>
      <c r="J76" s="5"/>
      <c r="K76" s="30"/>
      <c r="L76" s="30"/>
      <c r="M76" s="30"/>
      <c r="N76" s="30"/>
      <c r="O76" s="30"/>
      <c r="P76" s="30"/>
      <c r="Q76" s="30"/>
      <c r="R76" s="5"/>
      <c r="S76" s="30"/>
      <c r="T76" s="30"/>
    </row>
    <row r="77" spans="1:20" x14ac:dyDescent="0.2">
      <c r="A77" s="22" t="s">
        <v>25</v>
      </c>
      <c r="B77" s="23">
        <v>12.222222222222223</v>
      </c>
      <c r="C77" s="23">
        <v>1.3708513708513708</v>
      </c>
      <c r="D77" s="23">
        <v>12.445887445887445</v>
      </c>
      <c r="E77" s="23">
        <v>13.816738816738816</v>
      </c>
      <c r="F77" s="21" t="s">
        <v>39</v>
      </c>
      <c r="G77" s="23">
        <v>634.1955217391303</v>
      </c>
      <c r="H77" s="31"/>
      <c r="I77" s="31"/>
      <c r="J77" s="31"/>
      <c r="K77" s="32"/>
      <c r="L77" s="32"/>
      <c r="M77" s="32"/>
      <c r="N77" s="32"/>
      <c r="O77" s="32"/>
      <c r="P77" s="32"/>
      <c r="Q77" s="32"/>
      <c r="R77" s="31"/>
      <c r="S77" s="32"/>
      <c r="T77" s="32"/>
    </row>
    <row r="78" spans="1:20" x14ac:dyDescent="0.2">
      <c r="A78" s="13" t="s">
        <v>26</v>
      </c>
      <c r="B78" s="20">
        <v>10</v>
      </c>
      <c r="C78" s="20">
        <v>16.666666666666668</v>
      </c>
      <c r="D78" s="20">
        <v>27.777777777777779</v>
      </c>
      <c r="E78" s="20">
        <v>44.444444444444443</v>
      </c>
      <c r="F78" s="19" t="s">
        <v>39</v>
      </c>
      <c r="G78" s="20">
        <v>634.1955217391303</v>
      </c>
      <c r="H78" s="5"/>
      <c r="I78" s="5"/>
      <c r="J78" s="5"/>
      <c r="K78" s="30"/>
      <c r="L78" s="30"/>
      <c r="M78" s="30"/>
      <c r="N78" s="30"/>
      <c r="O78" s="30"/>
      <c r="P78" s="30"/>
      <c r="Q78" s="30"/>
      <c r="R78" s="5"/>
      <c r="S78" s="30"/>
      <c r="T78" s="30"/>
    </row>
    <row r="79" spans="1:20" x14ac:dyDescent="0.2">
      <c r="A79" s="13" t="s">
        <v>26</v>
      </c>
      <c r="B79" s="20">
        <v>10</v>
      </c>
      <c r="C79" s="20">
        <v>16.666666666666668</v>
      </c>
      <c r="D79" s="20">
        <v>27.777777777777779</v>
      </c>
      <c r="E79" s="20">
        <v>44.444444444444443</v>
      </c>
      <c r="F79" s="19" t="s">
        <v>39</v>
      </c>
      <c r="G79" s="20">
        <v>634.1955217391303</v>
      </c>
      <c r="H79" s="5"/>
      <c r="I79" s="5"/>
      <c r="J79" s="5"/>
      <c r="K79" s="30"/>
      <c r="L79" s="30"/>
      <c r="M79" s="30"/>
      <c r="N79" s="30"/>
      <c r="O79" s="30"/>
      <c r="P79" s="30"/>
      <c r="Q79" s="30"/>
      <c r="R79" s="5"/>
      <c r="S79" s="30"/>
      <c r="T79" s="30"/>
    </row>
    <row r="80" spans="1:20" x14ac:dyDescent="0.2">
      <c r="A80" s="13" t="s">
        <v>26</v>
      </c>
      <c r="B80" s="20">
        <v>10</v>
      </c>
      <c r="C80" s="20">
        <v>16.666666666666668</v>
      </c>
      <c r="D80" s="20">
        <v>27.777777777777779</v>
      </c>
      <c r="E80" s="20">
        <v>44.444444444444443</v>
      </c>
      <c r="F80" s="19" t="s">
        <v>39</v>
      </c>
      <c r="G80" s="20">
        <v>634.1955217391303</v>
      </c>
      <c r="H80" s="5"/>
      <c r="I80" s="5"/>
      <c r="J80" s="5"/>
      <c r="K80" s="30"/>
      <c r="L80" s="30"/>
      <c r="M80" s="30"/>
      <c r="N80" s="30"/>
      <c r="O80" s="30"/>
      <c r="P80" s="30"/>
      <c r="Q80" s="30"/>
      <c r="R80" s="5"/>
      <c r="S80" s="30"/>
      <c r="T80" s="30"/>
    </row>
    <row r="81" spans="1:20" x14ac:dyDescent="0.2">
      <c r="A81" s="22" t="s">
        <v>26</v>
      </c>
      <c r="B81" s="23">
        <v>10</v>
      </c>
      <c r="C81" s="23">
        <v>16.666666666666668</v>
      </c>
      <c r="D81" s="23">
        <v>27.777777777777779</v>
      </c>
      <c r="E81" s="23">
        <v>44.444444444444443</v>
      </c>
      <c r="F81" s="21" t="s">
        <v>39</v>
      </c>
      <c r="G81" s="23">
        <v>634.1955217391303</v>
      </c>
      <c r="H81" s="31"/>
      <c r="I81" s="31"/>
      <c r="J81" s="31"/>
      <c r="K81" s="32"/>
      <c r="L81" s="32"/>
      <c r="M81" s="32"/>
      <c r="N81" s="32"/>
      <c r="O81" s="32"/>
      <c r="P81" s="32"/>
      <c r="Q81" s="32"/>
      <c r="R81" s="31"/>
      <c r="S81" s="32"/>
      <c r="T81" s="32"/>
    </row>
    <row r="82" spans="1:20" x14ac:dyDescent="0.2">
      <c r="A82" s="13" t="s">
        <v>27</v>
      </c>
      <c r="B82" s="20">
        <v>14.444444444444445</v>
      </c>
      <c r="C82" s="20">
        <v>7.3435504469987229</v>
      </c>
      <c r="D82" s="20">
        <v>3.735632183908046</v>
      </c>
      <c r="E82" s="20">
        <v>11.079182630906768</v>
      </c>
      <c r="F82" s="19" t="s">
        <v>39</v>
      </c>
      <c r="G82" s="20">
        <v>618.37956521739136</v>
      </c>
      <c r="H82" s="5"/>
      <c r="I82" s="5"/>
      <c r="J82" s="5"/>
      <c r="K82" s="30"/>
      <c r="L82" s="30"/>
      <c r="M82" s="30"/>
      <c r="N82" s="30"/>
      <c r="O82" s="30"/>
      <c r="P82" s="30"/>
      <c r="Q82" s="30"/>
      <c r="R82" s="5"/>
      <c r="S82" s="30"/>
      <c r="T82" s="30"/>
    </row>
    <row r="83" spans="1:20" x14ac:dyDescent="0.2">
      <c r="A83" s="13" t="s">
        <v>27</v>
      </c>
      <c r="B83" s="20">
        <v>14.444444444444445</v>
      </c>
      <c r="C83" s="20">
        <v>7.3435504469987229</v>
      </c>
      <c r="D83" s="20">
        <v>3.735632183908046</v>
      </c>
      <c r="E83" s="20">
        <v>11.079182630906768</v>
      </c>
      <c r="F83" s="19" t="s">
        <v>39</v>
      </c>
      <c r="G83" s="20">
        <v>618.37956521739136</v>
      </c>
      <c r="H83" s="5"/>
      <c r="I83" s="5"/>
      <c r="J83" s="5"/>
      <c r="K83" s="30"/>
      <c r="L83" s="30"/>
      <c r="M83" s="30"/>
      <c r="N83" s="30"/>
      <c r="O83" s="30"/>
      <c r="P83" s="30"/>
      <c r="Q83" s="30"/>
      <c r="R83" s="5"/>
      <c r="S83" s="30"/>
      <c r="T83" s="30"/>
    </row>
    <row r="84" spans="1:20" x14ac:dyDescent="0.2">
      <c r="A84" s="13" t="s">
        <v>27</v>
      </c>
      <c r="B84" s="20">
        <v>14.444444444444445</v>
      </c>
      <c r="C84" s="20">
        <v>7.3435504469987229</v>
      </c>
      <c r="D84" s="20">
        <v>3.735632183908046</v>
      </c>
      <c r="E84" s="20">
        <v>11.079182630906768</v>
      </c>
      <c r="F84" s="19" t="s">
        <v>39</v>
      </c>
      <c r="G84" s="20">
        <v>618.37956521739136</v>
      </c>
      <c r="H84" s="5"/>
      <c r="I84" s="5"/>
      <c r="J84" s="5"/>
      <c r="K84" s="30"/>
      <c r="L84" s="30"/>
      <c r="M84" s="30"/>
      <c r="N84" s="30"/>
      <c r="O84" s="30"/>
      <c r="P84" s="30"/>
      <c r="Q84" s="30"/>
      <c r="R84" s="5"/>
      <c r="S84" s="30"/>
      <c r="T84" s="30"/>
    </row>
    <row r="85" spans="1:20" x14ac:dyDescent="0.2">
      <c r="A85" s="22" t="s">
        <v>27</v>
      </c>
      <c r="B85" s="23">
        <v>14.444444444444439</v>
      </c>
      <c r="C85" s="23">
        <v>7.3435504469987229</v>
      </c>
      <c r="D85" s="23">
        <v>3.735632183908046</v>
      </c>
      <c r="E85" s="23">
        <v>11.079182630906768</v>
      </c>
      <c r="F85" s="21" t="s">
        <v>39</v>
      </c>
      <c r="G85" s="23">
        <v>618.37956521739136</v>
      </c>
      <c r="H85" s="31"/>
      <c r="I85" s="31"/>
      <c r="J85" s="31"/>
      <c r="K85" s="32"/>
      <c r="L85" s="32"/>
      <c r="M85" s="32"/>
      <c r="N85" s="32"/>
      <c r="O85" s="32"/>
      <c r="P85" s="32"/>
      <c r="Q85" s="32"/>
      <c r="R85" s="31"/>
      <c r="S85" s="32"/>
      <c r="T85" s="32"/>
    </row>
    <row r="86" spans="1:20" x14ac:dyDescent="0.2">
      <c r="A86" s="13" t="s">
        <v>28</v>
      </c>
      <c r="B86" s="20">
        <v>15.555555555555555</v>
      </c>
      <c r="C86" s="20">
        <v>5.5555555555555554</v>
      </c>
      <c r="D86" s="20">
        <v>5.5555555555555554</v>
      </c>
      <c r="E86" s="20">
        <v>11.111111111111111</v>
      </c>
      <c r="F86" s="19" t="s">
        <v>39</v>
      </c>
      <c r="G86" s="20">
        <v>618.37956521739136</v>
      </c>
      <c r="H86" s="5"/>
      <c r="I86" s="5"/>
      <c r="J86" s="5"/>
      <c r="K86" s="30"/>
      <c r="L86" s="30"/>
      <c r="M86" s="30"/>
      <c r="N86" s="30"/>
      <c r="O86" s="30"/>
      <c r="P86" s="30"/>
      <c r="Q86" s="30"/>
      <c r="R86" s="5"/>
      <c r="S86" s="30"/>
      <c r="T86" s="30"/>
    </row>
    <row r="87" spans="1:20" x14ac:dyDescent="0.2">
      <c r="A87" s="13" t="s">
        <v>28</v>
      </c>
      <c r="B87" s="20">
        <v>15.555555555555555</v>
      </c>
      <c r="C87" s="20">
        <v>5.5555555555555554</v>
      </c>
      <c r="D87" s="20">
        <v>5.5555555555555554</v>
      </c>
      <c r="E87" s="20">
        <v>11.111111111111111</v>
      </c>
      <c r="F87" s="19" t="s">
        <v>39</v>
      </c>
      <c r="G87" s="20">
        <v>618.37956521739136</v>
      </c>
      <c r="H87" s="5"/>
      <c r="I87" s="5"/>
      <c r="J87" s="5"/>
      <c r="K87" s="30"/>
      <c r="L87" s="30"/>
      <c r="M87" s="30"/>
      <c r="N87" s="30"/>
      <c r="O87" s="30"/>
      <c r="P87" s="30"/>
      <c r="Q87" s="30"/>
      <c r="R87" s="5"/>
      <c r="S87" s="30"/>
      <c r="T87" s="30"/>
    </row>
    <row r="88" spans="1:20" x14ac:dyDescent="0.2">
      <c r="A88" s="13" t="s">
        <v>28</v>
      </c>
      <c r="B88" s="20">
        <v>15.555555555555555</v>
      </c>
      <c r="C88" s="20">
        <v>5.5555555555555554</v>
      </c>
      <c r="D88" s="20">
        <v>5.5555555555555554</v>
      </c>
      <c r="E88" s="20">
        <v>11.111111111111111</v>
      </c>
      <c r="F88" s="19" t="s">
        <v>39</v>
      </c>
      <c r="G88" s="20">
        <v>618.37956521739136</v>
      </c>
      <c r="H88" s="5"/>
      <c r="I88" s="5"/>
      <c r="J88" s="5"/>
      <c r="K88" s="30"/>
      <c r="L88" s="30"/>
      <c r="M88" s="30"/>
      <c r="N88" s="30"/>
      <c r="O88" s="30"/>
      <c r="P88" s="30"/>
      <c r="Q88" s="30"/>
      <c r="R88" s="5"/>
      <c r="S88" s="30"/>
      <c r="T88" s="30"/>
    </row>
    <row r="89" spans="1:20" x14ac:dyDescent="0.2">
      <c r="A89" s="22" t="s">
        <v>28</v>
      </c>
      <c r="B89" s="23">
        <v>15.555555555555555</v>
      </c>
      <c r="C89" s="23">
        <v>5.5555555555555554</v>
      </c>
      <c r="D89" s="23">
        <v>5.5555555555555554</v>
      </c>
      <c r="E89" s="23">
        <v>11.111111111111111</v>
      </c>
      <c r="F89" s="21" t="s">
        <v>39</v>
      </c>
      <c r="G89" s="23">
        <v>618.37956521739136</v>
      </c>
      <c r="H89" s="31"/>
      <c r="I89" s="31"/>
      <c r="J89" s="31"/>
      <c r="K89" s="32"/>
      <c r="L89" s="32"/>
      <c r="M89" s="32"/>
      <c r="N89" s="32"/>
      <c r="O89" s="32"/>
      <c r="P89" s="32"/>
      <c r="Q89" s="32"/>
      <c r="R89" s="31"/>
      <c r="S89" s="32"/>
      <c r="T89" s="32"/>
    </row>
    <row r="90" spans="1:20" x14ac:dyDescent="0.2">
      <c r="A90" s="13" t="s">
        <v>29</v>
      </c>
      <c r="B90" s="20">
        <v>1.1111111111111116</v>
      </c>
      <c r="C90" s="20">
        <v>20.338441890166028</v>
      </c>
      <c r="D90" s="20">
        <v>16.666666666666668</v>
      </c>
      <c r="E90" s="20">
        <v>37.005108556832695</v>
      </c>
      <c r="F90" s="19" t="s">
        <v>40</v>
      </c>
      <c r="G90" s="20">
        <v>642.70073913043484</v>
      </c>
      <c r="H90" s="5"/>
      <c r="I90" s="5"/>
      <c r="J90" s="5"/>
      <c r="K90" s="30"/>
      <c r="L90" s="30"/>
      <c r="M90" s="30"/>
      <c r="N90" s="30"/>
      <c r="O90" s="30"/>
      <c r="P90" s="30"/>
      <c r="Q90" s="30"/>
      <c r="R90" s="5"/>
      <c r="S90" s="30"/>
      <c r="T90" s="30"/>
    </row>
    <row r="91" spans="1:20" x14ac:dyDescent="0.2">
      <c r="A91" s="13" t="s">
        <v>29</v>
      </c>
      <c r="B91" s="20">
        <v>1.1111111111111116</v>
      </c>
      <c r="C91" s="20">
        <v>20.338441890166028</v>
      </c>
      <c r="D91" s="20">
        <v>16.666666666666668</v>
      </c>
      <c r="E91" s="20">
        <v>37.005108556832695</v>
      </c>
      <c r="F91" s="19" t="s">
        <v>40</v>
      </c>
      <c r="G91" s="20">
        <v>643.70073913043495</v>
      </c>
      <c r="H91" s="5"/>
      <c r="I91" s="5"/>
      <c r="J91" s="5"/>
      <c r="K91" s="30"/>
      <c r="L91" s="30"/>
      <c r="M91" s="30"/>
      <c r="N91" s="30"/>
      <c r="O91" s="30"/>
      <c r="P91" s="30"/>
      <c r="Q91" s="30"/>
      <c r="R91" s="5"/>
      <c r="S91" s="30"/>
      <c r="T91" s="30"/>
    </row>
    <row r="92" spans="1:20" x14ac:dyDescent="0.2">
      <c r="A92" s="13" t="s">
        <v>29</v>
      </c>
      <c r="B92" s="20">
        <v>1.1111111111111116</v>
      </c>
      <c r="C92" s="20">
        <v>20.338441890166028</v>
      </c>
      <c r="D92" s="20">
        <v>16.666666666666668</v>
      </c>
      <c r="E92" s="20">
        <v>37.005108556832695</v>
      </c>
      <c r="F92" s="19" t="s">
        <v>40</v>
      </c>
      <c r="G92" s="20">
        <v>644.70073913043495</v>
      </c>
      <c r="H92" s="5"/>
      <c r="I92" s="5"/>
      <c r="J92" s="5"/>
      <c r="K92" s="30"/>
      <c r="L92" s="30"/>
      <c r="M92" s="30"/>
      <c r="N92" s="30"/>
      <c r="O92" s="30"/>
      <c r="P92" s="30"/>
      <c r="Q92" s="30"/>
      <c r="R92" s="5"/>
      <c r="S92" s="30"/>
      <c r="T92" s="30"/>
    </row>
    <row r="93" spans="1:20" x14ac:dyDescent="0.2">
      <c r="A93" s="22" t="s">
        <v>29</v>
      </c>
      <c r="B93" s="23">
        <v>1.1111111111111116</v>
      </c>
      <c r="C93" s="23">
        <v>20.338441890166028</v>
      </c>
      <c r="D93" s="23">
        <v>16.666666666666668</v>
      </c>
      <c r="E93" s="23">
        <v>37.005108556832695</v>
      </c>
      <c r="F93" s="21" t="s">
        <v>40</v>
      </c>
      <c r="G93" s="23">
        <v>645.70073913043495</v>
      </c>
      <c r="H93" s="31"/>
      <c r="I93" s="31"/>
      <c r="J93" s="31"/>
      <c r="K93" s="32"/>
      <c r="L93" s="32"/>
      <c r="M93" s="32"/>
      <c r="N93" s="32"/>
      <c r="O93" s="32"/>
      <c r="P93" s="32"/>
      <c r="Q93" s="32"/>
      <c r="R93" s="31"/>
      <c r="S93" s="32"/>
      <c r="T93" s="32"/>
    </row>
    <row r="94" spans="1:20" x14ac:dyDescent="0.2">
      <c r="A94" s="13" t="s">
        <v>30</v>
      </c>
      <c r="B94" s="20">
        <v>5.5555555555555554</v>
      </c>
      <c r="C94" s="20">
        <v>17.592592592592592</v>
      </c>
      <c r="D94" s="20">
        <v>19.380587484035757</v>
      </c>
      <c r="E94" s="20">
        <v>36.973180076628353</v>
      </c>
      <c r="F94" s="19" t="s">
        <v>40</v>
      </c>
      <c r="G94" s="20">
        <v>642.70073913043484</v>
      </c>
      <c r="H94" s="5"/>
      <c r="I94" s="5"/>
      <c r="J94" s="5"/>
      <c r="K94" s="30"/>
      <c r="L94" s="30"/>
      <c r="M94" s="30"/>
      <c r="N94" s="30"/>
      <c r="O94" s="30"/>
      <c r="P94" s="30"/>
      <c r="Q94" s="30"/>
      <c r="R94" s="5"/>
      <c r="S94" s="30"/>
      <c r="T94" s="30"/>
    </row>
    <row r="95" spans="1:20" x14ac:dyDescent="0.2">
      <c r="A95" s="13" t="s">
        <v>30</v>
      </c>
      <c r="B95" s="20">
        <v>5.5555555555555554</v>
      </c>
      <c r="C95" s="20">
        <v>17.592592592592592</v>
      </c>
      <c r="D95" s="20">
        <v>19.380587484035757</v>
      </c>
      <c r="E95" s="20">
        <v>36.973180076628353</v>
      </c>
      <c r="F95" s="19" t="s">
        <v>40</v>
      </c>
      <c r="G95" s="20">
        <v>642.70073913043484</v>
      </c>
      <c r="H95" s="5"/>
      <c r="I95" s="5"/>
      <c r="J95" s="5"/>
      <c r="K95" s="30"/>
      <c r="L95" s="30"/>
      <c r="M95" s="30"/>
      <c r="N95" s="30"/>
      <c r="O95" s="30"/>
      <c r="P95" s="30"/>
      <c r="Q95" s="30"/>
      <c r="R95" s="5"/>
      <c r="S95" s="30"/>
      <c r="T95" s="30"/>
    </row>
    <row r="96" spans="1:20" x14ac:dyDescent="0.2">
      <c r="A96" s="13" t="s">
        <v>30</v>
      </c>
      <c r="B96" s="20">
        <v>5.5555555555555554</v>
      </c>
      <c r="C96" s="20">
        <v>17.592592592592592</v>
      </c>
      <c r="D96" s="20">
        <v>19.380587484035757</v>
      </c>
      <c r="E96" s="20">
        <v>36.973180076628353</v>
      </c>
      <c r="F96" s="19" t="s">
        <v>40</v>
      </c>
      <c r="G96" s="20">
        <v>642.70073913043484</v>
      </c>
      <c r="H96" s="5"/>
      <c r="I96" s="5"/>
      <c r="J96" s="5"/>
      <c r="K96" s="30"/>
      <c r="L96" s="30"/>
      <c r="M96" s="30"/>
      <c r="N96" s="30"/>
      <c r="O96" s="30"/>
      <c r="P96" s="30"/>
      <c r="Q96" s="30"/>
      <c r="R96" s="5"/>
      <c r="S96" s="30"/>
      <c r="T96" s="30"/>
    </row>
    <row r="97" spans="1:20" x14ac:dyDescent="0.2">
      <c r="A97" s="22" t="s">
        <v>30</v>
      </c>
      <c r="B97" s="23">
        <v>5.5555555555555554</v>
      </c>
      <c r="C97" s="23">
        <v>17.592592592592592</v>
      </c>
      <c r="D97" s="23">
        <v>19.380587484035757</v>
      </c>
      <c r="E97" s="23">
        <v>36.973180076628353</v>
      </c>
      <c r="F97" s="21" t="s">
        <v>40</v>
      </c>
      <c r="G97" s="20">
        <v>642.70073913043484</v>
      </c>
      <c r="H97" s="31"/>
      <c r="I97" s="31"/>
      <c r="J97" s="31"/>
      <c r="K97" s="32"/>
      <c r="L97" s="32"/>
      <c r="M97" s="32"/>
      <c r="N97" s="32"/>
      <c r="O97" s="32"/>
      <c r="P97" s="32"/>
      <c r="Q97" s="32"/>
      <c r="R97" s="31"/>
      <c r="S97" s="32"/>
      <c r="T97" s="30"/>
    </row>
    <row r="98" spans="1:20" x14ac:dyDescent="0.2">
      <c r="A98" s="13" t="s">
        <v>31</v>
      </c>
      <c r="B98" s="20">
        <v>1</v>
      </c>
      <c r="C98" s="20">
        <v>20.274584929757346</v>
      </c>
      <c r="D98" s="20">
        <v>24.042145593869733</v>
      </c>
      <c r="E98" s="20">
        <v>44.316730523627079</v>
      </c>
      <c r="F98" s="19" t="s">
        <v>40</v>
      </c>
      <c r="G98" s="20">
        <v>636.23034782608693</v>
      </c>
      <c r="H98" s="5"/>
      <c r="I98" s="5"/>
      <c r="J98" s="5"/>
      <c r="K98" s="30"/>
      <c r="L98" s="30"/>
      <c r="M98" s="30"/>
      <c r="N98" s="30"/>
      <c r="O98" s="30"/>
      <c r="P98" s="30"/>
      <c r="Q98" s="30"/>
      <c r="R98" s="5"/>
      <c r="S98" s="30"/>
      <c r="T98" s="30"/>
    </row>
    <row r="99" spans="1:20" x14ac:dyDescent="0.2">
      <c r="A99" s="13" t="s">
        <v>31</v>
      </c>
      <c r="B99" s="20">
        <v>1</v>
      </c>
      <c r="C99" s="20">
        <v>20.274584929757346</v>
      </c>
      <c r="D99" s="20">
        <v>24.042145593869733</v>
      </c>
      <c r="E99" s="20">
        <v>44.316730523627079</v>
      </c>
      <c r="F99" s="19" t="s">
        <v>40</v>
      </c>
      <c r="G99" s="20">
        <v>636.23034782608693</v>
      </c>
      <c r="H99" s="5"/>
      <c r="I99" s="5"/>
      <c r="J99" s="5"/>
      <c r="K99" s="30"/>
      <c r="L99" s="30"/>
      <c r="M99" s="30"/>
      <c r="N99" s="30"/>
      <c r="O99" s="30"/>
      <c r="P99" s="30"/>
      <c r="Q99" s="30"/>
      <c r="R99" s="5"/>
      <c r="S99" s="30"/>
      <c r="T99" s="30"/>
    </row>
    <row r="100" spans="1:20" x14ac:dyDescent="0.2">
      <c r="A100" s="13" t="s">
        <v>31</v>
      </c>
      <c r="B100" s="20">
        <v>1</v>
      </c>
      <c r="C100" s="20">
        <v>20.274584929757346</v>
      </c>
      <c r="D100" s="20">
        <v>24.042145593869733</v>
      </c>
      <c r="E100" s="20">
        <v>44.316730523627079</v>
      </c>
      <c r="F100" s="19" t="s">
        <v>40</v>
      </c>
      <c r="G100" s="20">
        <v>636.23034782608693</v>
      </c>
      <c r="H100" s="5"/>
      <c r="I100" s="5"/>
      <c r="J100" s="5"/>
      <c r="K100" s="30"/>
      <c r="L100" s="30"/>
      <c r="M100" s="30"/>
      <c r="N100" s="30"/>
      <c r="O100" s="30"/>
      <c r="P100" s="30"/>
      <c r="Q100" s="30"/>
      <c r="R100" s="5"/>
      <c r="S100" s="30"/>
      <c r="T100" s="30"/>
    </row>
    <row r="101" spans="1:20" x14ac:dyDescent="0.2">
      <c r="A101" s="22" t="s">
        <v>31</v>
      </c>
      <c r="B101" s="23">
        <v>1</v>
      </c>
      <c r="C101" s="23">
        <v>20.274584929757346</v>
      </c>
      <c r="D101" s="23">
        <v>24.042145593869733</v>
      </c>
      <c r="E101" s="23">
        <v>44.316730523627079</v>
      </c>
      <c r="F101" s="21" t="s">
        <v>40</v>
      </c>
      <c r="G101" s="20">
        <v>636.23034782608693</v>
      </c>
      <c r="H101" s="31"/>
      <c r="I101" s="31"/>
      <c r="J101" s="31"/>
      <c r="K101" s="32"/>
      <c r="L101" s="32"/>
      <c r="M101" s="32"/>
      <c r="N101" s="32"/>
      <c r="O101" s="32"/>
      <c r="P101" s="32"/>
      <c r="Q101" s="32"/>
      <c r="R101" s="31"/>
      <c r="S101" s="32"/>
      <c r="T101" s="30"/>
    </row>
    <row r="102" spans="1:20" x14ac:dyDescent="0.2">
      <c r="A102" s="13" t="s">
        <v>32</v>
      </c>
      <c r="B102" s="20">
        <v>3.3333333333333326</v>
      </c>
      <c r="C102" s="20">
        <v>16.666666666666668</v>
      </c>
      <c r="D102" s="20">
        <v>36.111111111111114</v>
      </c>
      <c r="E102" s="20">
        <v>52.777777777777786</v>
      </c>
      <c r="F102" s="19" t="s">
        <v>40</v>
      </c>
      <c r="G102" s="20">
        <v>636.23034782608693</v>
      </c>
      <c r="H102" s="5"/>
      <c r="I102" s="5"/>
      <c r="J102" s="5"/>
      <c r="K102" s="30"/>
      <c r="L102" s="30"/>
      <c r="M102" s="30"/>
      <c r="N102" s="30"/>
      <c r="O102" s="30"/>
      <c r="P102" s="30"/>
      <c r="Q102" s="30"/>
      <c r="R102" s="5"/>
      <c r="S102" s="30"/>
      <c r="T102" s="30"/>
    </row>
    <row r="103" spans="1:20" x14ac:dyDescent="0.2">
      <c r="A103" s="13" t="s">
        <v>32</v>
      </c>
      <c r="B103" s="20">
        <v>3.3333333333333326</v>
      </c>
      <c r="C103" s="20">
        <v>16.666666666666668</v>
      </c>
      <c r="D103" s="20">
        <v>36.111111111111114</v>
      </c>
      <c r="E103" s="20">
        <v>52.777777777777786</v>
      </c>
      <c r="F103" s="19" t="s">
        <v>40</v>
      </c>
      <c r="G103" s="20">
        <v>636.23034782608693</v>
      </c>
      <c r="H103" s="5"/>
      <c r="I103" s="5"/>
      <c r="J103" s="5"/>
      <c r="K103" s="30"/>
      <c r="L103" s="30"/>
      <c r="M103" s="30"/>
      <c r="N103" s="30"/>
      <c r="O103" s="30"/>
      <c r="P103" s="30"/>
      <c r="Q103" s="30"/>
      <c r="R103" s="5"/>
      <c r="S103" s="30"/>
      <c r="T103" s="30"/>
    </row>
    <row r="104" spans="1:20" x14ac:dyDescent="0.2">
      <c r="A104" s="13" t="s">
        <v>32</v>
      </c>
      <c r="B104" s="20">
        <v>3.3333333333333326</v>
      </c>
      <c r="C104" s="20">
        <v>16.666666666666668</v>
      </c>
      <c r="D104" s="20">
        <v>36.111111111111114</v>
      </c>
      <c r="E104" s="20">
        <v>52.777777777777786</v>
      </c>
      <c r="F104" s="19" t="s">
        <v>40</v>
      </c>
      <c r="G104" s="20">
        <v>636.23034782608693</v>
      </c>
      <c r="H104" s="5"/>
      <c r="I104" s="5"/>
      <c r="J104" s="5"/>
      <c r="K104" s="30"/>
      <c r="L104" s="30"/>
      <c r="M104" s="30"/>
      <c r="N104" s="30"/>
      <c r="O104" s="30"/>
      <c r="P104" s="30"/>
      <c r="Q104" s="30"/>
      <c r="R104" s="5"/>
      <c r="S104" s="30"/>
      <c r="T104" s="30"/>
    </row>
    <row r="105" spans="1:20" x14ac:dyDescent="0.2">
      <c r="A105" s="22" t="s">
        <v>32</v>
      </c>
      <c r="B105" s="23">
        <v>3.3333333333333326</v>
      </c>
      <c r="C105" s="23">
        <v>16.666666666666668</v>
      </c>
      <c r="D105" s="23">
        <v>36.111111111111114</v>
      </c>
      <c r="E105" s="23">
        <v>52.777777777777786</v>
      </c>
      <c r="F105" s="21" t="s">
        <v>40</v>
      </c>
      <c r="G105" s="20">
        <v>636.23034782608693</v>
      </c>
      <c r="H105" s="31"/>
      <c r="I105" s="31"/>
      <c r="J105" s="31"/>
      <c r="K105" s="32"/>
      <c r="L105" s="32"/>
      <c r="M105" s="32"/>
      <c r="N105" s="32"/>
      <c r="O105" s="32"/>
      <c r="P105" s="32"/>
      <c r="Q105" s="32"/>
      <c r="R105" s="31"/>
      <c r="S105" s="32"/>
      <c r="T105" s="30"/>
    </row>
    <row r="106" spans="1:20" x14ac:dyDescent="0.2">
      <c r="A106" s="13" t="s">
        <v>35</v>
      </c>
      <c r="B106" s="20">
        <v>8.8888888888888893</v>
      </c>
      <c r="C106" s="20">
        <v>0</v>
      </c>
      <c r="D106" s="20">
        <v>16.538952745849297</v>
      </c>
      <c r="E106" s="20">
        <v>16.538952745849297</v>
      </c>
      <c r="F106" s="19" t="s">
        <v>40</v>
      </c>
      <c r="G106" s="20">
        <v>632.90795652173904</v>
      </c>
      <c r="H106" s="5"/>
      <c r="I106" s="5"/>
      <c r="J106" s="5"/>
      <c r="K106" s="30"/>
      <c r="L106" s="30"/>
      <c r="M106" s="30"/>
      <c r="N106" s="30"/>
      <c r="O106" s="30"/>
      <c r="P106" s="30"/>
      <c r="Q106" s="30"/>
      <c r="R106" s="5"/>
      <c r="S106" s="30"/>
      <c r="T106" s="30"/>
    </row>
    <row r="107" spans="1:20" x14ac:dyDescent="0.2">
      <c r="A107" s="13" t="s">
        <v>35</v>
      </c>
      <c r="B107" s="20">
        <v>8.8888888888888893</v>
      </c>
      <c r="C107" s="20">
        <v>0</v>
      </c>
      <c r="D107" s="20">
        <v>16.538952745849297</v>
      </c>
      <c r="E107" s="20">
        <v>16.538952745849297</v>
      </c>
      <c r="F107" s="19" t="s">
        <v>40</v>
      </c>
      <c r="G107" s="20">
        <v>632.90795652173904</v>
      </c>
      <c r="H107" s="5"/>
      <c r="I107" s="5"/>
      <c r="J107" s="5"/>
      <c r="K107" s="30"/>
      <c r="L107" s="30"/>
      <c r="M107" s="30"/>
      <c r="N107" s="30"/>
      <c r="O107" s="30"/>
      <c r="P107" s="30"/>
      <c r="Q107" s="30"/>
      <c r="R107" s="5"/>
      <c r="S107" s="30"/>
      <c r="T107" s="30"/>
    </row>
    <row r="108" spans="1:20" x14ac:dyDescent="0.2">
      <c r="A108" s="13" t="s">
        <v>35</v>
      </c>
      <c r="B108" s="20">
        <v>8.8888888888888893</v>
      </c>
      <c r="C108" s="20">
        <v>0</v>
      </c>
      <c r="D108" s="20">
        <v>16.538952745849297</v>
      </c>
      <c r="E108" s="20">
        <v>16.538952745849297</v>
      </c>
      <c r="F108" s="19" t="s">
        <v>40</v>
      </c>
      <c r="G108" s="20">
        <v>632.90795652173904</v>
      </c>
      <c r="H108" s="5"/>
      <c r="I108" s="5"/>
      <c r="J108" s="5"/>
      <c r="K108" s="30"/>
      <c r="L108" s="30"/>
      <c r="M108" s="30"/>
      <c r="N108" s="30"/>
      <c r="O108" s="30"/>
      <c r="P108" s="30"/>
      <c r="Q108" s="30"/>
      <c r="R108" s="5"/>
      <c r="S108" s="30"/>
      <c r="T108" s="30"/>
    </row>
    <row r="109" spans="1:20" x14ac:dyDescent="0.2">
      <c r="A109" s="22" t="s">
        <v>35</v>
      </c>
      <c r="B109" s="23">
        <v>8.8888888888888893</v>
      </c>
      <c r="C109" s="23">
        <v>0</v>
      </c>
      <c r="D109" s="23">
        <v>16.538952745849297</v>
      </c>
      <c r="E109" s="23">
        <v>16.538952745849297</v>
      </c>
      <c r="F109" s="21" t="s">
        <v>40</v>
      </c>
      <c r="G109" s="20">
        <v>632.90795652173904</v>
      </c>
      <c r="H109" s="31"/>
      <c r="I109" s="31"/>
      <c r="J109" s="31"/>
      <c r="K109" s="32"/>
      <c r="L109" s="32"/>
      <c r="M109" s="32"/>
      <c r="N109" s="32"/>
      <c r="O109" s="32"/>
      <c r="P109" s="32"/>
      <c r="Q109" s="32"/>
      <c r="R109" s="31"/>
      <c r="S109" s="32"/>
      <c r="T109" s="30"/>
    </row>
    <row r="110" spans="1:20" x14ac:dyDescent="0.2">
      <c r="A110" s="13" t="s">
        <v>36</v>
      </c>
      <c r="B110" s="20">
        <v>14.444444444444445</v>
      </c>
      <c r="C110" s="20">
        <v>0</v>
      </c>
      <c r="D110" s="20">
        <v>22.222222222222221</v>
      </c>
      <c r="E110" s="20">
        <v>22.222222222222221</v>
      </c>
      <c r="F110" s="19" t="s">
        <v>40</v>
      </c>
      <c r="G110" s="20">
        <v>632.90795652173904</v>
      </c>
      <c r="H110" s="5"/>
      <c r="I110" s="5"/>
      <c r="J110" s="5"/>
      <c r="K110" s="30"/>
      <c r="L110" s="30"/>
      <c r="M110" s="30"/>
      <c r="N110" s="30"/>
      <c r="O110" s="30"/>
      <c r="P110" s="30"/>
      <c r="Q110" s="30"/>
      <c r="R110" s="5"/>
      <c r="S110" s="30"/>
      <c r="T110" s="30"/>
    </row>
    <row r="111" spans="1:20" x14ac:dyDescent="0.2">
      <c r="A111" s="13" t="s">
        <v>36</v>
      </c>
      <c r="B111" s="20">
        <v>14.444444444444445</v>
      </c>
      <c r="C111" s="20">
        <v>0</v>
      </c>
      <c r="D111" s="20">
        <v>22.222222222222221</v>
      </c>
      <c r="E111" s="20">
        <v>22.222222222222221</v>
      </c>
      <c r="F111" s="19" t="s">
        <v>40</v>
      </c>
      <c r="G111" s="20">
        <v>632.90795652173904</v>
      </c>
      <c r="H111" s="5"/>
      <c r="I111" s="5"/>
      <c r="J111" s="5"/>
      <c r="K111" s="30"/>
      <c r="L111" s="30"/>
      <c r="M111" s="30"/>
      <c r="N111" s="30"/>
      <c r="O111" s="30"/>
      <c r="P111" s="30"/>
      <c r="Q111" s="30"/>
      <c r="R111" s="5"/>
      <c r="S111" s="30"/>
      <c r="T111" s="30"/>
    </row>
    <row r="112" spans="1:20" x14ac:dyDescent="0.2">
      <c r="A112" s="13" t="s">
        <v>36</v>
      </c>
      <c r="B112" s="20">
        <v>14.444444444444445</v>
      </c>
      <c r="C112" s="20">
        <v>0</v>
      </c>
      <c r="D112" s="20">
        <v>22.222222222222221</v>
      </c>
      <c r="E112" s="20">
        <v>22.222222222222221</v>
      </c>
      <c r="F112" s="19" t="s">
        <v>40</v>
      </c>
      <c r="G112" s="20">
        <v>632.90795652173904</v>
      </c>
      <c r="H112" s="5"/>
      <c r="I112" s="5"/>
      <c r="J112" s="5"/>
      <c r="K112" s="30"/>
      <c r="L112" s="30"/>
      <c r="M112" s="30"/>
      <c r="N112" s="30"/>
      <c r="O112" s="30"/>
      <c r="P112" s="30"/>
      <c r="Q112" s="30"/>
      <c r="R112" s="5"/>
      <c r="S112" s="30"/>
      <c r="T112" s="30"/>
    </row>
    <row r="113" spans="1:20" x14ac:dyDescent="0.2">
      <c r="A113" s="22" t="s">
        <v>36</v>
      </c>
      <c r="B113" s="23">
        <v>14.444444444444445</v>
      </c>
      <c r="C113" s="23">
        <v>0</v>
      </c>
      <c r="D113" s="23">
        <v>22.222222222222221</v>
      </c>
      <c r="E113" s="23">
        <v>22.222222222222221</v>
      </c>
      <c r="F113" s="21" t="s">
        <v>40</v>
      </c>
      <c r="G113" s="20">
        <v>632.90795652173904</v>
      </c>
      <c r="H113" s="31"/>
      <c r="I113" s="31"/>
      <c r="J113" s="31"/>
      <c r="K113" s="32"/>
      <c r="L113" s="32"/>
      <c r="M113" s="32"/>
      <c r="N113" s="32"/>
      <c r="O113" s="32"/>
      <c r="P113" s="32"/>
      <c r="Q113" s="32"/>
      <c r="R113" s="31"/>
      <c r="S113" s="32"/>
      <c r="T113" s="3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B7E56-7388-CC4D-9A7B-33B2D50A556D}">
  <dimension ref="A1:AL35"/>
  <sheetViews>
    <sheetView tabSelected="1" zoomScale="68" workbookViewId="0">
      <pane xSplit="1" topLeftCell="B1" activePane="topRight" state="frozen"/>
      <selection pane="topRight" activeCell="K21" sqref="K21"/>
    </sheetView>
  </sheetViews>
  <sheetFormatPr baseColWidth="10" defaultRowHeight="16" x14ac:dyDescent="0.2"/>
  <cols>
    <col min="4" max="4" width="15.6640625" customWidth="1"/>
    <col min="5" max="5" width="11.83203125" customWidth="1"/>
    <col min="6" max="6" width="9.6640625" customWidth="1"/>
    <col min="7" max="7" width="8.5" customWidth="1"/>
    <col min="8" max="8" width="7.6640625" customWidth="1"/>
    <col min="9" max="9" width="13" customWidth="1"/>
    <col min="10" max="11" width="23.6640625" customWidth="1"/>
    <col min="12" max="12" width="7.6640625" customWidth="1"/>
    <col min="13" max="15" width="11.6640625" customWidth="1"/>
    <col min="16" max="16" width="26" customWidth="1"/>
    <col min="17" max="17" width="20.33203125" customWidth="1"/>
  </cols>
  <sheetData>
    <row r="1" spans="1:38" ht="17" customHeight="1" x14ac:dyDescent="0.2">
      <c r="A1" t="s">
        <v>0</v>
      </c>
      <c r="B1" t="s">
        <v>41</v>
      </c>
      <c r="C1" t="s">
        <v>42</v>
      </c>
      <c r="D1" s="6" t="s">
        <v>59</v>
      </c>
      <c r="E1" s="7" t="s">
        <v>1</v>
      </c>
      <c r="F1" s="7" t="s">
        <v>60</v>
      </c>
      <c r="G1" s="7" t="s">
        <v>61</v>
      </c>
      <c r="H1" s="10" t="s">
        <v>62</v>
      </c>
      <c r="I1" s="11" t="s">
        <v>55</v>
      </c>
      <c r="J1" s="9" t="s">
        <v>56</v>
      </c>
      <c r="K1" s="9" t="s">
        <v>53</v>
      </c>
      <c r="L1" s="9" t="s">
        <v>50</v>
      </c>
      <c r="M1" s="9" t="s">
        <v>49</v>
      </c>
      <c r="N1" s="9" t="s">
        <v>52</v>
      </c>
      <c r="O1" s="9" t="s">
        <v>57</v>
      </c>
      <c r="P1" s="9" t="s">
        <v>58</v>
      </c>
      <c r="Q1" s="9" t="s">
        <v>54</v>
      </c>
    </row>
    <row r="2" spans="1:38" ht="22" customHeight="1" x14ac:dyDescent="0.2">
      <c r="A2" s="1" t="s">
        <v>4</v>
      </c>
      <c r="B2" s="4">
        <v>-18.081659999999999</v>
      </c>
      <c r="C2" s="4">
        <v>21.74194</v>
      </c>
      <c r="D2" t="s">
        <v>43</v>
      </c>
      <c r="E2" s="3">
        <v>18.400000000000006</v>
      </c>
      <c r="F2" s="3">
        <v>49.206349206349209</v>
      </c>
      <c r="G2" s="3">
        <v>-12.90322580645163</v>
      </c>
      <c r="H2" s="5">
        <v>11</v>
      </c>
      <c r="I2" s="3">
        <v>1</v>
      </c>
      <c r="J2" s="3">
        <f>1.05555555555556</f>
        <v>1.05555555555556</v>
      </c>
      <c r="K2" s="8">
        <v>1</v>
      </c>
      <c r="L2" s="3">
        <v>4.166666666666667</v>
      </c>
      <c r="M2" s="3">
        <v>61.111111111111114</v>
      </c>
      <c r="N2" s="3">
        <f>SUM(L2:M2)</f>
        <v>65.277777777777786</v>
      </c>
      <c r="O2" t="s">
        <v>37</v>
      </c>
      <c r="P2" s="3">
        <v>10</v>
      </c>
      <c r="Q2" s="3">
        <v>593.25226086956525</v>
      </c>
    </row>
    <row r="3" spans="1:38" ht="28" customHeight="1" x14ac:dyDescent="0.2">
      <c r="A3" s="1" t="s">
        <v>5</v>
      </c>
      <c r="B3" s="4">
        <v>-18.085540000000002</v>
      </c>
      <c r="C3" s="4">
        <v>21.741540000000001</v>
      </c>
      <c r="D3" t="s">
        <v>43</v>
      </c>
      <c r="E3" s="3">
        <v>16.279069767441854</v>
      </c>
      <c r="F3" s="3">
        <v>40.460526315789465</v>
      </c>
      <c r="G3" s="3">
        <v>-42.063492063492077</v>
      </c>
      <c r="H3" s="5">
        <v>8</v>
      </c>
      <c r="I3" s="3">
        <v>1</v>
      </c>
      <c r="J3" s="3">
        <v>0.77777777777777779</v>
      </c>
      <c r="K3" s="8">
        <f>(1-J3)*20</f>
        <v>4.4444444444444446</v>
      </c>
      <c r="L3" s="3">
        <v>5.5555555555555554</v>
      </c>
      <c r="M3" s="3">
        <v>38.888888888888886</v>
      </c>
      <c r="N3" s="3">
        <f>SUM(L3:M3)</f>
        <v>44.444444444444443</v>
      </c>
      <c r="O3" t="s">
        <v>38</v>
      </c>
      <c r="P3" t="s">
        <v>51</v>
      </c>
      <c r="Q3" s="3">
        <v>593.25226086956525</v>
      </c>
    </row>
    <row r="4" spans="1:38" ht="27" customHeight="1" x14ac:dyDescent="0.2">
      <c r="A4" s="1" t="s">
        <v>6</v>
      </c>
      <c r="B4" s="4">
        <v>-18.064070000000001</v>
      </c>
      <c r="C4" s="4">
        <v>21.836169999999999</v>
      </c>
      <c r="D4" t="s">
        <v>44</v>
      </c>
      <c r="E4" s="3">
        <v>39.306358381502889</v>
      </c>
      <c r="F4" s="3">
        <v>31.111111111111114</v>
      </c>
      <c r="G4" s="3">
        <v>42.1875</v>
      </c>
      <c r="H4" s="5">
        <v>11</v>
      </c>
      <c r="I4" s="3">
        <v>1</v>
      </c>
      <c r="J4" s="3">
        <v>1.1111111111111112</v>
      </c>
      <c r="K4" s="8">
        <v>1</v>
      </c>
      <c r="L4" s="3">
        <v>9.2273307790549168</v>
      </c>
      <c r="M4" s="3">
        <v>40.644955300127712</v>
      </c>
      <c r="N4" s="3">
        <f>SUM(L4:M4)</f>
        <v>49.872286079182629</v>
      </c>
      <c r="O4" t="s">
        <v>37</v>
      </c>
      <c r="P4" s="3">
        <v>20</v>
      </c>
      <c r="Q4" s="3">
        <v>588.98908695652153</v>
      </c>
    </row>
    <row r="5" spans="1:38" ht="22" customHeight="1" x14ac:dyDescent="0.2">
      <c r="A5" s="1" t="s">
        <v>7</v>
      </c>
      <c r="B5" s="4">
        <v>-18.067920000000001</v>
      </c>
      <c r="C5" s="4">
        <v>21.836500000000001</v>
      </c>
      <c r="D5" t="s">
        <v>43</v>
      </c>
      <c r="E5" s="3">
        <v>-17.045454545454547</v>
      </c>
      <c r="F5" s="3">
        <v>-17.64705882352942</v>
      </c>
      <c r="G5" s="3">
        <v>-5.2631578947368354</v>
      </c>
      <c r="H5" s="5">
        <v>14</v>
      </c>
      <c r="I5" s="5">
        <v>3</v>
      </c>
      <c r="J5" s="3">
        <v>0.3888888888888889</v>
      </c>
      <c r="K5" s="8">
        <f>(1-J5)*20</f>
        <v>12.222222222222223</v>
      </c>
      <c r="L5" s="3">
        <v>0</v>
      </c>
      <c r="M5" s="3">
        <v>25</v>
      </c>
      <c r="N5" s="3">
        <f>SUM(L5:M5)</f>
        <v>25</v>
      </c>
      <c r="O5" t="s">
        <v>38</v>
      </c>
      <c r="P5" t="s">
        <v>51</v>
      </c>
      <c r="Q5" s="3">
        <v>588.98908695652153</v>
      </c>
    </row>
    <row r="6" spans="1:38" x14ac:dyDescent="0.2">
      <c r="A6" s="2" t="s">
        <v>8</v>
      </c>
      <c r="B6" s="4">
        <v>-18.043320000000001</v>
      </c>
      <c r="C6" s="4">
        <v>21.927900000000001</v>
      </c>
      <c r="D6" t="s">
        <v>45</v>
      </c>
      <c r="E6" s="3">
        <v>41.81818181818182</v>
      </c>
      <c r="F6" s="3">
        <v>-11.428571428571431</v>
      </c>
      <c r="G6" s="3">
        <v>65.333333333333329</v>
      </c>
      <c r="H6" s="5">
        <v>7</v>
      </c>
      <c r="I6" s="3">
        <v>2</v>
      </c>
      <c r="J6" s="3">
        <v>0.66666666666666663</v>
      </c>
      <c r="K6" s="8">
        <f>(1-J6)*20</f>
        <v>6.6666666666666679</v>
      </c>
      <c r="L6" s="3">
        <v>5.5555555555555554</v>
      </c>
      <c r="M6" s="3">
        <v>33.333333333333336</v>
      </c>
      <c r="N6" s="3">
        <f t="shared" ref="N6:N34" si="0">SUM(L6:M6)</f>
        <v>38.888888888888893</v>
      </c>
      <c r="O6" t="s">
        <v>37</v>
      </c>
      <c r="P6" s="3">
        <v>30</v>
      </c>
      <c r="Q6" s="3">
        <v>579.62026086956519</v>
      </c>
    </row>
    <row r="7" spans="1:38" x14ac:dyDescent="0.2">
      <c r="A7" s="1" t="s">
        <v>9</v>
      </c>
      <c r="B7" s="4">
        <v>-18.047000000000001</v>
      </c>
      <c r="C7" s="4">
        <v>21.9285</v>
      </c>
      <c r="D7" t="s">
        <v>45</v>
      </c>
      <c r="E7" s="3">
        <v>4.3715846994535639</v>
      </c>
      <c r="F7" s="3">
        <v>60.909090909090907</v>
      </c>
      <c r="G7" s="3">
        <v>-80.821917808219155</v>
      </c>
      <c r="H7" s="5">
        <v>6</v>
      </c>
      <c r="I7" s="3">
        <v>2</v>
      </c>
      <c r="J7" s="3">
        <v>0.5</v>
      </c>
      <c r="K7" s="8">
        <f>(1-J7)*20</f>
        <v>10</v>
      </c>
      <c r="L7" s="3">
        <v>5.5555555555555554</v>
      </c>
      <c r="M7" s="3">
        <v>30.555555555555557</v>
      </c>
      <c r="N7" s="3">
        <f t="shared" si="0"/>
        <v>36.111111111111114</v>
      </c>
      <c r="O7" t="s">
        <v>38</v>
      </c>
      <c r="P7" t="s">
        <v>51</v>
      </c>
      <c r="Q7" s="3">
        <v>579.62026086956519</v>
      </c>
    </row>
    <row r="8" spans="1:38" x14ac:dyDescent="0.2">
      <c r="A8" s="1" t="s">
        <v>10</v>
      </c>
      <c r="B8" s="4">
        <v>-18.044799999999999</v>
      </c>
      <c r="C8" s="4">
        <v>22.02159</v>
      </c>
      <c r="D8" t="s">
        <v>45</v>
      </c>
      <c r="E8" s="3">
        <v>28.75</v>
      </c>
      <c r="F8" s="3">
        <v>61.666666666666664</v>
      </c>
      <c r="G8" s="3">
        <v>2.1052631578947256</v>
      </c>
      <c r="H8" s="5">
        <v>13</v>
      </c>
      <c r="I8" s="3">
        <v>2</v>
      </c>
      <c r="J8" s="3">
        <v>1.2222222222222223</v>
      </c>
      <c r="K8" s="8">
        <v>1</v>
      </c>
      <c r="L8" s="3">
        <v>9.1954022988505741</v>
      </c>
      <c r="M8" s="3">
        <v>59.323116219667945</v>
      </c>
      <c r="N8" s="3">
        <f t="shared" si="0"/>
        <v>68.518518518518519</v>
      </c>
      <c r="O8" t="s">
        <v>37</v>
      </c>
      <c r="P8" s="3">
        <v>20</v>
      </c>
      <c r="Q8" s="3">
        <v>578.09756521739121</v>
      </c>
    </row>
    <row r="9" spans="1:38" x14ac:dyDescent="0.2">
      <c r="A9" s="1" t="s">
        <v>11</v>
      </c>
      <c r="B9" s="4">
        <v>-18.048490000000001</v>
      </c>
      <c r="C9" s="4">
        <v>22.020859999999999</v>
      </c>
      <c r="D9" t="s">
        <v>45</v>
      </c>
      <c r="E9" s="3">
        <v>36.799999999999997</v>
      </c>
      <c r="F9" s="3">
        <v>75.483870967741936</v>
      </c>
      <c r="G9" s="3">
        <v>-26.315789473684205</v>
      </c>
      <c r="H9" s="5">
        <v>14</v>
      </c>
      <c r="I9" s="3">
        <v>2</v>
      </c>
      <c r="J9" s="3">
        <v>1.0555555555555556</v>
      </c>
      <c r="K9" s="8">
        <v>1</v>
      </c>
      <c r="L9" s="3">
        <v>11.111111111111111</v>
      </c>
      <c r="M9" s="3">
        <v>58.333333333333336</v>
      </c>
      <c r="N9" s="3">
        <f t="shared" si="0"/>
        <v>69.444444444444443</v>
      </c>
      <c r="O9" t="s">
        <v>37</v>
      </c>
      <c r="P9" s="3">
        <v>20</v>
      </c>
      <c r="Q9" s="3">
        <v>578.09756521739121</v>
      </c>
    </row>
    <row r="10" spans="1:38" x14ac:dyDescent="0.2">
      <c r="A10" s="1" t="s">
        <v>12</v>
      </c>
      <c r="B10" s="4">
        <v>-18.054670000000002</v>
      </c>
      <c r="C10" s="4">
        <v>22.114609999999999</v>
      </c>
      <c r="D10" t="s">
        <v>43</v>
      </c>
      <c r="E10" s="3">
        <v>34.92647058823529</v>
      </c>
      <c r="F10" s="3">
        <v>34.883720930232556</v>
      </c>
      <c r="G10" s="3">
        <v>35</v>
      </c>
      <c r="H10" s="5">
        <v>7</v>
      </c>
      <c r="I10" s="3">
        <v>2</v>
      </c>
      <c r="J10" s="3">
        <v>0.94444444444444442</v>
      </c>
      <c r="K10" s="8">
        <f>(1-J10)*20</f>
        <v>1.1111111111111116</v>
      </c>
      <c r="L10" s="3">
        <v>11.020923520923521</v>
      </c>
      <c r="M10" s="3">
        <v>26.406926406926409</v>
      </c>
      <c r="N10" s="3">
        <f t="shared" si="0"/>
        <v>37.427849927849934</v>
      </c>
      <c r="O10" t="s">
        <v>37</v>
      </c>
      <c r="P10" s="3">
        <v>10</v>
      </c>
      <c r="Q10" s="3">
        <v>563.1559565217392</v>
      </c>
      <c r="AL10" t="s">
        <v>54</v>
      </c>
    </row>
    <row r="11" spans="1:38" x14ac:dyDescent="0.2">
      <c r="A11" s="1" t="s">
        <v>13</v>
      </c>
      <c r="B11" s="4">
        <v>-18.05866</v>
      </c>
      <c r="C11" s="4">
        <v>22.11467</v>
      </c>
      <c r="D11" t="s">
        <v>45</v>
      </c>
      <c r="E11" s="3">
        <v>27.631578947368425</v>
      </c>
      <c r="F11" s="3">
        <v>43.333333333333336</v>
      </c>
      <c r="G11" s="3">
        <v>-1.25</v>
      </c>
      <c r="H11" s="5">
        <v>13</v>
      </c>
      <c r="I11" s="3">
        <v>2</v>
      </c>
      <c r="J11" s="3">
        <v>0.44444444444444442</v>
      </c>
      <c r="K11" s="8">
        <f>(1-J11)*20</f>
        <v>11.111111111111111</v>
      </c>
      <c r="L11" s="3">
        <v>2.7777777777777777</v>
      </c>
      <c r="M11" s="3">
        <v>27.777777777777779</v>
      </c>
      <c r="N11" s="3">
        <f t="shared" si="0"/>
        <v>30.555555555555557</v>
      </c>
      <c r="O11" t="s">
        <v>37</v>
      </c>
      <c r="P11" s="3">
        <v>10</v>
      </c>
      <c r="Q11" s="3">
        <v>563.1559565217392</v>
      </c>
      <c r="AK11">
        <v>20</v>
      </c>
      <c r="AL11" s="3">
        <v>593.25226086956525</v>
      </c>
    </row>
    <row r="12" spans="1:38" x14ac:dyDescent="0.2">
      <c r="A12" s="1" t="s">
        <v>14</v>
      </c>
      <c r="B12" s="4">
        <v>-18.040880000000001</v>
      </c>
      <c r="C12" s="4">
        <v>22.20712</v>
      </c>
      <c r="D12" t="s">
        <v>43</v>
      </c>
      <c r="E12" s="3">
        <v>-86.538461538461547</v>
      </c>
      <c r="F12" s="3">
        <v>-33.333333333333314</v>
      </c>
      <c r="G12" s="3">
        <v>-159.09090909090907</v>
      </c>
      <c r="H12" s="5">
        <v>10</v>
      </c>
      <c r="I12" s="3">
        <v>3</v>
      </c>
      <c r="J12" s="3">
        <v>0.22222222222222221</v>
      </c>
      <c r="K12" s="8">
        <f>(1-J12)*20</f>
        <v>15.555555555555555</v>
      </c>
      <c r="L12" s="3">
        <v>2.7777777777777777</v>
      </c>
      <c r="M12" s="3">
        <v>8.3333333333333339</v>
      </c>
      <c r="N12" s="3">
        <f t="shared" si="0"/>
        <v>11.111111111111111</v>
      </c>
      <c r="O12" t="s">
        <v>37</v>
      </c>
      <c r="P12" s="3">
        <v>0</v>
      </c>
      <c r="Q12" s="3">
        <v>557.78617391304329</v>
      </c>
      <c r="AK12">
        <v>30</v>
      </c>
      <c r="AL12" s="3">
        <v>588.98908695652153</v>
      </c>
    </row>
    <row r="13" spans="1:38" x14ac:dyDescent="0.2">
      <c r="A13" s="2" t="s">
        <v>15</v>
      </c>
      <c r="B13" s="4">
        <v>-18.016110000000001</v>
      </c>
      <c r="C13" s="4">
        <v>22.29945</v>
      </c>
      <c r="D13" t="s">
        <v>46</v>
      </c>
      <c r="E13" s="3">
        <v>34.710743801652882</v>
      </c>
      <c r="F13" s="3">
        <v>84.444444444444443</v>
      </c>
      <c r="G13" s="3">
        <v>-28.037383177570092</v>
      </c>
      <c r="H13" s="5">
        <v>12</v>
      </c>
      <c r="I13" s="3">
        <v>2</v>
      </c>
      <c r="J13" s="3">
        <v>0.88888888888888884</v>
      </c>
      <c r="K13" s="8">
        <f>(1-J13)*20</f>
        <v>2.2222222222222232</v>
      </c>
      <c r="L13" s="3">
        <v>13.888888888888889</v>
      </c>
      <c r="M13" s="3">
        <v>47.222222222222221</v>
      </c>
      <c r="N13" s="3">
        <f t="shared" si="0"/>
        <v>61.111111111111114</v>
      </c>
      <c r="O13" t="s">
        <v>37</v>
      </c>
      <c r="P13" s="3">
        <v>0</v>
      </c>
      <c r="Q13" s="3">
        <v>561.22273913043477</v>
      </c>
      <c r="AK13">
        <v>40</v>
      </c>
      <c r="AL13" s="3">
        <v>579.62026086956519</v>
      </c>
    </row>
    <row r="14" spans="1:38" x14ac:dyDescent="0.2">
      <c r="A14" s="1" t="s">
        <v>16</v>
      </c>
      <c r="B14" s="4">
        <v>-18.020990000000001</v>
      </c>
      <c r="C14" s="4">
        <v>22.300080000000001</v>
      </c>
      <c r="D14" t="s">
        <v>43</v>
      </c>
      <c r="E14" s="3">
        <v>30.801687763713076</v>
      </c>
      <c r="F14" s="3">
        <v>69.230769230769226</v>
      </c>
      <c r="G14" s="3">
        <v>-34.831460674157313</v>
      </c>
      <c r="H14" s="5">
        <v>10</v>
      </c>
      <c r="I14" s="3">
        <v>2</v>
      </c>
      <c r="J14" s="3">
        <v>0.5</v>
      </c>
      <c r="K14" s="8">
        <f>(1-J14)*20</f>
        <v>10</v>
      </c>
      <c r="L14" s="3">
        <v>11.111111111111111</v>
      </c>
      <c r="M14" s="3">
        <v>33.333333333333336</v>
      </c>
      <c r="N14" s="3">
        <f t="shared" si="0"/>
        <v>44.444444444444443</v>
      </c>
      <c r="O14" t="s">
        <v>37</v>
      </c>
      <c r="P14" s="3">
        <v>0</v>
      </c>
      <c r="Q14" s="3">
        <v>561.22273913043477</v>
      </c>
      <c r="AK14">
        <v>50</v>
      </c>
      <c r="AL14" s="3">
        <v>578.09756521739121</v>
      </c>
    </row>
    <row r="15" spans="1:38" x14ac:dyDescent="0.2">
      <c r="A15" s="1" t="s">
        <v>17</v>
      </c>
      <c r="B15" s="4">
        <v>-18.01679</v>
      </c>
      <c r="C15" s="4">
        <v>22.3934</v>
      </c>
      <c r="D15" t="s">
        <v>47</v>
      </c>
      <c r="E15" s="3">
        <v>51.028806584362144</v>
      </c>
      <c r="F15" s="3">
        <v>81.714285714285722</v>
      </c>
      <c r="G15" s="3">
        <v>-27.941176470588232</v>
      </c>
      <c r="H15" s="5">
        <v>8</v>
      </c>
      <c r="I15" s="3">
        <v>2</v>
      </c>
      <c r="J15" s="3">
        <v>1.0555555555555556</v>
      </c>
      <c r="K15" s="8">
        <v>1</v>
      </c>
      <c r="L15" s="3">
        <v>6.9264069264069263</v>
      </c>
      <c r="M15" s="3">
        <v>22.186147186147181</v>
      </c>
      <c r="N15" s="3">
        <f t="shared" si="0"/>
        <v>29.112554112554108</v>
      </c>
      <c r="O15" t="s">
        <v>37</v>
      </c>
      <c r="P15" s="3">
        <v>10</v>
      </c>
      <c r="Q15" s="3">
        <v>551.4219130434783</v>
      </c>
      <c r="AK15">
        <v>60</v>
      </c>
      <c r="AL15" s="3">
        <v>563.1559565217392</v>
      </c>
    </row>
    <row r="16" spans="1:38" x14ac:dyDescent="0.2">
      <c r="A16" s="2" t="s">
        <v>18</v>
      </c>
      <c r="B16" s="4">
        <v>-18.02054</v>
      </c>
      <c r="C16" s="4">
        <v>22.393190000000001</v>
      </c>
      <c r="D16" t="s">
        <v>47</v>
      </c>
      <c r="E16" s="3">
        <v>36.29032258064516</v>
      </c>
      <c r="F16" s="3">
        <v>86.486486486486484</v>
      </c>
      <c r="G16" s="3">
        <v>-38</v>
      </c>
      <c r="H16" s="5">
        <v>9</v>
      </c>
      <c r="I16" s="3">
        <v>2</v>
      </c>
      <c r="J16" s="3">
        <v>0.94444444444444442</v>
      </c>
      <c r="K16" s="8">
        <f t="shared" ref="K16:K28" si="1">(1-J16)*20</f>
        <v>1.1111111111111116</v>
      </c>
      <c r="L16" s="3">
        <v>11.111111111111111</v>
      </c>
      <c r="M16" s="3">
        <v>55.5555555555556</v>
      </c>
      <c r="N16" s="3">
        <f t="shared" si="0"/>
        <v>66.666666666666714</v>
      </c>
      <c r="O16" t="s">
        <v>37</v>
      </c>
      <c r="P16" s="3">
        <v>10</v>
      </c>
      <c r="Q16" s="3">
        <v>551.4219130434783</v>
      </c>
      <c r="AK16">
        <v>70</v>
      </c>
      <c r="AL16" s="3">
        <v>557.78617391304329</v>
      </c>
    </row>
    <row r="17" spans="1:38" x14ac:dyDescent="0.2">
      <c r="A17" s="2" t="s">
        <v>19</v>
      </c>
      <c r="B17" s="4">
        <v>-17.975549999999998</v>
      </c>
      <c r="C17" s="4">
        <v>22.475269999999998</v>
      </c>
      <c r="D17" t="s">
        <v>47</v>
      </c>
      <c r="E17" s="3">
        <v>30.454545454545453</v>
      </c>
      <c r="F17" s="3">
        <v>65.277777777777771</v>
      </c>
      <c r="G17" s="3">
        <v>13.513513513513516</v>
      </c>
      <c r="H17" s="5">
        <v>17</v>
      </c>
      <c r="I17" s="3">
        <v>1</v>
      </c>
      <c r="J17" s="3">
        <v>0.88888888888888884</v>
      </c>
      <c r="K17" s="8">
        <f t="shared" si="1"/>
        <v>2.2222222222222232</v>
      </c>
      <c r="L17" s="3">
        <v>16.602809706257982</v>
      </c>
      <c r="M17" s="3">
        <v>1.8199233716475096</v>
      </c>
      <c r="N17" s="3">
        <f t="shared" si="0"/>
        <v>18.422733077905491</v>
      </c>
      <c r="O17" t="s">
        <v>37</v>
      </c>
      <c r="P17" s="3">
        <v>10</v>
      </c>
      <c r="Q17" s="3">
        <v>548.66856521739135</v>
      </c>
      <c r="AK17">
        <v>80</v>
      </c>
      <c r="AL17" s="3">
        <v>561.22273913043477</v>
      </c>
    </row>
    <row r="18" spans="1:38" x14ac:dyDescent="0.2">
      <c r="A18" s="2" t="s">
        <v>20</v>
      </c>
      <c r="B18" s="4">
        <v>-17.979199999999999</v>
      </c>
      <c r="C18" s="4">
        <v>22.475840000000002</v>
      </c>
      <c r="D18" t="s">
        <v>43</v>
      </c>
      <c r="E18" s="3">
        <v>8.0188679245283083</v>
      </c>
      <c r="F18" s="3">
        <v>59.677419354838712</v>
      </c>
      <c r="G18" s="3">
        <v>-13.333333333333329</v>
      </c>
      <c r="H18" s="5">
        <v>12</v>
      </c>
      <c r="I18" s="3">
        <v>1</v>
      </c>
      <c r="J18" s="3">
        <v>0.66666666666666663</v>
      </c>
      <c r="K18" s="8">
        <f t="shared" si="1"/>
        <v>6.6666666666666679</v>
      </c>
      <c r="L18" s="3">
        <v>22.222222222222221</v>
      </c>
      <c r="M18" s="3">
        <v>30.555555555555557</v>
      </c>
      <c r="N18" s="3">
        <f t="shared" si="0"/>
        <v>52.777777777777779</v>
      </c>
      <c r="O18" t="s">
        <v>37</v>
      </c>
      <c r="P18" s="3">
        <v>10</v>
      </c>
      <c r="Q18" s="3">
        <v>548.66856521739135</v>
      </c>
      <c r="AK18">
        <v>90</v>
      </c>
      <c r="AL18" s="3">
        <v>551.4219130434783</v>
      </c>
    </row>
    <row r="19" spans="1:38" x14ac:dyDescent="0.2">
      <c r="A19" s="2" t="s">
        <v>21</v>
      </c>
      <c r="B19" s="4">
        <v>-17.93281</v>
      </c>
      <c r="C19" s="4">
        <v>22.659289999999999</v>
      </c>
      <c r="D19" t="s">
        <v>47</v>
      </c>
      <c r="E19" s="3">
        <v>23.40425531914893</v>
      </c>
      <c r="F19" s="3">
        <v>49.090909090909093</v>
      </c>
      <c r="G19" s="3">
        <v>15.555555555555557</v>
      </c>
      <c r="H19" s="5">
        <v>14</v>
      </c>
      <c r="I19" s="3">
        <v>1</v>
      </c>
      <c r="J19" s="3">
        <v>0.33333333333333331</v>
      </c>
      <c r="K19" s="8">
        <f t="shared" si="1"/>
        <v>13.333333333333336</v>
      </c>
      <c r="L19" s="3">
        <v>9.2911877394636022</v>
      </c>
      <c r="M19" s="3">
        <v>3.6717752234993615</v>
      </c>
      <c r="N19" s="3">
        <f t="shared" si="0"/>
        <v>12.962962962962964</v>
      </c>
      <c r="O19" t="s">
        <v>39</v>
      </c>
      <c r="P19" s="3">
        <v>10</v>
      </c>
      <c r="Q19" s="3">
        <v>606.49295652173896</v>
      </c>
      <c r="AK19">
        <v>100</v>
      </c>
      <c r="AL19" s="3">
        <v>548.66856521739135</v>
      </c>
    </row>
    <row r="20" spans="1:38" x14ac:dyDescent="0.2">
      <c r="A20" s="2" t="s">
        <v>22</v>
      </c>
      <c r="B20" s="4">
        <v>-17.936640000000001</v>
      </c>
      <c r="C20" s="4">
        <v>22.65962</v>
      </c>
      <c r="D20" t="s">
        <v>46</v>
      </c>
      <c r="E20" s="3">
        <v>19.111111111111114</v>
      </c>
      <c r="F20" s="3">
        <v>36.666666666666671</v>
      </c>
      <c r="G20" s="3">
        <v>13.939393939393938</v>
      </c>
      <c r="H20" s="5">
        <v>9</v>
      </c>
      <c r="I20" s="3">
        <v>2</v>
      </c>
      <c r="J20" s="3">
        <v>0.5</v>
      </c>
      <c r="K20" s="8">
        <f t="shared" si="1"/>
        <v>10</v>
      </c>
      <c r="L20" s="3">
        <v>6.9444444444444446</v>
      </c>
      <c r="M20" s="3">
        <v>13.888888888888889</v>
      </c>
      <c r="N20" s="3">
        <f t="shared" si="0"/>
        <v>20.833333333333336</v>
      </c>
      <c r="O20" t="s">
        <v>39</v>
      </c>
      <c r="P20" s="3">
        <v>10</v>
      </c>
      <c r="Q20" s="3">
        <v>606.49295652173896</v>
      </c>
      <c r="AK20">
        <v>120</v>
      </c>
      <c r="AL20" s="3">
        <v>606.49295652173896</v>
      </c>
    </row>
    <row r="21" spans="1:38" x14ac:dyDescent="0.2">
      <c r="A21" s="2" t="s">
        <v>23</v>
      </c>
      <c r="B21" s="4">
        <v>-17.91733</v>
      </c>
      <c r="C21" s="4">
        <v>22.751940000000001</v>
      </c>
      <c r="D21" t="s">
        <v>47</v>
      </c>
      <c r="E21" s="3">
        <v>18.918918918918919</v>
      </c>
      <c r="F21" s="3">
        <v>50</v>
      </c>
      <c r="G21" s="3">
        <v>7.4074074074074048</v>
      </c>
      <c r="H21" s="5">
        <v>14</v>
      </c>
      <c r="I21" s="3">
        <v>1</v>
      </c>
      <c r="J21" s="3">
        <v>0.55555555555555558</v>
      </c>
      <c r="K21" s="8">
        <f t="shared" si="1"/>
        <v>8.8888888888888893</v>
      </c>
      <c r="L21" s="3">
        <v>9.2592592592592595</v>
      </c>
      <c r="M21" s="3">
        <v>16.666666666666668</v>
      </c>
      <c r="N21" s="3">
        <f t="shared" si="0"/>
        <v>25.925925925925927</v>
      </c>
      <c r="O21" t="s">
        <v>39</v>
      </c>
      <c r="P21" s="3">
        <v>1</v>
      </c>
      <c r="Q21" s="3">
        <v>612.90873913043481</v>
      </c>
      <c r="AK21">
        <v>130</v>
      </c>
      <c r="AL21" s="3">
        <v>612.90873913043481</v>
      </c>
    </row>
    <row r="22" spans="1:38" x14ac:dyDescent="0.2">
      <c r="A22" s="2" t="s">
        <v>24</v>
      </c>
      <c r="B22" s="4">
        <v>-17.92136</v>
      </c>
      <c r="C22" s="4">
        <v>22.752089999999999</v>
      </c>
      <c r="D22" t="s">
        <v>46</v>
      </c>
      <c r="E22" s="3">
        <v>6.0606060606060597</v>
      </c>
      <c r="F22" s="3">
        <v>-3.125</v>
      </c>
      <c r="G22" s="3">
        <v>8.2706766917293351</v>
      </c>
      <c r="H22" s="5">
        <v>13</v>
      </c>
      <c r="I22" s="3">
        <v>1</v>
      </c>
      <c r="J22" s="3">
        <v>0.1111111111111111</v>
      </c>
      <c r="K22" s="8">
        <f t="shared" si="1"/>
        <v>17.777777777777779</v>
      </c>
      <c r="L22" s="3">
        <v>0</v>
      </c>
      <c r="M22" s="3">
        <v>3.6398467432950192</v>
      </c>
      <c r="N22" s="3">
        <f t="shared" si="0"/>
        <v>3.6398467432950192</v>
      </c>
      <c r="O22" t="s">
        <v>39</v>
      </c>
      <c r="P22" s="3">
        <v>1</v>
      </c>
      <c r="Q22" s="3">
        <v>612.90873913043481</v>
      </c>
      <c r="AK22">
        <v>140</v>
      </c>
      <c r="AL22" s="3">
        <v>634.1955217391303</v>
      </c>
    </row>
    <row r="23" spans="1:38" x14ac:dyDescent="0.2">
      <c r="A23" s="2" t="s">
        <v>25</v>
      </c>
      <c r="B23" s="4">
        <v>-17.891970000000001</v>
      </c>
      <c r="C23" s="4">
        <v>22.841950000000001</v>
      </c>
      <c r="D23" t="s">
        <v>47</v>
      </c>
      <c r="E23" s="3">
        <v>13.17365269461078</v>
      </c>
      <c r="F23" s="3">
        <v>42.500000000000007</v>
      </c>
      <c r="G23" s="3">
        <v>3.9370078740157481</v>
      </c>
      <c r="H23" s="5">
        <v>13</v>
      </c>
      <c r="I23" s="3">
        <v>1</v>
      </c>
      <c r="J23" s="3">
        <v>0.3888888888888889</v>
      </c>
      <c r="K23" s="8">
        <f t="shared" si="1"/>
        <v>12.222222222222223</v>
      </c>
      <c r="L23" s="3">
        <v>1.3708513708513708</v>
      </c>
      <c r="M23" s="3">
        <v>12.445887445887445</v>
      </c>
      <c r="N23" s="3">
        <f t="shared" si="0"/>
        <v>13.816738816738816</v>
      </c>
      <c r="O23" t="s">
        <v>39</v>
      </c>
      <c r="P23" s="3">
        <v>6</v>
      </c>
      <c r="Q23" s="3">
        <v>634.1955217391303</v>
      </c>
      <c r="AK23">
        <v>150</v>
      </c>
      <c r="AL23" s="3">
        <v>618.37956521739136</v>
      </c>
    </row>
    <row r="24" spans="1:38" x14ac:dyDescent="0.2">
      <c r="A24" s="2" t="s">
        <v>26</v>
      </c>
      <c r="B24" s="4">
        <v>-17.895710000000001</v>
      </c>
      <c r="C24" s="4">
        <v>22.842919999999999</v>
      </c>
      <c r="D24" t="s">
        <v>47</v>
      </c>
      <c r="E24" s="3">
        <v>20.408163265306129</v>
      </c>
      <c r="F24" s="3">
        <v>8.3333333333333428</v>
      </c>
      <c r="G24" s="3">
        <v>24.324324324324323</v>
      </c>
      <c r="H24" s="5">
        <v>18</v>
      </c>
      <c r="I24" s="3">
        <v>1</v>
      </c>
      <c r="J24" s="3">
        <v>0.5</v>
      </c>
      <c r="K24" s="8">
        <f t="shared" si="1"/>
        <v>10</v>
      </c>
      <c r="L24" s="3">
        <v>16.666666666666668</v>
      </c>
      <c r="M24" s="3">
        <v>27.777777777777779</v>
      </c>
      <c r="N24" s="3">
        <f t="shared" si="0"/>
        <v>44.444444444444443</v>
      </c>
      <c r="O24" t="s">
        <v>39</v>
      </c>
      <c r="P24" s="3">
        <v>6</v>
      </c>
      <c r="Q24" s="3">
        <v>634.1955217391303</v>
      </c>
      <c r="AK24">
        <v>160</v>
      </c>
      <c r="AL24" s="3">
        <v>642.70073913043484</v>
      </c>
    </row>
    <row r="25" spans="1:38" x14ac:dyDescent="0.2">
      <c r="A25" s="2" t="s">
        <v>27</v>
      </c>
      <c r="B25" s="4">
        <v>-17.862749999999998</v>
      </c>
      <c r="C25" s="4">
        <v>22.931380000000001</v>
      </c>
      <c r="D25" t="s">
        <v>43</v>
      </c>
      <c r="E25" s="3">
        <v>26.605504587155963</v>
      </c>
      <c r="F25" s="3">
        <v>41.666666666666664</v>
      </c>
      <c r="G25" s="3">
        <v>20.886075949367083</v>
      </c>
      <c r="H25" s="5">
        <v>13</v>
      </c>
      <c r="I25" s="3">
        <v>2</v>
      </c>
      <c r="J25" s="3">
        <v>0.27777777777777779</v>
      </c>
      <c r="K25" s="8">
        <f t="shared" si="1"/>
        <v>14.444444444444445</v>
      </c>
      <c r="L25" s="3">
        <v>7.3435504469987229</v>
      </c>
      <c r="M25" s="3">
        <v>3.735632183908046</v>
      </c>
      <c r="N25" s="3">
        <f t="shared" si="0"/>
        <v>11.079182630906768</v>
      </c>
      <c r="O25" t="s">
        <v>39</v>
      </c>
      <c r="P25" s="3">
        <v>3</v>
      </c>
      <c r="Q25" s="3">
        <v>618.37956521739136</v>
      </c>
      <c r="AK25">
        <v>170</v>
      </c>
      <c r="AL25" s="3">
        <v>636.23034782608693</v>
      </c>
    </row>
    <row r="26" spans="1:38" x14ac:dyDescent="0.2">
      <c r="A26" s="2" t="s">
        <v>28</v>
      </c>
      <c r="B26" s="4">
        <v>-17.866579999999999</v>
      </c>
      <c r="C26" s="4">
        <v>22.932490000000001</v>
      </c>
      <c r="D26" t="s">
        <v>43</v>
      </c>
      <c r="E26" s="3">
        <v>18.799999999999997</v>
      </c>
      <c r="F26" s="3">
        <v>25</v>
      </c>
      <c r="G26" s="3">
        <v>17.61904761904762</v>
      </c>
      <c r="H26" s="5">
        <v>16</v>
      </c>
      <c r="I26" s="3">
        <v>1</v>
      </c>
      <c r="J26" s="3">
        <v>0.22222222222222221</v>
      </c>
      <c r="K26" s="8">
        <f t="shared" si="1"/>
        <v>15.555555555555555</v>
      </c>
      <c r="L26" s="3">
        <v>5.5555555555555554</v>
      </c>
      <c r="M26" s="3">
        <v>5.5555555555555554</v>
      </c>
      <c r="N26" s="3">
        <f t="shared" si="0"/>
        <v>11.111111111111111</v>
      </c>
      <c r="O26" t="s">
        <v>39</v>
      </c>
      <c r="P26" s="3">
        <v>3</v>
      </c>
      <c r="Q26" s="3">
        <v>618.37956521739136</v>
      </c>
      <c r="AK26">
        <v>180</v>
      </c>
      <c r="AL26" s="3">
        <v>631.42817391304345</v>
      </c>
    </row>
    <row r="27" spans="1:38" x14ac:dyDescent="0.2">
      <c r="A27" s="2" t="s">
        <v>29</v>
      </c>
      <c r="B27" s="4">
        <v>-17.833629999999999</v>
      </c>
      <c r="C27" s="4">
        <v>23.021280000000001</v>
      </c>
      <c r="D27" t="s">
        <v>43</v>
      </c>
      <c r="E27" s="3">
        <v>17.200000000000003</v>
      </c>
      <c r="F27" s="3">
        <v>-2.564102564102555</v>
      </c>
      <c r="G27" s="3">
        <v>26.162790697674424</v>
      </c>
      <c r="H27" s="5">
        <v>13</v>
      </c>
      <c r="I27" s="3">
        <v>1</v>
      </c>
      <c r="J27" s="3">
        <v>0.94444444444444442</v>
      </c>
      <c r="K27" s="8">
        <f t="shared" si="1"/>
        <v>1.1111111111111116</v>
      </c>
      <c r="L27" s="3">
        <v>20.338441890166028</v>
      </c>
      <c r="M27" s="3">
        <v>16.666666666666668</v>
      </c>
      <c r="N27" s="3">
        <f t="shared" si="0"/>
        <v>37.005108556832695</v>
      </c>
      <c r="O27" t="s">
        <v>40</v>
      </c>
      <c r="P27" s="3" t="s">
        <v>51</v>
      </c>
      <c r="Q27" s="3">
        <v>642.70073913043484</v>
      </c>
      <c r="AK27">
        <v>190</v>
      </c>
      <c r="AL27" s="3">
        <v>632.90795652173904</v>
      </c>
    </row>
    <row r="28" spans="1:38" x14ac:dyDescent="0.2">
      <c r="A28" s="2" t="s">
        <v>30</v>
      </c>
      <c r="B28" s="4">
        <v>-17.83755</v>
      </c>
      <c r="C28" s="4">
        <v>23.021049999999999</v>
      </c>
      <c r="D28" t="s">
        <v>43</v>
      </c>
      <c r="E28" s="3">
        <v>15.384615384615387</v>
      </c>
      <c r="F28" s="3">
        <v>18.75</v>
      </c>
      <c r="G28" s="3">
        <v>13.888888888888886</v>
      </c>
      <c r="H28" s="5">
        <v>10</v>
      </c>
      <c r="I28" s="3">
        <v>1</v>
      </c>
      <c r="J28" s="3">
        <v>0.72222222222222221</v>
      </c>
      <c r="K28" s="8">
        <f t="shared" si="1"/>
        <v>5.5555555555555554</v>
      </c>
      <c r="L28" s="3">
        <v>17.592592592592592</v>
      </c>
      <c r="M28" s="3">
        <v>19.380587484035757</v>
      </c>
      <c r="N28" s="3">
        <f t="shared" si="0"/>
        <v>36.973180076628353</v>
      </c>
      <c r="O28" t="s">
        <v>40</v>
      </c>
      <c r="P28" s="3" t="s">
        <v>51</v>
      </c>
      <c r="Q28" s="3">
        <v>642.70073913043484</v>
      </c>
      <c r="AL28" s="3">
        <f>AVERAGE(AL11:AL27)</f>
        <v>596.32108951406644</v>
      </c>
    </row>
    <row r="29" spans="1:38" x14ac:dyDescent="0.2">
      <c r="A29" s="2" t="s">
        <v>31</v>
      </c>
      <c r="B29" s="4">
        <v>-17.80565</v>
      </c>
      <c r="C29" s="4">
        <v>23.110489999999999</v>
      </c>
      <c r="D29" t="s">
        <v>43</v>
      </c>
      <c r="E29" s="3">
        <v>23.076923076923066</v>
      </c>
      <c r="F29" s="3">
        <v>6.6666666666666714</v>
      </c>
      <c r="G29" s="3">
        <v>29.729729729729726</v>
      </c>
      <c r="H29" s="5">
        <v>9</v>
      </c>
      <c r="I29" s="3">
        <v>1</v>
      </c>
      <c r="J29" s="3">
        <v>1.0555555555555556</v>
      </c>
      <c r="K29" s="8">
        <v>1</v>
      </c>
      <c r="L29" s="3">
        <v>20.274584929757346</v>
      </c>
      <c r="M29" s="3">
        <v>24.042145593869733</v>
      </c>
      <c r="N29" s="3">
        <f t="shared" si="0"/>
        <v>44.316730523627079</v>
      </c>
      <c r="O29" t="s">
        <v>40</v>
      </c>
      <c r="P29" s="3" t="s">
        <v>51</v>
      </c>
      <c r="Q29" s="3">
        <v>636.23034782608693</v>
      </c>
    </row>
    <row r="30" spans="1:38" x14ac:dyDescent="0.2">
      <c r="A30" s="2" t="s">
        <v>32</v>
      </c>
      <c r="B30" s="4">
        <v>-17.809719999999999</v>
      </c>
      <c r="C30" s="4">
        <v>23.11064</v>
      </c>
      <c r="D30" t="s">
        <v>43</v>
      </c>
      <c r="E30" s="3">
        <v>17.837837837837839</v>
      </c>
      <c r="F30" s="3">
        <v>-10.000000000000014</v>
      </c>
      <c r="G30" s="3">
        <v>28.148148148148138</v>
      </c>
      <c r="H30" s="5">
        <v>9</v>
      </c>
      <c r="I30" s="3">
        <v>1</v>
      </c>
      <c r="J30" s="3">
        <v>0.83333333333333337</v>
      </c>
      <c r="K30" s="8">
        <f>(1-J30)*20</f>
        <v>3.3333333333333326</v>
      </c>
      <c r="L30" s="3">
        <v>16.666666666666668</v>
      </c>
      <c r="M30" s="3">
        <v>36.111111111111114</v>
      </c>
      <c r="N30" s="3">
        <f t="shared" si="0"/>
        <v>52.777777777777786</v>
      </c>
      <c r="O30" t="s">
        <v>40</v>
      </c>
      <c r="P30" s="3" t="s">
        <v>51</v>
      </c>
      <c r="Q30" s="3">
        <v>636.23034782608693</v>
      </c>
    </row>
    <row r="31" spans="1:38" x14ac:dyDescent="0.2">
      <c r="A31" s="2" t="s">
        <v>33</v>
      </c>
      <c r="B31" s="4">
        <v>-17.802820000000001</v>
      </c>
      <c r="C31" s="4">
        <v>23.20317</v>
      </c>
      <c r="D31" t="s">
        <v>45</v>
      </c>
      <c r="E31" s="3">
        <v>50.877192982456144</v>
      </c>
      <c r="F31" s="3">
        <v>30</v>
      </c>
      <c r="G31" s="3">
        <v>55.319148936170215</v>
      </c>
      <c r="H31" s="5">
        <v>7</v>
      </c>
      <c r="I31" s="3">
        <v>3</v>
      </c>
      <c r="J31" s="3">
        <v>0.44444444444444442</v>
      </c>
      <c r="K31" s="8">
        <f>(1-J31)*20</f>
        <v>11.111111111111111</v>
      </c>
      <c r="L31" s="3">
        <v>5.5555555555555554</v>
      </c>
      <c r="M31" s="3">
        <v>22.222222222222221</v>
      </c>
      <c r="N31" s="3">
        <f t="shared" si="0"/>
        <v>27.777777777777779</v>
      </c>
      <c r="O31" t="s">
        <v>40</v>
      </c>
      <c r="P31" s="3" t="s">
        <v>51</v>
      </c>
      <c r="Q31" s="3">
        <v>631.42817391304345</v>
      </c>
    </row>
    <row r="32" spans="1:38" x14ac:dyDescent="0.2">
      <c r="A32" s="2" t="s">
        <v>34</v>
      </c>
      <c r="B32" s="4">
        <v>-17.805800000000001</v>
      </c>
      <c r="C32" s="4">
        <v>23.203430000000001</v>
      </c>
      <c r="D32" t="s">
        <v>46</v>
      </c>
      <c r="E32" s="3">
        <v>39.215686274509807</v>
      </c>
      <c r="F32" s="3">
        <v>27.777777777777786</v>
      </c>
      <c r="G32" s="3">
        <v>45.45454545454546</v>
      </c>
      <c r="H32" s="5">
        <v>7</v>
      </c>
      <c r="I32" s="3">
        <v>3</v>
      </c>
      <c r="J32" s="3">
        <v>0.66666666666666663</v>
      </c>
      <c r="K32" s="8">
        <f>(1-J32)*20</f>
        <v>6.6666666666666679</v>
      </c>
      <c r="L32" s="3">
        <v>5.4597701149425291</v>
      </c>
      <c r="M32" s="3">
        <v>16.634738186462325</v>
      </c>
      <c r="N32" s="3">
        <f t="shared" si="0"/>
        <v>22.094508301404854</v>
      </c>
      <c r="O32" t="s">
        <v>40</v>
      </c>
      <c r="P32" s="3" t="s">
        <v>51</v>
      </c>
      <c r="Q32" s="3">
        <v>631.42817391304345</v>
      </c>
    </row>
    <row r="33" spans="1:17" x14ac:dyDescent="0.2">
      <c r="A33" s="2" t="s">
        <v>35</v>
      </c>
      <c r="B33" s="4">
        <v>-17.77881</v>
      </c>
      <c r="C33" s="4">
        <v>23.294460000000001</v>
      </c>
      <c r="D33" t="s">
        <v>44</v>
      </c>
      <c r="E33" s="3">
        <v>20.588235294117652</v>
      </c>
      <c r="F33" s="3">
        <v>11.111111111111114</v>
      </c>
      <c r="G33" s="3">
        <v>24</v>
      </c>
      <c r="H33" s="5">
        <v>8</v>
      </c>
      <c r="I33" s="3">
        <v>2</v>
      </c>
      <c r="J33" s="3">
        <v>0.55555555555555558</v>
      </c>
      <c r="K33" s="8">
        <f>(1-J33)*20</f>
        <v>8.8888888888888893</v>
      </c>
      <c r="L33" s="3">
        <v>0</v>
      </c>
      <c r="M33" s="3">
        <v>16.538952745849297</v>
      </c>
      <c r="N33" s="3">
        <f t="shared" si="0"/>
        <v>16.538952745849297</v>
      </c>
      <c r="O33" t="s">
        <v>40</v>
      </c>
      <c r="P33" s="3" t="s">
        <v>51</v>
      </c>
      <c r="Q33" s="3">
        <v>632.90795652173904</v>
      </c>
    </row>
    <row r="34" spans="1:17" x14ac:dyDescent="0.2">
      <c r="A34" s="2" t="s">
        <v>36</v>
      </c>
      <c r="B34" s="4">
        <v>-17.782710000000002</v>
      </c>
      <c r="C34" s="4">
        <v>23.294350000000001</v>
      </c>
      <c r="D34" t="s">
        <v>45</v>
      </c>
      <c r="E34" s="3">
        <v>22.5</v>
      </c>
      <c r="F34" s="3">
        <v>43.999999999999993</v>
      </c>
      <c r="G34" s="3">
        <v>15.333333333333329</v>
      </c>
      <c r="H34">
        <v>5</v>
      </c>
      <c r="I34" s="3">
        <v>2</v>
      </c>
      <c r="J34" s="3">
        <v>0.27777777777777779</v>
      </c>
      <c r="K34" s="8">
        <f>(1-J34)*20</f>
        <v>14.444444444444445</v>
      </c>
      <c r="L34" s="3">
        <v>0</v>
      </c>
      <c r="M34" s="3">
        <v>22.222222222222221</v>
      </c>
      <c r="N34" s="3">
        <f t="shared" si="0"/>
        <v>22.222222222222221</v>
      </c>
      <c r="O34" t="s">
        <v>40</v>
      </c>
      <c r="P34" s="3" t="s">
        <v>51</v>
      </c>
      <c r="Q34" s="3">
        <v>632.90795652173904</v>
      </c>
    </row>
    <row r="35" spans="1:17" x14ac:dyDescent="0.2">
      <c r="K35" s="8">
        <f>AVERAGE(K2:K34)</f>
        <v>7.3535353535353538</v>
      </c>
      <c r="L35" s="3">
        <f>AVERAGE(L2:L34)</f>
        <v>8.8219798120529553</v>
      </c>
      <c r="M35" s="3">
        <f>AVERAGE(M2:M34)</f>
        <v>26.108537733407111</v>
      </c>
    </row>
  </sheetData>
  <sortState xmlns:xlrd2="http://schemas.microsoft.com/office/spreadsheetml/2017/richdata2" columnSort="1" ref="R3:AI5">
    <sortCondition ref="R3:AI3"/>
  </sortState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2C60A-CB2B-7E4A-B64E-BBC2E2241941}">
  <dimension ref="A1:D15"/>
  <sheetViews>
    <sheetView workbookViewId="0">
      <selection sqref="A1:D1"/>
    </sheetView>
  </sheetViews>
  <sheetFormatPr baseColWidth="10" defaultRowHeight="16" x14ac:dyDescent="0.2"/>
  <sheetData>
    <row r="1" spans="1:4" x14ac:dyDescent="0.2">
      <c r="A1" t="s">
        <v>38</v>
      </c>
      <c r="B1" t="s">
        <v>37</v>
      </c>
      <c r="C1" t="s">
        <v>39</v>
      </c>
      <c r="D1" t="s">
        <v>40</v>
      </c>
    </row>
    <row r="2" spans="1:4" x14ac:dyDescent="0.2">
      <c r="A2" s="8">
        <v>4.4444444444444446</v>
      </c>
      <c r="B2" s="8">
        <v>1</v>
      </c>
      <c r="C2" s="8">
        <v>13.333333333333336</v>
      </c>
      <c r="D2" s="8">
        <v>1.1111111111111116</v>
      </c>
    </row>
    <row r="3" spans="1:4" x14ac:dyDescent="0.2">
      <c r="A3" s="8">
        <v>12.222222222222223</v>
      </c>
      <c r="B3" s="8">
        <v>1</v>
      </c>
      <c r="C3" s="8">
        <v>10</v>
      </c>
      <c r="D3" s="8">
        <v>5.5555555555555554</v>
      </c>
    </row>
    <row r="4" spans="1:4" x14ac:dyDescent="0.2">
      <c r="A4" s="8">
        <v>10</v>
      </c>
      <c r="B4" s="8">
        <v>1.1111111111111116</v>
      </c>
      <c r="C4" s="8">
        <v>8.8888888888888893</v>
      </c>
      <c r="D4" s="8">
        <v>1</v>
      </c>
    </row>
    <row r="5" spans="1:4" x14ac:dyDescent="0.2">
      <c r="B5" s="8">
        <v>11.111111111111111</v>
      </c>
      <c r="C5" s="8">
        <v>17.777777777777779</v>
      </c>
      <c r="D5" s="8">
        <v>3.3333333333333326</v>
      </c>
    </row>
    <row r="6" spans="1:4" x14ac:dyDescent="0.2">
      <c r="B6" s="8">
        <v>15.555555555555555</v>
      </c>
      <c r="C6" s="8">
        <v>12.222222222222223</v>
      </c>
      <c r="D6" s="8">
        <v>11.111111111111111</v>
      </c>
    </row>
    <row r="7" spans="1:4" x14ac:dyDescent="0.2">
      <c r="B7" s="8">
        <v>2.2222222222222232</v>
      </c>
      <c r="C7" s="8">
        <v>10</v>
      </c>
      <c r="D7" s="8">
        <v>6.6666666666666679</v>
      </c>
    </row>
    <row r="8" spans="1:4" x14ac:dyDescent="0.2">
      <c r="B8" s="8">
        <v>10</v>
      </c>
      <c r="C8" s="8">
        <v>14.444444444444445</v>
      </c>
      <c r="D8" s="8">
        <v>8.8888888888888893</v>
      </c>
    </row>
    <row r="9" spans="1:4" x14ac:dyDescent="0.2">
      <c r="B9" s="8">
        <v>1</v>
      </c>
      <c r="C9" s="8">
        <v>15.555555555555555</v>
      </c>
      <c r="D9" s="8">
        <v>14.444444444444445</v>
      </c>
    </row>
    <row r="10" spans="1:4" x14ac:dyDescent="0.2">
      <c r="B10" s="8">
        <v>1.1111111111111116</v>
      </c>
    </row>
    <row r="11" spans="1:4" x14ac:dyDescent="0.2">
      <c r="B11" s="8">
        <v>2.2222222222222232</v>
      </c>
    </row>
    <row r="12" spans="1:4" x14ac:dyDescent="0.2">
      <c r="B12" s="8">
        <v>6.6666666666666679</v>
      </c>
    </row>
    <row r="13" spans="1:4" x14ac:dyDescent="0.2">
      <c r="B13" s="8">
        <v>1</v>
      </c>
    </row>
    <row r="14" spans="1:4" x14ac:dyDescent="0.2">
      <c r="B14" s="8">
        <v>1</v>
      </c>
    </row>
    <row r="15" spans="1:4" x14ac:dyDescent="0.2">
      <c r="B15" s="8">
        <v>6.6666666666666679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EB03C-4ABA-4D4D-86B1-B1023943B036}">
  <dimension ref="A1:D15"/>
  <sheetViews>
    <sheetView workbookViewId="0">
      <selection sqref="A1:D1"/>
    </sheetView>
  </sheetViews>
  <sheetFormatPr baseColWidth="10" defaultRowHeight="16" x14ac:dyDescent="0.2"/>
  <sheetData>
    <row r="1" spans="1:4" x14ac:dyDescent="0.2">
      <c r="A1" t="s">
        <v>38</v>
      </c>
      <c r="B1" t="s">
        <v>37</v>
      </c>
      <c r="C1" t="s">
        <v>39</v>
      </c>
      <c r="D1" t="s">
        <v>40</v>
      </c>
    </row>
    <row r="2" spans="1:4" x14ac:dyDescent="0.2">
      <c r="A2" s="3">
        <v>5.5555555555555554</v>
      </c>
      <c r="B2" s="3">
        <v>4.166666666666667</v>
      </c>
      <c r="C2" s="3">
        <v>9.2911877394636004</v>
      </c>
      <c r="D2" s="3">
        <v>20.338441890166028</v>
      </c>
    </row>
    <row r="3" spans="1:4" x14ac:dyDescent="0.2">
      <c r="A3" s="3">
        <v>0</v>
      </c>
      <c r="B3" s="3">
        <v>9.2273307790549168</v>
      </c>
      <c r="C3" s="3">
        <v>6.9444444444444446</v>
      </c>
      <c r="D3" s="3">
        <v>17.592592592592592</v>
      </c>
    </row>
    <row r="4" spans="1:4" x14ac:dyDescent="0.2">
      <c r="A4" s="3">
        <v>5.5555555555555554</v>
      </c>
      <c r="B4" s="3">
        <v>5.5555555555555554</v>
      </c>
      <c r="C4" s="3">
        <v>9.2592592592592595</v>
      </c>
      <c r="D4" s="3">
        <v>20.274584929757346</v>
      </c>
    </row>
    <row r="5" spans="1:4" x14ac:dyDescent="0.2">
      <c r="B5" s="3">
        <v>9.1954022988505741</v>
      </c>
      <c r="C5" s="3">
        <v>0</v>
      </c>
      <c r="D5" s="3">
        <v>16.666666666666668</v>
      </c>
    </row>
    <row r="6" spans="1:4" x14ac:dyDescent="0.2">
      <c r="B6" s="3">
        <v>11.111111111111111</v>
      </c>
      <c r="C6" s="3">
        <v>1.3708513708513708</v>
      </c>
      <c r="D6" s="3">
        <v>5.5555555555555554</v>
      </c>
    </row>
    <row r="7" spans="1:4" x14ac:dyDescent="0.2">
      <c r="B7" s="3">
        <v>11.020923520923521</v>
      </c>
      <c r="C7" s="3">
        <v>16.666666666666668</v>
      </c>
      <c r="D7" s="3">
        <v>5.4597701149425291</v>
      </c>
    </row>
    <row r="8" spans="1:4" x14ac:dyDescent="0.2">
      <c r="B8" s="3">
        <v>2.7777777777777777</v>
      </c>
      <c r="C8" s="3">
        <v>7.3435504469987229</v>
      </c>
      <c r="D8" s="3">
        <v>0</v>
      </c>
    </row>
    <row r="9" spans="1:4" x14ac:dyDescent="0.2">
      <c r="B9" s="3">
        <v>2.7777777777777777</v>
      </c>
      <c r="C9" s="3">
        <v>5.5555555555555554</v>
      </c>
      <c r="D9" s="3">
        <v>0</v>
      </c>
    </row>
    <row r="10" spans="1:4" x14ac:dyDescent="0.2">
      <c r="B10" s="3">
        <v>13.888888888888889</v>
      </c>
    </row>
    <row r="11" spans="1:4" x14ac:dyDescent="0.2">
      <c r="B11" s="3">
        <v>11.111111111111111</v>
      </c>
    </row>
    <row r="12" spans="1:4" x14ac:dyDescent="0.2">
      <c r="B12" s="3">
        <v>6.9264069264069263</v>
      </c>
    </row>
    <row r="13" spans="1:4" x14ac:dyDescent="0.2">
      <c r="B13" s="3">
        <v>11.111111111111111</v>
      </c>
    </row>
    <row r="14" spans="1:4" x14ac:dyDescent="0.2">
      <c r="B14" s="3">
        <v>16.602809706257982</v>
      </c>
    </row>
    <row r="15" spans="1:4" x14ac:dyDescent="0.2">
      <c r="B15" s="3">
        <v>22.222222222222221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4966E-1788-B047-8495-D8EF5A2B77EF}">
  <dimension ref="A1:D15"/>
  <sheetViews>
    <sheetView workbookViewId="0">
      <selection activeCell="F5" sqref="F5"/>
    </sheetView>
  </sheetViews>
  <sheetFormatPr baseColWidth="10" defaultRowHeight="16" x14ac:dyDescent="0.2"/>
  <sheetData>
    <row r="1" spans="1:4" x14ac:dyDescent="0.2">
      <c r="A1" t="s">
        <v>38</v>
      </c>
      <c r="B1" t="s">
        <v>37</v>
      </c>
      <c r="C1" t="s">
        <v>39</v>
      </c>
      <c r="D1" t="s">
        <v>40</v>
      </c>
    </row>
    <row r="2" spans="1:4" x14ac:dyDescent="0.2">
      <c r="A2" s="3">
        <v>38.888888888888886</v>
      </c>
      <c r="B2" s="3">
        <v>61.111111111111114</v>
      </c>
      <c r="C2" s="3">
        <v>3.6717752234993615</v>
      </c>
      <c r="D2" s="3">
        <v>16.666666666666668</v>
      </c>
    </row>
    <row r="3" spans="1:4" x14ac:dyDescent="0.2">
      <c r="A3" s="3">
        <v>25</v>
      </c>
      <c r="B3" s="3">
        <v>40.644955300127712</v>
      </c>
      <c r="C3" s="3">
        <v>13.888888888888889</v>
      </c>
      <c r="D3" s="3">
        <v>19.380587484035757</v>
      </c>
    </row>
    <row r="4" spans="1:4" x14ac:dyDescent="0.2">
      <c r="A4" s="3">
        <v>30.555555555555557</v>
      </c>
      <c r="B4" s="3">
        <v>33.333333333333336</v>
      </c>
      <c r="C4" s="3">
        <v>16.666666666666668</v>
      </c>
      <c r="D4" s="3">
        <v>24.042145593869733</v>
      </c>
    </row>
    <row r="5" spans="1:4" x14ac:dyDescent="0.2">
      <c r="B5" s="3">
        <v>59.323116219667945</v>
      </c>
      <c r="C5" s="3">
        <v>3.6398467432950192</v>
      </c>
      <c r="D5" s="3">
        <v>36.111111111111114</v>
      </c>
    </row>
    <row r="6" spans="1:4" x14ac:dyDescent="0.2">
      <c r="B6" s="3">
        <v>58.333333333333336</v>
      </c>
      <c r="C6" s="3">
        <v>12.445887445887445</v>
      </c>
      <c r="D6" s="3">
        <v>22.222222222222221</v>
      </c>
    </row>
    <row r="7" spans="1:4" x14ac:dyDescent="0.2">
      <c r="B7" s="3">
        <v>26.406926406926409</v>
      </c>
      <c r="C7" s="3">
        <v>27.777777777777779</v>
      </c>
      <c r="D7" s="3">
        <v>16.634738186462325</v>
      </c>
    </row>
    <row r="8" spans="1:4" x14ac:dyDescent="0.2">
      <c r="B8" s="3">
        <v>27.777777777777779</v>
      </c>
      <c r="C8" s="3">
        <v>3.735632183908046</v>
      </c>
      <c r="D8" s="3">
        <v>16.538952745849297</v>
      </c>
    </row>
    <row r="9" spans="1:4" x14ac:dyDescent="0.2">
      <c r="B9" s="3">
        <v>8.3333333333333339</v>
      </c>
      <c r="C9" s="3">
        <v>5.5555555555555554</v>
      </c>
      <c r="D9" s="3">
        <v>22.222222222222221</v>
      </c>
    </row>
    <row r="10" spans="1:4" x14ac:dyDescent="0.2">
      <c r="B10" s="3">
        <v>47.222222222222221</v>
      </c>
    </row>
    <row r="11" spans="1:4" x14ac:dyDescent="0.2">
      <c r="B11" s="3">
        <v>33.333333333333336</v>
      </c>
    </row>
    <row r="12" spans="1:4" x14ac:dyDescent="0.2">
      <c r="B12" s="3">
        <v>22.186147186147181</v>
      </c>
    </row>
    <row r="13" spans="1:4" x14ac:dyDescent="0.2">
      <c r="B13" s="3">
        <v>55.5555555555556</v>
      </c>
    </row>
    <row r="14" spans="1:4" x14ac:dyDescent="0.2">
      <c r="B14" s="3">
        <v>1.8199233716475096</v>
      </c>
    </row>
    <row r="15" spans="1:4" x14ac:dyDescent="0.2">
      <c r="B15" s="3">
        <v>30.555555555555557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E2E4C-5A46-0943-9829-59E9FF076A27}">
  <dimension ref="A1:Q16"/>
  <sheetViews>
    <sheetView workbookViewId="0">
      <selection activeCell="F26" sqref="F26"/>
    </sheetView>
  </sheetViews>
  <sheetFormatPr baseColWidth="10" defaultRowHeight="16" x14ac:dyDescent="0.2"/>
  <sheetData>
    <row r="1" spans="1:17" ht="17" customHeight="1" x14ac:dyDescent="0.2">
      <c r="A1" t="s">
        <v>0</v>
      </c>
      <c r="B1" t="s">
        <v>41</v>
      </c>
      <c r="C1" t="s">
        <v>42</v>
      </c>
      <c r="D1" s="6" t="s">
        <v>59</v>
      </c>
      <c r="E1" s="7" t="s">
        <v>1</v>
      </c>
      <c r="F1" s="7" t="s">
        <v>2</v>
      </c>
      <c r="G1" s="7" t="s">
        <v>3</v>
      </c>
      <c r="H1" s="10" t="s">
        <v>48</v>
      </c>
      <c r="I1" s="11" t="s">
        <v>55</v>
      </c>
      <c r="J1" s="9" t="s">
        <v>56</v>
      </c>
      <c r="K1" s="9" t="s">
        <v>53</v>
      </c>
      <c r="L1" s="9" t="s">
        <v>50</v>
      </c>
      <c r="M1" s="9" t="s">
        <v>49</v>
      </c>
      <c r="N1" s="9" t="s">
        <v>52</v>
      </c>
      <c r="O1" s="9" t="s">
        <v>57</v>
      </c>
      <c r="P1" s="9" t="s">
        <v>58</v>
      </c>
      <c r="Q1" s="9" t="s">
        <v>54</v>
      </c>
    </row>
    <row r="2" spans="1:17" ht="22" customHeight="1" x14ac:dyDescent="0.2">
      <c r="A2" s="1" t="s">
        <v>4</v>
      </c>
      <c r="B2" s="4">
        <v>-18.081659999999999</v>
      </c>
      <c r="C2" s="4">
        <v>21.74194</v>
      </c>
      <c r="D2" t="s">
        <v>43</v>
      </c>
      <c r="E2" s="3">
        <v>18.400000000000006</v>
      </c>
      <c r="F2" s="3">
        <v>49.206349206349209</v>
      </c>
      <c r="G2" s="3">
        <v>-12.90322580645163</v>
      </c>
      <c r="H2" s="5">
        <v>11</v>
      </c>
      <c r="I2" s="3">
        <v>1</v>
      </c>
      <c r="J2" s="3">
        <v>1.05555555555556</v>
      </c>
      <c r="K2" s="8">
        <v>1</v>
      </c>
      <c r="L2" s="3">
        <v>4.166666666666667</v>
      </c>
      <c r="M2" s="3">
        <v>61.111111111111114</v>
      </c>
      <c r="N2" s="3">
        <v>65.277777777777786</v>
      </c>
      <c r="O2" t="s">
        <v>37</v>
      </c>
      <c r="P2" s="3">
        <v>10</v>
      </c>
      <c r="Q2" s="3">
        <v>593.25226086956525</v>
      </c>
    </row>
    <row r="3" spans="1:17" ht="28" customHeight="1" x14ac:dyDescent="0.2">
      <c r="A3" s="1" t="s">
        <v>5</v>
      </c>
      <c r="B3" s="4">
        <v>-18.085540000000002</v>
      </c>
      <c r="C3" s="4">
        <v>21.741540000000001</v>
      </c>
      <c r="D3" t="s">
        <v>43</v>
      </c>
      <c r="E3" s="3">
        <v>16.279069767441854</v>
      </c>
      <c r="F3" s="3">
        <v>40.460526315789465</v>
      </c>
      <c r="G3" s="3">
        <v>-42.063492063492077</v>
      </c>
      <c r="H3" s="5">
        <v>8</v>
      </c>
      <c r="I3" s="3">
        <v>1</v>
      </c>
      <c r="J3" s="3">
        <v>0.77777777777777779</v>
      </c>
      <c r="K3" s="8">
        <v>4.4444444444444446</v>
      </c>
      <c r="L3" s="3">
        <v>5.5555555555555554</v>
      </c>
      <c r="M3" s="3">
        <v>38.888888888888886</v>
      </c>
      <c r="N3" s="3">
        <v>44.444444444444443</v>
      </c>
      <c r="O3" t="s">
        <v>38</v>
      </c>
      <c r="P3" t="s">
        <v>51</v>
      </c>
      <c r="Q3" s="3">
        <v>593.25226086956525</v>
      </c>
    </row>
    <row r="4" spans="1:17" ht="27" customHeight="1" x14ac:dyDescent="0.2">
      <c r="A4" s="1" t="s">
        <v>6</v>
      </c>
      <c r="B4" s="4">
        <v>-18.064070000000001</v>
      </c>
      <c r="C4" s="4">
        <v>21.836169999999999</v>
      </c>
      <c r="D4" t="s">
        <v>44</v>
      </c>
      <c r="E4" s="3">
        <v>39.306358381502889</v>
      </c>
      <c r="F4" s="3">
        <v>31.111111111111114</v>
      </c>
      <c r="G4" s="3">
        <v>42.1875</v>
      </c>
      <c r="H4" s="5">
        <v>11</v>
      </c>
      <c r="I4" s="3">
        <v>1</v>
      </c>
      <c r="J4" s="3">
        <v>1.1111111111111112</v>
      </c>
      <c r="K4" s="8">
        <v>1</v>
      </c>
      <c r="L4" s="3">
        <v>9.2273307790549168</v>
      </c>
      <c r="M4" s="3">
        <v>40.644955300127712</v>
      </c>
      <c r="N4" s="3">
        <v>49.872286079182629</v>
      </c>
      <c r="O4" t="s">
        <v>37</v>
      </c>
      <c r="P4" s="3">
        <v>20</v>
      </c>
      <c r="Q4" s="3">
        <v>588.98908695652153</v>
      </c>
    </row>
    <row r="5" spans="1:17" x14ac:dyDescent="0.2">
      <c r="A5" s="2" t="s">
        <v>19</v>
      </c>
      <c r="B5" s="4">
        <v>-17.975549999999998</v>
      </c>
      <c r="C5" s="4">
        <v>22.475269999999998</v>
      </c>
      <c r="D5" t="s">
        <v>47</v>
      </c>
      <c r="E5" s="3">
        <v>30.454545454545453</v>
      </c>
      <c r="F5" s="3">
        <v>65.277777777777771</v>
      </c>
      <c r="G5" s="3">
        <v>13.513513513513516</v>
      </c>
      <c r="H5" s="5">
        <v>17</v>
      </c>
      <c r="I5" s="3">
        <v>1</v>
      </c>
      <c r="J5" s="3">
        <v>0.88888888888888884</v>
      </c>
      <c r="K5" s="8">
        <v>2.2222222222222232</v>
      </c>
      <c r="L5" s="3">
        <v>16.602809706257982</v>
      </c>
      <c r="M5" s="3">
        <v>1.8199233716475096</v>
      </c>
      <c r="N5" s="3">
        <v>18.422733077905491</v>
      </c>
      <c r="O5" t="s">
        <v>37</v>
      </c>
      <c r="P5" s="3">
        <v>10</v>
      </c>
      <c r="Q5" s="3">
        <v>548.66856521739135</v>
      </c>
    </row>
    <row r="6" spans="1:17" x14ac:dyDescent="0.2">
      <c r="A6" s="2" t="s">
        <v>20</v>
      </c>
      <c r="B6" s="4">
        <v>-17.979199999999999</v>
      </c>
      <c r="C6" s="4">
        <v>22.475840000000002</v>
      </c>
      <c r="D6" t="s">
        <v>43</v>
      </c>
      <c r="E6" s="3">
        <v>8.0188679245283083</v>
      </c>
      <c r="F6" s="3">
        <v>59.677419354838712</v>
      </c>
      <c r="G6" s="3">
        <v>-13.333333333333329</v>
      </c>
      <c r="H6" s="5">
        <v>12</v>
      </c>
      <c r="I6" s="3">
        <v>1</v>
      </c>
      <c r="J6" s="3">
        <v>0.66666666666666663</v>
      </c>
      <c r="K6" s="8">
        <v>6.6666666666666679</v>
      </c>
      <c r="L6" s="3">
        <v>22.222222222222221</v>
      </c>
      <c r="M6" s="3">
        <v>30.555555555555557</v>
      </c>
      <c r="N6" s="3">
        <v>52.777777777777779</v>
      </c>
      <c r="O6" t="s">
        <v>37</v>
      </c>
      <c r="P6" s="3">
        <v>10</v>
      </c>
      <c r="Q6" s="3">
        <v>548.66856521739135</v>
      </c>
    </row>
    <row r="7" spans="1:17" x14ac:dyDescent="0.2">
      <c r="A7" s="2" t="s">
        <v>21</v>
      </c>
      <c r="B7" s="4">
        <v>-17.93281</v>
      </c>
      <c r="C7" s="4">
        <v>22.659289999999999</v>
      </c>
      <c r="D7" t="s">
        <v>47</v>
      </c>
      <c r="E7" s="3">
        <v>23.40425531914893</v>
      </c>
      <c r="F7" s="3">
        <v>49.090909090909093</v>
      </c>
      <c r="G7" s="3">
        <v>15.555555555555557</v>
      </c>
      <c r="H7" s="5">
        <v>14</v>
      </c>
      <c r="I7" s="3">
        <v>1</v>
      </c>
      <c r="J7" s="3">
        <v>0.33333333333333331</v>
      </c>
      <c r="K7" s="8">
        <v>13.333333333333336</v>
      </c>
      <c r="L7" s="3">
        <v>9.2911877394636022</v>
      </c>
      <c r="M7" s="3">
        <v>3.6717752234993615</v>
      </c>
      <c r="N7" s="3">
        <v>12.962962962962964</v>
      </c>
      <c r="O7" t="s">
        <v>39</v>
      </c>
      <c r="P7" s="3">
        <v>10</v>
      </c>
      <c r="Q7" s="3">
        <v>606.49295652173896</v>
      </c>
    </row>
    <row r="8" spans="1:17" x14ac:dyDescent="0.2">
      <c r="A8" s="2" t="s">
        <v>23</v>
      </c>
      <c r="B8" s="4">
        <v>-17.91733</v>
      </c>
      <c r="C8" s="4">
        <v>22.751940000000001</v>
      </c>
      <c r="D8" t="s">
        <v>47</v>
      </c>
      <c r="E8" s="3">
        <v>18.918918918918919</v>
      </c>
      <c r="F8" s="3">
        <v>50</v>
      </c>
      <c r="G8" s="3">
        <v>7.4074074074074048</v>
      </c>
      <c r="H8" s="5">
        <v>14</v>
      </c>
      <c r="I8" s="3">
        <v>1</v>
      </c>
      <c r="J8" s="3">
        <v>0.55555555555555558</v>
      </c>
      <c r="K8" s="8">
        <v>8.8888888888888893</v>
      </c>
      <c r="L8" s="3">
        <v>9.2592592592592595</v>
      </c>
      <c r="M8" s="3">
        <v>16.666666666666668</v>
      </c>
      <c r="N8" s="3">
        <v>25.925925925925927</v>
      </c>
      <c r="O8" t="s">
        <v>39</v>
      </c>
      <c r="P8" s="3">
        <v>1</v>
      </c>
      <c r="Q8" s="3">
        <v>612.90873913043481</v>
      </c>
    </row>
    <row r="9" spans="1:17" x14ac:dyDescent="0.2">
      <c r="A9" s="2" t="s">
        <v>24</v>
      </c>
      <c r="B9" s="4">
        <v>-17.92136</v>
      </c>
      <c r="C9" s="4">
        <v>22.752089999999999</v>
      </c>
      <c r="D9" t="s">
        <v>46</v>
      </c>
      <c r="E9" s="3">
        <v>6.0606060606060597</v>
      </c>
      <c r="F9" s="3">
        <v>-3.125</v>
      </c>
      <c r="G9" s="3">
        <v>8.2706766917293351</v>
      </c>
      <c r="H9" s="5">
        <v>13</v>
      </c>
      <c r="I9" s="3">
        <v>1</v>
      </c>
      <c r="J9" s="3">
        <v>0.1111111111111111</v>
      </c>
      <c r="K9" s="8">
        <v>17.777777777777779</v>
      </c>
      <c r="L9" s="3">
        <v>0</v>
      </c>
      <c r="M9" s="3">
        <v>3.6398467432950192</v>
      </c>
      <c r="N9" s="3">
        <v>3.6398467432950192</v>
      </c>
      <c r="O9" t="s">
        <v>39</v>
      </c>
      <c r="P9" s="3">
        <v>1</v>
      </c>
      <c r="Q9" s="3">
        <v>612.90873913043481</v>
      </c>
    </row>
    <row r="10" spans="1:17" x14ac:dyDescent="0.2">
      <c r="A10" s="2" t="s">
        <v>25</v>
      </c>
      <c r="B10" s="4">
        <v>-17.891970000000001</v>
      </c>
      <c r="C10" s="4">
        <v>22.841950000000001</v>
      </c>
      <c r="D10" t="s">
        <v>47</v>
      </c>
      <c r="E10" s="3">
        <v>13.17365269461078</v>
      </c>
      <c r="F10" s="3">
        <v>42.500000000000007</v>
      </c>
      <c r="G10" s="3">
        <v>3.9370078740157481</v>
      </c>
      <c r="H10" s="5">
        <v>13</v>
      </c>
      <c r="I10" s="3">
        <v>1</v>
      </c>
      <c r="J10" s="3">
        <v>0.3888888888888889</v>
      </c>
      <c r="K10" s="8">
        <v>12.222222222222223</v>
      </c>
      <c r="L10" s="3">
        <v>1.3708513708513708</v>
      </c>
      <c r="M10" s="3">
        <v>12.445887445887445</v>
      </c>
      <c r="N10" s="3">
        <v>13.816738816738816</v>
      </c>
      <c r="O10" t="s">
        <v>39</v>
      </c>
      <c r="P10" s="3">
        <v>6</v>
      </c>
      <c r="Q10" s="3">
        <v>634.1955217391303</v>
      </c>
    </row>
    <row r="11" spans="1:17" x14ac:dyDescent="0.2">
      <c r="A11" s="2" t="s">
        <v>26</v>
      </c>
      <c r="B11" s="4">
        <v>-17.895710000000001</v>
      </c>
      <c r="C11" s="4">
        <v>22.842919999999999</v>
      </c>
      <c r="D11" t="s">
        <v>47</v>
      </c>
      <c r="E11" s="3">
        <v>20.408163265306129</v>
      </c>
      <c r="F11" s="3">
        <v>8.3333333333333428</v>
      </c>
      <c r="G11" s="3">
        <v>24.324324324324323</v>
      </c>
      <c r="H11" s="5">
        <v>18</v>
      </c>
      <c r="I11" s="3">
        <v>1</v>
      </c>
      <c r="J11" s="3">
        <v>0.5</v>
      </c>
      <c r="K11" s="8">
        <v>10</v>
      </c>
      <c r="L11" s="3">
        <v>16.666666666666668</v>
      </c>
      <c r="M11" s="3">
        <v>27.777777777777779</v>
      </c>
      <c r="N11" s="3">
        <v>44.444444444444443</v>
      </c>
      <c r="O11" t="s">
        <v>39</v>
      </c>
      <c r="P11" s="3">
        <v>6</v>
      </c>
      <c r="Q11" s="3">
        <v>634.1955217391303</v>
      </c>
    </row>
    <row r="12" spans="1:17" x14ac:dyDescent="0.2">
      <c r="A12" s="2" t="s">
        <v>28</v>
      </c>
      <c r="B12" s="4">
        <v>-17.866579999999999</v>
      </c>
      <c r="C12" s="4">
        <v>22.932490000000001</v>
      </c>
      <c r="D12" t="s">
        <v>43</v>
      </c>
      <c r="E12" s="3">
        <v>18.799999999999997</v>
      </c>
      <c r="F12" s="3">
        <v>25</v>
      </c>
      <c r="G12" s="3">
        <v>17.61904761904762</v>
      </c>
      <c r="H12" s="5">
        <v>16</v>
      </c>
      <c r="I12" s="3">
        <v>1</v>
      </c>
      <c r="J12" s="3">
        <v>0.22222222222222221</v>
      </c>
      <c r="K12" s="8">
        <v>15.555555555555555</v>
      </c>
      <c r="L12" s="3">
        <v>5.5555555555555554</v>
      </c>
      <c r="M12" s="3">
        <v>5.5555555555555554</v>
      </c>
      <c r="N12" s="3">
        <v>11.111111111111111</v>
      </c>
      <c r="O12" t="s">
        <v>39</v>
      </c>
      <c r="P12" s="3">
        <v>3</v>
      </c>
      <c r="Q12" s="3">
        <v>618.37956521739136</v>
      </c>
    </row>
    <row r="13" spans="1:17" x14ac:dyDescent="0.2">
      <c r="A13" s="2" t="s">
        <v>29</v>
      </c>
      <c r="B13" s="4">
        <v>-17.833629999999999</v>
      </c>
      <c r="C13" s="4">
        <v>23.021280000000001</v>
      </c>
      <c r="D13" t="s">
        <v>43</v>
      </c>
      <c r="E13" s="3">
        <v>17.200000000000003</v>
      </c>
      <c r="F13" s="3">
        <v>-2.564102564102555</v>
      </c>
      <c r="G13" s="3">
        <v>26.162790697674424</v>
      </c>
      <c r="H13" s="5">
        <v>13</v>
      </c>
      <c r="I13" s="3">
        <v>1</v>
      </c>
      <c r="J13" s="3">
        <v>0.94444444444444442</v>
      </c>
      <c r="K13" s="8">
        <v>1.1111111111111116</v>
      </c>
      <c r="L13" s="3">
        <v>20.338441890166028</v>
      </c>
      <c r="M13" s="3">
        <v>16.666666666666668</v>
      </c>
      <c r="N13" s="3">
        <v>37.005108556832695</v>
      </c>
      <c r="O13" t="s">
        <v>40</v>
      </c>
      <c r="P13" s="3" t="s">
        <v>51</v>
      </c>
      <c r="Q13" s="3">
        <v>642.70073913043484</v>
      </c>
    </row>
    <row r="14" spans="1:17" x14ac:dyDescent="0.2">
      <c r="A14" s="2" t="s">
        <v>30</v>
      </c>
      <c r="B14" s="4">
        <v>-17.83755</v>
      </c>
      <c r="C14" s="4">
        <v>23.021049999999999</v>
      </c>
      <c r="D14" t="s">
        <v>43</v>
      </c>
      <c r="E14" s="3">
        <v>15.384615384615387</v>
      </c>
      <c r="F14" s="3">
        <v>18.75</v>
      </c>
      <c r="G14" s="3">
        <v>13.888888888888886</v>
      </c>
      <c r="H14" s="5">
        <v>10</v>
      </c>
      <c r="I14" s="3">
        <v>1</v>
      </c>
      <c r="J14" s="3">
        <v>0.72222222222222221</v>
      </c>
      <c r="K14" s="8">
        <v>5.5555555555555554</v>
      </c>
      <c r="L14" s="3">
        <v>17.592592592592592</v>
      </c>
      <c r="M14" s="3">
        <v>19.380587484035757</v>
      </c>
      <c r="N14" s="3">
        <v>36.973180076628353</v>
      </c>
      <c r="O14" t="s">
        <v>40</v>
      </c>
      <c r="P14" s="3" t="s">
        <v>51</v>
      </c>
      <c r="Q14" s="3">
        <v>642.70073913043484</v>
      </c>
    </row>
    <row r="15" spans="1:17" x14ac:dyDescent="0.2">
      <c r="A15" s="2" t="s">
        <v>31</v>
      </c>
      <c r="B15" s="4">
        <v>-17.80565</v>
      </c>
      <c r="C15" s="4">
        <v>23.110489999999999</v>
      </c>
      <c r="D15" t="s">
        <v>43</v>
      </c>
      <c r="E15" s="3">
        <v>23.076923076923066</v>
      </c>
      <c r="F15" s="3">
        <v>6.6666666666666714</v>
      </c>
      <c r="G15" s="3">
        <v>29.729729729729726</v>
      </c>
      <c r="H15" s="5">
        <v>9</v>
      </c>
      <c r="I15" s="3">
        <v>1</v>
      </c>
      <c r="J15" s="3">
        <v>1.0555555555555556</v>
      </c>
      <c r="K15" s="8">
        <v>1</v>
      </c>
      <c r="L15" s="3">
        <v>20.274584929757346</v>
      </c>
      <c r="M15" s="3">
        <v>24.042145593869733</v>
      </c>
      <c r="N15" s="3">
        <v>44.316730523627079</v>
      </c>
      <c r="O15" t="s">
        <v>40</v>
      </c>
      <c r="P15" s="3" t="s">
        <v>51</v>
      </c>
      <c r="Q15" s="3">
        <v>636.23034782608693</v>
      </c>
    </row>
    <row r="16" spans="1:17" x14ac:dyDescent="0.2">
      <c r="A16" s="2" t="s">
        <v>32</v>
      </c>
      <c r="B16" s="4">
        <v>-17.809719999999999</v>
      </c>
      <c r="C16" s="4">
        <v>23.11064</v>
      </c>
      <c r="D16" t="s">
        <v>43</v>
      </c>
      <c r="E16" s="3">
        <v>17.837837837837839</v>
      </c>
      <c r="F16" s="3">
        <v>-10.000000000000014</v>
      </c>
      <c r="G16" s="3">
        <v>28.148148148148138</v>
      </c>
      <c r="H16" s="5">
        <v>9</v>
      </c>
      <c r="I16" s="3">
        <v>1</v>
      </c>
      <c r="J16" s="3">
        <v>0.83333333333333337</v>
      </c>
      <c r="K16" s="8">
        <v>3.3333333333333326</v>
      </c>
      <c r="L16" s="3">
        <v>16.666666666666668</v>
      </c>
      <c r="M16" s="3">
        <v>36.111111111111114</v>
      </c>
      <c r="N16" s="3">
        <v>52.777777777777786</v>
      </c>
      <c r="O16" t="s">
        <v>40</v>
      </c>
      <c r="P16" s="3" t="s">
        <v>51</v>
      </c>
      <c r="Q16" s="3">
        <v>636.23034782608693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B23E4-BEA4-D743-B99B-223D3C843CFE}">
  <dimension ref="A1:Q15"/>
  <sheetViews>
    <sheetView workbookViewId="0">
      <selection activeCell="E18" sqref="E18"/>
    </sheetView>
  </sheetViews>
  <sheetFormatPr baseColWidth="10" defaultRowHeight="16" x14ac:dyDescent="0.2"/>
  <sheetData>
    <row r="1" spans="1:17" ht="17" customHeight="1" x14ac:dyDescent="0.2">
      <c r="A1" t="s">
        <v>0</v>
      </c>
      <c r="B1" t="s">
        <v>41</v>
      </c>
      <c r="C1" t="s">
        <v>42</v>
      </c>
      <c r="D1" s="6" t="s">
        <v>59</v>
      </c>
      <c r="E1" s="7" t="s">
        <v>1</v>
      </c>
      <c r="F1" s="7" t="s">
        <v>2</v>
      </c>
      <c r="G1" s="7" t="s">
        <v>3</v>
      </c>
      <c r="H1" s="10" t="s">
        <v>48</v>
      </c>
      <c r="I1" s="11" t="s">
        <v>55</v>
      </c>
      <c r="J1" s="9" t="s">
        <v>56</v>
      </c>
      <c r="K1" s="9" t="s">
        <v>53</v>
      </c>
      <c r="L1" s="9" t="s">
        <v>50</v>
      </c>
      <c r="M1" s="9" t="s">
        <v>49</v>
      </c>
      <c r="N1" s="9" t="s">
        <v>52</v>
      </c>
      <c r="O1" s="9" t="s">
        <v>57</v>
      </c>
      <c r="P1" s="9" t="s">
        <v>58</v>
      </c>
      <c r="Q1" s="9" t="s">
        <v>54</v>
      </c>
    </row>
    <row r="2" spans="1:17" x14ac:dyDescent="0.2">
      <c r="A2" s="2" t="s">
        <v>8</v>
      </c>
      <c r="B2" s="4">
        <v>-18.043320000000001</v>
      </c>
      <c r="C2" s="4">
        <v>21.927900000000001</v>
      </c>
      <c r="D2" t="s">
        <v>45</v>
      </c>
      <c r="E2" s="3">
        <v>41.81818181818182</v>
      </c>
      <c r="F2" s="3">
        <v>-11.428571428571431</v>
      </c>
      <c r="G2" s="3">
        <v>65.333333333333329</v>
      </c>
      <c r="H2" s="5">
        <v>7</v>
      </c>
      <c r="I2" s="3">
        <v>2</v>
      </c>
      <c r="J2" s="3">
        <v>0.66666666666666663</v>
      </c>
      <c r="K2" s="8">
        <v>6.6666666666666679</v>
      </c>
      <c r="L2" s="3">
        <v>5.5555555555555554</v>
      </c>
      <c r="M2" s="3">
        <v>33.333333333333336</v>
      </c>
      <c r="N2" s="3">
        <v>38.888888888888893</v>
      </c>
      <c r="O2" t="s">
        <v>37</v>
      </c>
      <c r="P2" s="3">
        <v>30</v>
      </c>
      <c r="Q2" s="3">
        <v>579.62026086956519</v>
      </c>
    </row>
    <row r="3" spans="1:17" x14ac:dyDescent="0.2">
      <c r="A3" s="1" t="s">
        <v>9</v>
      </c>
      <c r="B3" s="4">
        <v>-18.047000000000001</v>
      </c>
      <c r="C3" s="4">
        <v>21.9285</v>
      </c>
      <c r="D3" t="s">
        <v>45</v>
      </c>
      <c r="E3" s="3">
        <v>4.3715846994535639</v>
      </c>
      <c r="F3" s="3">
        <v>60.909090909090907</v>
      </c>
      <c r="G3" s="3">
        <v>-80.821917808219155</v>
      </c>
      <c r="H3" s="5">
        <v>6</v>
      </c>
      <c r="I3" s="3">
        <v>2</v>
      </c>
      <c r="J3" s="3">
        <v>0.5</v>
      </c>
      <c r="K3" s="8">
        <v>10</v>
      </c>
      <c r="L3" s="3">
        <v>5.5555555555555554</v>
      </c>
      <c r="M3" s="3">
        <v>30.555555555555557</v>
      </c>
      <c r="N3" s="3">
        <v>36.111111111111114</v>
      </c>
      <c r="O3" t="s">
        <v>38</v>
      </c>
      <c r="P3" t="s">
        <v>51</v>
      </c>
      <c r="Q3" s="3">
        <v>579.62026086956519</v>
      </c>
    </row>
    <row r="4" spans="1:17" x14ac:dyDescent="0.2">
      <c r="A4" s="1" t="s">
        <v>10</v>
      </c>
      <c r="B4" s="4">
        <v>-18.044799999999999</v>
      </c>
      <c r="C4" s="4">
        <v>22.02159</v>
      </c>
      <c r="D4" t="s">
        <v>45</v>
      </c>
      <c r="E4" s="3">
        <v>28.75</v>
      </c>
      <c r="F4" s="3">
        <v>61.666666666666664</v>
      </c>
      <c r="G4" s="3">
        <v>2.1052631578947256</v>
      </c>
      <c r="H4" s="5">
        <v>13</v>
      </c>
      <c r="I4" s="3">
        <v>2</v>
      </c>
      <c r="J4" s="3">
        <v>1.2222222222222223</v>
      </c>
      <c r="K4" s="8">
        <v>1</v>
      </c>
      <c r="L4" s="3">
        <v>9.1954022988505741</v>
      </c>
      <c r="M4" s="3">
        <v>59.323116219667945</v>
      </c>
      <c r="N4" s="3">
        <v>68.518518518518519</v>
      </c>
      <c r="O4" t="s">
        <v>37</v>
      </c>
      <c r="P4" s="3">
        <v>20</v>
      </c>
      <c r="Q4" s="3">
        <v>578.09756521739121</v>
      </c>
    </row>
    <row r="5" spans="1:17" x14ac:dyDescent="0.2">
      <c r="A5" s="1" t="s">
        <v>11</v>
      </c>
      <c r="B5" s="4">
        <v>-18.048490000000001</v>
      </c>
      <c r="C5" s="4">
        <v>22.020859999999999</v>
      </c>
      <c r="D5" t="s">
        <v>45</v>
      </c>
      <c r="E5" s="3">
        <v>36.799999999999997</v>
      </c>
      <c r="F5" s="3">
        <v>75.483870967741936</v>
      </c>
      <c r="G5" s="3">
        <v>-26.315789473684205</v>
      </c>
      <c r="H5" s="5">
        <v>14</v>
      </c>
      <c r="I5" s="3">
        <v>2</v>
      </c>
      <c r="J5" s="3">
        <v>1.0555555555555556</v>
      </c>
      <c r="K5" s="8">
        <v>1</v>
      </c>
      <c r="L5" s="3">
        <v>11.111111111111111</v>
      </c>
      <c r="M5" s="3">
        <v>58.333333333333336</v>
      </c>
      <c r="N5" s="3">
        <v>69.444444444444443</v>
      </c>
      <c r="O5" t="s">
        <v>37</v>
      </c>
      <c r="P5" s="3">
        <v>20</v>
      </c>
      <c r="Q5" s="3">
        <v>578.09756521739121</v>
      </c>
    </row>
    <row r="6" spans="1:17" x14ac:dyDescent="0.2">
      <c r="A6" s="1" t="s">
        <v>12</v>
      </c>
      <c r="B6" s="4">
        <v>-18.054670000000002</v>
      </c>
      <c r="C6" s="4">
        <v>22.114609999999999</v>
      </c>
      <c r="D6" t="s">
        <v>43</v>
      </c>
      <c r="E6" s="3">
        <v>34.92647058823529</v>
      </c>
      <c r="F6" s="3">
        <v>34.883720930232556</v>
      </c>
      <c r="G6" s="3">
        <v>35</v>
      </c>
      <c r="H6" s="5">
        <v>7</v>
      </c>
      <c r="I6" s="3">
        <v>2</v>
      </c>
      <c r="J6" s="3">
        <v>0.94444444444444442</v>
      </c>
      <c r="K6" s="8">
        <v>1.1111111111111116</v>
      </c>
      <c r="L6" s="3">
        <v>11.020923520923521</v>
      </c>
      <c r="M6" s="3">
        <v>26.406926406926409</v>
      </c>
      <c r="N6" s="3">
        <v>37.427849927849934</v>
      </c>
      <c r="O6" t="s">
        <v>37</v>
      </c>
      <c r="P6" s="3">
        <v>10</v>
      </c>
      <c r="Q6" s="3">
        <v>563.1559565217392</v>
      </c>
    </row>
    <row r="7" spans="1:17" x14ac:dyDescent="0.2">
      <c r="A7" s="1" t="s">
        <v>13</v>
      </c>
      <c r="B7" s="4">
        <v>-18.05866</v>
      </c>
      <c r="C7" s="4">
        <v>22.11467</v>
      </c>
      <c r="D7" t="s">
        <v>45</v>
      </c>
      <c r="E7" s="3">
        <v>27.631578947368425</v>
      </c>
      <c r="F7" s="3">
        <v>43.333333333333336</v>
      </c>
      <c r="G7" s="3">
        <v>-1.25</v>
      </c>
      <c r="H7" s="5">
        <v>13</v>
      </c>
      <c r="I7" s="3">
        <v>2</v>
      </c>
      <c r="J7" s="3">
        <v>0.44444444444444442</v>
      </c>
      <c r="K7" s="8">
        <v>11.111111111111111</v>
      </c>
      <c r="L7" s="3">
        <v>2.7777777777777777</v>
      </c>
      <c r="M7" s="3">
        <v>27.777777777777779</v>
      </c>
      <c r="N7" s="3">
        <v>30.555555555555557</v>
      </c>
      <c r="O7" t="s">
        <v>37</v>
      </c>
      <c r="P7" s="3">
        <v>10</v>
      </c>
      <c r="Q7" s="3">
        <v>563.1559565217392</v>
      </c>
    </row>
    <row r="8" spans="1:17" x14ac:dyDescent="0.2">
      <c r="A8" s="2" t="s">
        <v>15</v>
      </c>
      <c r="B8" s="4">
        <v>-18.016110000000001</v>
      </c>
      <c r="C8" s="4">
        <v>22.29945</v>
      </c>
      <c r="D8" t="s">
        <v>46</v>
      </c>
      <c r="E8" s="3">
        <v>34.710743801652882</v>
      </c>
      <c r="F8" s="3">
        <v>84.444444444444443</v>
      </c>
      <c r="G8" s="3">
        <v>-28.037383177570092</v>
      </c>
      <c r="H8" s="5">
        <v>12</v>
      </c>
      <c r="I8" s="3">
        <v>2</v>
      </c>
      <c r="J8" s="3">
        <v>0.88888888888888884</v>
      </c>
      <c r="K8" s="8">
        <v>2.2222222222222232</v>
      </c>
      <c r="L8" s="3">
        <v>13.888888888888889</v>
      </c>
      <c r="M8" s="3">
        <v>47.222222222222221</v>
      </c>
      <c r="N8" s="3">
        <v>61.111111111111114</v>
      </c>
      <c r="O8" t="s">
        <v>37</v>
      </c>
      <c r="P8" s="3">
        <v>0</v>
      </c>
      <c r="Q8" s="3">
        <v>561.22273913043477</v>
      </c>
    </row>
    <row r="9" spans="1:17" x14ac:dyDescent="0.2">
      <c r="A9" s="1" t="s">
        <v>16</v>
      </c>
      <c r="B9" s="4">
        <v>-18.020990000000001</v>
      </c>
      <c r="C9" s="4">
        <v>22.300080000000001</v>
      </c>
      <c r="D9" t="s">
        <v>43</v>
      </c>
      <c r="E9" s="3">
        <v>30.801687763713076</v>
      </c>
      <c r="F9" s="3">
        <v>69.230769230769226</v>
      </c>
      <c r="G9" s="3">
        <v>-34.831460674157313</v>
      </c>
      <c r="H9" s="5">
        <v>10</v>
      </c>
      <c r="I9" s="3">
        <v>2</v>
      </c>
      <c r="J9" s="3">
        <v>0.5</v>
      </c>
      <c r="K9" s="8">
        <v>10</v>
      </c>
      <c r="L9" s="3">
        <v>11.111111111111111</v>
      </c>
      <c r="M9" s="3">
        <v>33.333333333333336</v>
      </c>
      <c r="N9" s="3">
        <v>44.444444444444443</v>
      </c>
      <c r="O9" t="s">
        <v>37</v>
      </c>
      <c r="P9" s="3">
        <v>0</v>
      </c>
      <c r="Q9" s="3">
        <v>561.22273913043477</v>
      </c>
    </row>
    <row r="10" spans="1:17" x14ac:dyDescent="0.2">
      <c r="A10" s="1" t="s">
        <v>17</v>
      </c>
      <c r="B10" s="4">
        <v>-18.01679</v>
      </c>
      <c r="C10" s="4">
        <v>22.3934</v>
      </c>
      <c r="D10" t="s">
        <v>47</v>
      </c>
      <c r="E10" s="3">
        <v>51.028806584362144</v>
      </c>
      <c r="F10" s="3">
        <v>81.714285714285722</v>
      </c>
      <c r="G10" s="3">
        <v>-27.941176470588232</v>
      </c>
      <c r="H10" s="5">
        <v>8</v>
      </c>
      <c r="I10" s="3">
        <v>2</v>
      </c>
      <c r="J10" s="3">
        <v>1.0555555555555556</v>
      </c>
      <c r="K10" s="8">
        <v>1</v>
      </c>
      <c r="L10" s="3">
        <v>6.9264069264069263</v>
      </c>
      <c r="M10" s="3">
        <v>22.186147186147181</v>
      </c>
      <c r="N10" s="3">
        <v>29.112554112554108</v>
      </c>
      <c r="O10" t="s">
        <v>37</v>
      </c>
      <c r="P10" s="3">
        <v>10</v>
      </c>
      <c r="Q10" s="3">
        <v>551.4219130434783</v>
      </c>
    </row>
    <row r="11" spans="1:17" x14ac:dyDescent="0.2">
      <c r="A11" s="2" t="s">
        <v>18</v>
      </c>
      <c r="B11" s="4">
        <v>-18.02054</v>
      </c>
      <c r="C11" s="4">
        <v>22.393190000000001</v>
      </c>
      <c r="D11" t="s">
        <v>47</v>
      </c>
      <c r="E11" s="3">
        <v>36.29032258064516</v>
      </c>
      <c r="F11" s="3">
        <v>86.486486486486484</v>
      </c>
      <c r="G11" s="3">
        <v>-38</v>
      </c>
      <c r="H11" s="5">
        <v>9</v>
      </c>
      <c r="I11" s="3">
        <v>2</v>
      </c>
      <c r="J11" s="3">
        <v>0.94444444444444442</v>
      </c>
      <c r="K11" s="8">
        <v>1.1111111111111116</v>
      </c>
      <c r="L11" s="3">
        <v>11.111111111111111</v>
      </c>
      <c r="M11" s="3">
        <v>55.5555555555556</v>
      </c>
      <c r="N11" s="3">
        <v>66.666666666666714</v>
      </c>
      <c r="O11" t="s">
        <v>37</v>
      </c>
      <c r="P11" s="3">
        <v>10</v>
      </c>
      <c r="Q11" s="3">
        <v>551.4219130434783</v>
      </c>
    </row>
    <row r="12" spans="1:17" x14ac:dyDescent="0.2">
      <c r="A12" s="2" t="s">
        <v>22</v>
      </c>
      <c r="B12" s="4">
        <v>-17.936640000000001</v>
      </c>
      <c r="C12" s="4">
        <v>22.65962</v>
      </c>
      <c r="D12" t="s">
        <v>46</v>
      </c>
      <c r="E12" s="3">
        <v>19.111111111111114</v>
      </c>
      <c r="F12" s="3">
        <v>36.666666666666671</v>
      </c>
      <c r="G12" s="3">
        <v>13.939393939393938</v>
      </c>
      <c r="H12" s="5">
        <v>9</v>
      </c>
      <c r="I12" s="3">
        <v>2</v>
      </c>
      <c r="J12" s="3">
        <v>0.5</v>
      </c>
      <c r="K12" s="8">
        <v>10</v>
      </c>
      <c r="L12" s="3">
        <v>6.9444444444444446</v>
      </c>
      <c r="M12" s="3">
        <v>13.888888888888889</v>
      </c>
      <c r="N12" s="3">
        <v>20.833333333333336</v>
      </c>
      <c r="O12" t="s">
        <v>39</v>
      </c>
      <c r="P12" s="3">
        <v>10</v>
      </c>
      <c r="Q12" s="3">
        <v>606.49295652173896</v>
      </c>
    </row>
    <row r="13" spans="1:17" x14ac:dyDescent="0.2">
      <c r="A13" s="2" t="s">
        <v>27</v>
      </c>
      <c r="B13" s="4">
        <v>-17.862749999999998</v>
      </c>
      <c r="C13" s="4">
        <v>22.931380000000001</v>
      </c>
      <c r="D13" t="s">
        <v>43</v>
      </c>
      <c r="E13" s="3">
        <v>26.605504587155963</v>
      </c>
      <c r="F13" s="3">
        <v>41.666666666666664</v>
      </c>
      <c r="G13" s="3">
        <v>20.886075949367083</v>
      </c>
      <c r="H13" s="5">
        <v>13</v>
      </c>
      <c r="I13" s="3">
        <v>2</v>
      </c>
      <c r="J13" s="3">
        <v>0.27777777777777779</v>
      </c>
      <c r="K13" s="8">
        <v>14.444444444444445</v>
      </c>
      <c r="L13" s="3">
        <v>7.3435504469987229</v>
      </c>
      <c r="M13" s="3">
        <v>3.735632183908046</v>
      </c>
      <c r="N13" s="3">
        <v>11.079182630906768</v>
      </c>
      <c r="O13" t="s">
        <v>39</v>
      </c>
      <c r="P13" s="3">
        <v>3</v>
      </c>
      <c r="Q13" s="3">
        <v>618.37956521739136</v>
      </c>
    </row>
    <row r="14" spans="1:17" x14ac:dyDescent="0.2">
      <c r="A14" s="2" t="s">
        <v>35</v>
      </c>
      <c r="B14" s="4">
        <v>-17.77881</v>
      </c>
      <c r="C14" s="4">
        <v>23.294460000000001</v>
      </c>
      <c r="D14" t="s">
        <v>44</v>
      </c>
      <c r="E14" s="3">
        <v>20.588235294117652</v>
      </c>
      <c r="F14" s="3">
        <v>11.111111111111114</v>
      </c>
      <c r="G14" s="3">
        <v>24</v>
      </c>
      <c r="H14" s="5">
        <v>8</v>
      </c>
      <c r="I14" s="3">
        <v>2</v>
      </c>
      <c r="J14" s="3">
        <v>0.55555555555555558</v>
      </c>
      <c r="K14" s="8">
        <v>8.8888888888888893</v>
      </c>
      <c r="L14" s="3">
        <v>0</v>
      </c>
      <c r="M14" s="3">
        <v>16.538952745849297</v>
      </c>
      <c r="N14" s="3">
        <v>16.538952745849297</v>
      </c>
      <c r="O14" t="s">
        <v>40</v>
      </c>
      <c r="P14" s="3" t="s">
        <v>51</v>
      </c>
      <c r="Q14" s="3">
        <v>632.90795652173904</v>
      </c>
    </row>
    <row r="15" spans="1:17" x14ac:dyDescent="0.2">
      <c r="A15" s="2" t="s">
        <v>36</v>
      </c>
      <c r="B15" s="4">
        <v>-17.782710000000002</v>
      </c>
      <c r="C15" s="4">
        <v>23.294350000000001</v>
      </c>
      <c r="D15" t="s">
        <v>45</v>
      </c>
      <c r="E15" s="3">
        <v>22.5</v>
      </c>
      <c r="F15" s="3">
        <v>43.999999999999993</v>
      </c>
      <c r="G15" s="3">
        <v>15.333333333333329</v>
      </c>
      <c r="H15">
        <v>5</v>
      </c>
      <c r="I15" s="3">
        <v>2</v>
      </c>
      <c r="J15" s="3">
        <v>0.27777777777777779</v>
      </c>
      <c r="K15" s="8">
        <v>14.444444444444445</v>
      </c>
      <c r="L15" s="3">
        <v>0</v>
      </c>
      <c r="M15" s="3">
        <v>22.222222222222221</v>
      </c>
      <c r="N15" s="3">
        <v>22.222222222222221</v>
      </c>
      <c r="O15" t="s">
        <v>40</v>
      </c>
      <c r="P15" s="3" t="s">
        <v>51</v>
      </c>
      <c r="Q15" s="3">
        <v>632.90795652173904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2E0DB-0B83-D44A-8805-2E10FA91D3BB}">
  <dimension ref="A1:Q4"/>
  <sheetViews>
    <sheetView workbookViewId="0">
      <selection activeCell="B10" sqref="B10"/>
    </sheetView>
  </sheetViews>
  <sheetFormatPr baseColWidth="10" defaultRowHeight="16" x14ac:dyDescent="0.2"/>
  <sheetData>
    <row r="1" spans="1:17" ht="17" customHeight="1" x14ac:dyDescent="0.2">
      <c r="A1" t="s">
        <v>0</v>
      </c>
      <c r="B1" t="s">
        <v>41</v>
      </c>
      <c r="C1" t="s">
        <v>42</v>
      </c>
      <c r="D1" s="6" t="s">
        <v>59</v>
      </c>
      <c r="E1" s="7" t="s">
        <v>1</v>
      </c>
      <c r="F1" s="7" t="s">
        <v>2</v>
      </c>
      <c r="G1" s="7" t="s">
        <v>3</v>
      </c>
      <c r="H1" s="10" t="s">
        <v>48</v>
      </c>
      <c r="I1" s="11" t="s">
        <v>55</v>
      </c>
      <c r="J1" s="9" t="s">
        <v>56</v>
      </c>
      <c r="K1" s="9" t="s">
        <v>53</v>
      </c>
      <c r="L1" s="9" t="s">
        <v>50</v>
      </c>
      <c r="M1" s="9" t="s">
        <v>49</v>
      </c>
      <c r="N1" s="9" t="s">
        <v>52</v>
      </c>
      <c r="O1" s="9" t="s">
        <v>57</v>
      </c>
      <c r="P1" s="9" t="s">
        <v>58</v>
      </c>
      <c r="Q1" s="9" t="s">
        <v>54</v>
      </c>
    </row>
    <row r="2" spans="1:17" ht="22" customHeight="1" x14ac:dyDescent="0.2">
      <c r="A2" s="1" t="s">
        <v>7</v>
      </c>
      <c r="B2" s="4">
        <v>-18.067920000000001</v>
      </c>
      <c r="C2" s="4">
        <v>21.836500000000001</v>
      </c>
      <c r="D2" t="s">
        <v>43</v>
      </c>
      <c r="E2" s="3">
        <v>-17.045454545454547</v>
      </c>
      <c r="F2" s="3">
        <v>-17.64705882352942</v>
      </c>
      <c r="G2" s="3">
        <v>-5.2631578947368354</v>
      </c>
      <c r="H2" s="5">
        <v>14</v>
      </c>
      <c r="I2" s="5">
        <v>3</v>
      </c>
      <c r="J2" s="3">
        <v>0.3888888888888889</v>
      </c>
      <c r="K2" s="8">
        <v>12.222222222222223</v>
      </c>
      <c r="L2" s="3">
        <v>0</v>
      </c>
      <c r="M2" s="3">
        <v>25</v>
      </c>
      <c r="N2" s="3">
        <v>25</v>
      </c>
      <c r="O2" t="s">
        <v>38</v>
      </c>
      <c r="P2" t="s">
        <v>51</v>
      </c>
      <c r="Q2" s="3">
        <v>588.98908695652153</v>
      </c>
    </row>
    <row r="3" spans="1:17" x14ac:dyDescent="0.2">
      <c r="A3" s="2" t="s">
        <v>33</v>
      </c>
      <c r="B3" s="4">
        <v>-17.802820000000001</v>
      </c>
      <c r="C3" s="4">
        <v>23.20317</v>
      </c>
      <c r="D3" t="s">
        <v>45</v>
      </c>
      <c r="E3" s="3">
        <v>50.877192982456144</v>
      </c>
      <c r="F3" s="3">
        <v>30</v>
      </c>
      <c r="G3" s="3">
        <v>55.319148936170215</v>
      </c>
      <c r="H3" s="5">
        <v>7</v>
      </c>
      <c r="I3" s="3">
        <v>3</v>
      </c>
      <c r="J3" s="3">
        <v>0.44444444444444442</v>
      </c>
      <c r="K3" s="8">
        <v>11.111111111111111</v>
      </c>
      <c r="L3" s="3">
        <v>5.5555555555555554</v>
      </c>
      <c r="M3" s="3">
        <v>22.222222222222221</v>
      </c>
      <c r="N3" s="3">
        <v>27.777777777777779</v>
      </c>
      <c r="O3" t="s">
        <v>40</v>
      </c>
      <c r="P3" s="3" t="s">
        <v>51</v>
      </c>
      <c r="Q3" s="3">
        <v>631.42817391304345</v>
      </c>
    </row>
    <row r="4" spans="1:17" x14ac:dyDescent="0.2">
      <c r="A4" s="2" t="s">
        <v>34</v>
      </c>
      <c r="B4" s="4">
        <v>-17.805800000000001</v>
      </c>
      <c r="C4" s="4">
        <v>23.203430000000001</v>
      </c>
      <c r="D4" t="s">
        <v>46</v>
      </c>
      <c r="E4" s="3">
        <v>39.215686274509807</v>
      </c>
      <c r="F4" s="3">
        <v>27.777777777777786</v>
      </c>
      <c r="G4" s="3">
        <v>45.45454545454546</v>
      </c>
      <c r="H4" s="5">
        <v>7</v>
      </c>
      <c r="I4" s="3">
        <v>3</v>
      </c>
      <c r="J4" s="3">
        <v>0.66666666666666663</v>
      </c>
      <c r="K4" s="8">
        <v>6.6666666666666679</v>
      </c>
      <c r="L4" s="3">
        <v>5.4597701149425291</v>
      </c>
      <c r="M4" s="3">
        <v>16.634738186462325</v>
      </c>
      <c r="N4" s="3">
        <v>22.094508301404854</v>
      </c>
      <c r="O4" t="s">
        <v>40</v>
      </c>
      <c r="P4" s="3" t="s">
        <v>51</v>
      </c>
      <c r="Q4" s="3">
        <v>631.42817391304345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GLMM</vt:lpstr>
      <vt:lpstr>Graphing</vt:lpstr>
      <vt:lpstr>GLMM+O</vt:lpstr>
      <vt:lpstr>FRI</vt:lpstr>
      <vt:lpstr>EDSBA</vt:lpstr>
      <vt:lpstr>LDSBA</vt:lpstr>
      <vt:lpstr>Cluster 1</vt:lpstr>
      <vt:lpstr>Cluster 2</vt:lpstr>
      <vt:lpstr>Cluster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Conor Eastment</dc:creator>
  <cp:lastModifiedBy>Conor Eastment</cp:lastModifiedBy>
  <dcterms:created xsi:type="dcterms:W3CDTF">2019-11-14T09:52:13Z</dcterms:created>
  <dcterms:modified xsi:type="dcterms:W3CDTF">2019-12-23T09:51:49Z</dcterms:modified>
</cp:coreProperties>
</file>