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/Users/conoreastment/Desktop/Data_Analysis/Fire/"/>
    </mc:Choice>
  </mc:AlternateContent>
  <xr:revisionPtr revIDLastSave="0" documentId="13_ncr:1_{A4987A4E-CD39-C34A-A827-4A5BB7B7CF06}" xr6:coauthVersionLast="45" xr6:coauthVersionMax="45" xr10:uidLastSave="{00000000-0000-0000-0000-000000000000}"/>
  <bookViews>
    <workbookView xWindow="0" yWindow="0" windowWidth="25600" windowHeight="16000" activeTab="1" xr2:uid="{00000000-000D-0000-FFFF-FFFF00000000}"/>
  </bookViews>
  <sheets>
    <sheet name="FRP_Nsites" sheetId="1" r:id="rId1"/>
    <sheet name="FRP_Ssit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63" i="1" l="1"/>
  <c r="B62" i="1"/>
  <c r="B61" i="1"/>
  <c r="B60" i="1"/>
  <c r="B59" i="1"/>
  <c r="A55" i="2" l="1"/>
  <c r="B58" i="1" l="1"/>
  <c r="B55" i="1"/>
  <c r="B54" i="1"/>
  <c r="B53" i="1"/>
  <c r="B50" i="1"/>
  <c r="B49" i="1"/>
  <c r="B48" i="1"/>
  <c r="E65" i="1"/>
  <c r="D65" i="1"/>
  <c r="E72" i="2"/>
  <c r="D72" i="2"/>
  <c r="B54" i="2"/>
  <c r="B53" i="2"/>
  <c r="B52" i="2"/>
</calcChain>
</file>

<file path=xl/sharedStrings.xml><?xml version="1.0" encoding="utf-8"?>
<sst xmlns="http://schemas.openxmlformats.org/spreadsheetml/2006/main" count="757" uniqueCount="107">
  <si>
    <t>OID</t>
  </si>
  <si>
    <t>Join_Count</t>
  </si>
  <si>
    <t>NAME</t>
  </si>
  <si>
    <t>VegetationType</t>
  </si>
  <si>
    <t>VegetationStructure</t>
  </si>
  <si>
    <t>Side</t>
  </si>
  <si>
    <t>OBJECTID_1</t>
  </si>
  <si>
    <t>BUFF_DIST</t>
  </si>
  <si>
    <t>LATITUDE_1</t>
  </si>
  <si>
    <t>LONGITUDE_1</t>
  </si>
  <si>
    <t>BRIGHTNESS</t>
  </si>
  <si>
    <t>ACQ_DATE</t>
  </si>
  <si>
    <t>ACQ_TIME</t>
  </si>
  <si>
    <t>SATELLITE</t>
  </si>
  <si>
    <t>INSTRUMENT</t>
  </si>
  <si>
    <t>CONFIDENCE</t>
  </si>
  <si>
    <t>VERSION</t>
  </si>
  <si>
    <t>BRIGHT_T31</t>
  </si>
  <si>
    <t>FRP</t>
  </si>
  <si>
    <t>DAYNIGHT</t>
  </si>
  <si>
    <t>TYPE</t>
  </si>
  <si>
    <t>Side_12</t>
  </si>
  <si>
    <t>Omuramba grassland</t>
  </si>
  <si>
    <t>Tall Closed Grassland</t>
  </si>
  <si>
    <t>North</t>
  </si>
  <si>
    <t>180N</t>
  </si>
  <si>
    <t>Omuramba grassland (boundary with Teak woodland)</t>
  </si>
  <si>
    <t>Aqua</t>
  </si>
  <si>
    <t>MODIS</t>
  </si>
  <si>
    <t>6.2</t>
  </si>
  <si>
    <t>D</t>
  </si>
  <si>
    <t>170N</t>
  </si>
  <si>
    <t>Burkea-Combretum woodland</t>
  </si>
  <si>
    <t>High Closed Woodland</t>
  </si>
  <si>
    <t>Terra</t>
  </si>
  <si>
    <t>160N</t>
  </si>
  <si>
    <t>150N</t>
  </si>
  <si>
    <t>140N</t>
  </si>
  <si>
    <t>Burkea-Teak woodland</t>
  </si>
  <si>
    <t>130N</t>
  </si>
  <si>
    <t>120N</t>
  </si>
  <si>
    <t>100N</t>
  </si>
  <si>
    <t>090N</t>
  </si>
  <si>
    <t>080N</t>
  </si>
  <si>
    <t>060N</t>
  </si>
  <si>
    <t>Teak woodland</t>
  </si>
  <si>
    <t>050N</t>
  </si>
  <si>
    <t>040N</t>
  </si>
  <si>
    <t>030N</t>
  </si>
  <si>
    <t>South</t>
  </si>
  <si>
    <t>N</t>
  </si>
  <si>
    <t>020S</t>
  </si>
  <si>
    <t>Omuramba fringe woodland / Burkea-Combretum woodland</t>
  </si>
  <si>
    <t>030S</t>
  </si>
  <si>
    <t>040S</t>
  </si>
  <si>
    <t>050S</t>
  </si>
  <si>
    <t>060S</t>
  </si>
  <si>
    <t>070S</t>
  </si>
  <si>
    <t>080S</t>
  </si>
  <si>
    <t>090S</t>
  </si>
  <si>
    <t>100S</t>
  </si>
  <si>
    <t>Omuramba grassland (boundary with Burkea Teak woodland)</t>
  </si>
  <si>
    <t>110S</t>
  </si>
  <si>
    <t>120S</t>
  </si>
  <si>
    <t>130S</t>
  </si>
  <si>
    <t>140S</t>
  </si>
  <si>
    <t>Quixa Pan</t>
  </si>
  <si>
    <t>Quixa Om</t>
  </si>
  <si>
    <t>150S</t>
  </si>
  <si>
    <t>160S</t>
  </si>
  <si>
    <t>170S</t>
  </si>
  <si>
    <t>Omuramba grassland (middle)</t>
  </si>
  <si>
    <t>180S</t>
  </si>
  <si>
    <t>190S</t>
  </si>
  <si>
    <t>TRACK</t>
  </si>
  <si>
    <t>SCAN</t>
  </si>
  <si>
    <t>Vegetati_1</t>
  </si>
  <si>
    <t>Vegetation</t>
  </si>
  <si>
    <t>LONGITUDE</t>
  </si>
  <si>
    <t>LATITUDE</t>
  </si>
  <si>
    <t>OBJECT_ID</t>
  </si>
  <si>
    <t>QO</t>
  </si>
  <si>
    <t>QP</t>
  </si>
  <si>
    <t xml:space="preserve">EB </t>
  </si>
  <si>
    <t>LB</t>
  </si>
  <si>
    <t>EDS = 04-07</t>
  </si>
  <si>
    <t>Average annual FRP/Max FRP?</t>
  </si>
  <si>
    <t>Number of fires/FF</t>
  </si>
  <si>
    <t>Average FRP</t>
  </si>
  <si>
    <t>20S</t>
  </si>
  <si>
    <t>30S</t>
  </si>
  <si>
    <t>40S</t>
  </si>
  <si>
    <t>60S</t>
  </si>
  <si>
    <t>70S</t>
  </si>
  <si>
    <t>80S</t>
  </si>
  <si>
    <t>90S</t>
  </si>
  <si>
    <t>20N</t>
  </si>
  <si>
    <t>30N</t>
  </si>
  <si>
    <t>40N</t>
  </si>
  <si>
    <t>50N</t>
  </si>
  <si>
    <t>60N</t>
  </si>
  <si>
    <t>70N</t>
  </si>
  <si>
    <t>80N</t>
  </si>
  <si>
    <t>90N</t>
  </si>
  <si>
    <t>110N</t>
  </si>
  <si>
    <t>190N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</si>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</sst>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5"/>
  <sheetViews>
    <sheetView workbookViewId="0">
      <pane ySplit="1" topLeftCell="A37" activePane="bottomLeft" state="frozen"/>
      <selection activeCell="C1" sqref="C1"/>
      <selection pane="bottomLeft" activeCell="C72" sqref="C72"/>
    </sheetView>
  </sheetViews>
  <sheetFormatPr baseColWidth="10" defaultColWidth="8.83203125" defaultRowHeight="15"/>
  <cols>
    <col min="2" max="2" width="23.6640625" customWidth="1"/>
    <col min="3" max="3" width="16.5" customWidth="1"/>
    <col min="12" max="12" width="25.5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>
      <c r="A2">
        <v>-1</v>
      </c>
      <c r="B2">
        <v>1</v>
      </c>
      <c r="C2" t="s">
        <v>25</v>
      </c>
      <c r="D2" t="s">
        <v>26</v>
      </c>
      <c r="E2" t="s">
        <v>23</v>
      </c>
      <c r="F2" t="s">
        <v>24</v>
      </c>
      <c r="G2">
        <v>4</v>
      </c>
      <c r="H2">
        <v>20</v>
      </c>
      <c r="I2">
        <v>-17.802</v>
      </c>
      <c r="J2">
        <v>23.203700000000001</v>
      </c>
      <c r="K2">
        <v>314.5</v>
      </c>
      <c r="L2" s="1">
        <v>42560</v>
      </c>
      <c r="M2">
        <v>1147</v>
      </c>
      <c r="N2" t="s">
        <v>27</v>
      </c>
      <c r="O2" t="s">
        <v>28</v>
      </c>
      <c r="P2">
        <v>62</v>
      </c>
      <c r="Q2" t="s">
        <v>29</v>
      </c>
      <c r="R2">
        <v>301.8</v>
      </c>
      <c r="S2">
        <v>17</v>
      </c>
      <c r="T2" t="s">
        <v>30</v>
      </c>
      <c r="U2">
        <v>0</v>
      </c>
      <c r="V2" t="s">
        <v>24</v>
      </c>
    </row>
    <row r="3" spans="1:22">
      <c r="A3">
        <v>-1</v>
      </c>
      <c r="B3">
        <v>1</v>
      </c>
      <c r="C3" t="s">
        <v>25</v>
      </c>
      <c r="D3" t="s">
        <v>26</v>
      </c>
      <c r="E3" t="s">
        <v>23</v>
      </c>
      <c r="F3" t="s">
        <v>24</v>
      </c>
      <c r="G3">
        <v>4</v>
      </c>
      <c r="H3">
        <v>20</v>
      </c>
      <c r="I3">
        <v>-17.8001</v>
      </c>
      <c r="J3">
        <v>23.2056</v>
      </c>
      <c r="K3">
        <v>319.69999999999902</v>
      </c>
      <c r="L3" s="1">
        <v>41120</v>
      </c>
      <c r="M3">
        <v>1147</v>
      </c>
      <c r="N3" t="s">
        <v>27</v>
      </c>
      <c r="O3" t="s">
        <v>28</v>
      </c>
      <c r="P3">
        <v>53</v>
      </c>
      <c r="Q3" t="s">
        <v>29</v>
      </c>
      <c r="R3">
        <v>305.69999999999902</v>
      </c>
      <c r="S3">
        <v>18.6999999999999</v>
      </c>
      <c r="T3" t="s">
        <v>30</v>
      </c>
      <c r="U3">
        <v>0</v>
      </c>
    </row>
    <row r="4" spans="1:22">
      <c r="A4">
        <v>-1</v>
      </c>
      <c r="B4">
        <v>1</v>
      </c>
      <c r="C4" t="s">
        <v>31</v>
      </c>
      <c r="D4" t="s">
        <v>32</v>
      </c>
      <c r="E4" t="s">
        <v>33</v>
      </c>
      <c r="F4" t="s">
        <v>24</v>
      </c>
      <c r="G4">
        <v>6</v>
      </c>
      <c r="H4">
        <v>20</v>
      </c>
      <c r="I4">
        <v>-17.8066</v>
      </c>
      <c r="J4">
        <v>23.112300000000001</v>
      </c>
      <c r="K4">
        <v>309.8</v>
      </c>
      <c r="L4" s="1">
        <v>42907</v>
      </c>
      <c r="M4">
        <v>842</v>
      </c>
      <c r="N4" t="s">
        <v>34</v>
      </c>
      <c r="O4" t="s">
        <v>28</v>
      </c>
      <c r="P4">
        <v>58</v>
      </c>
      <c r="Q4" t="s">
        <v>29</v>
      </c>
      <c r="R4">
        <v>299.39999999999901</v>
      </c>
      <c r="S4">
        <v>5.0999999999999996</v>
      </c>
      <c r="T4" t="s">
        <v>30</v>
      </c>
      <c r="U4">
        <v>0</v>
      </c>
      <c r="V4" t="s">
        <v>24</v>
      </c>
    </row>
    <row r="5" spans="1:22">
      <c r="A5">
        <v>-1</v>
      </c>
      <c r="B5">
        <v>1</v>
      </c>
      <c r="C5" t="s">
        <v>31</v>
      </c>
      <c r="D5" t="s">
        <v>32</v>
      </c>
      <c r="E5" t="s">
        <v>33</v>
      </c>
      <c r="F5" t="s">
        <v>24</v>
      </c>
      <c r="G5">
        <v>6</v>
      </c>
      <c r="H5">
        <v>20</v>
      </c>
      <c r="I5">
        <v>-17.8065</v>
      </c>
      <c r="J5">
        <v>23.107900000000001</v>
      </c>
      <c r="K5">
        <v>321.3</v>
      </c>
      <c r="L5" s="1">
        <v>37471</v>
      </c>
      <c r="M5">
        <v>819</v>
      </c>
      <c r="N5" t="s">
        <v>34</v>
      </c>
      <c r="O5" t="s">
        <v>28</v>
      </c>
      <c r="P5">
        <v>72</v>
      </c>
      <c r="Q5" t="s">
        <v>29</v>
      </c>
      <c r="R5">
        <v>300.60000000000002</v>
      </c>
      <c r="S5">
        <v>42.799999999999898</v>
      </c>
      <c r="T5" t="s">
        <v>30</v>
      </c>
      <c r="U5">
        <v>0</v>
      </c>
    </row>
    <row r="6" spans="1:22">
      <c r="A6">
        <v>-1</v>
      </c>
      <c r="B6">
        <v>1</v>
      </c>
      <c r="C6" t="s">
        <v>31</v>
      </c>
      <c r="D6" t="s">
        <v>32</v>
      </c>
      <c r="E6" t="s">
        <v>33</v>
      </c>
      <c r="F6" t="s">
        <v>24</v>
      </c>
      <c r="G6">
        <v>6</v>
      </c>
      <c r="H6">
        <v>20</v>
      </c>
      <c r="I6">
        <v>-17.805</v>
      </c>
      <c r="J6">
        <v>23.1112</v>
      </c>
      <c r="K6">
        <v>318.8</v>
      </c>
      <c r="L6" s="1">
        <v>41840</v>
      </c>
      <c r="M6">
        <v>1147</v>
      </c>
      <c r="N6" t="s">
        <v>27</v>
      </c>
      <c r="O6" t="s">
        <v>28</v>
      </c>
      <c r="P6">
        <v>49</v>
      </c>
      <c r="Q6" t="s">
        <v>29</v>
      </c>
      <c r="R6">
        <v>308</v>
      </c>
      <c r="S6">
        <v>17.100000000000001</v>
      </c>
      <c r="T6" t="s">
        <v>30</v>
      </c>
      <c r="U6">
        <v>0</v>
      </c>
      <c r="V6" t="s">
        <v>24</v>
      </c>
    </row>
    <row r="7" spans="1:22">
      <c r="A7">
        <v>-1</v>
      </c>
      <c r="B7">
        <v>1</v>
      </c>
      <c r="C7" t="s">
        <v>35</v>
      </c>
      <c r="D7" t="s">
        <v>32</v>
      </c>
      <c r="E7" t="s">
        <v>33</v>
      </c>
      <c r="F7" t="s">
        <v>24</v>
      </c>
      <c r="G7">
        <v>7</v>
      </c>
      <c r="H7">
        <v>20</v>
      </c>
      <c r="I7">
        <v>-17.834599999999899</v>
      </c>
      <c r="J7">
        <v>23.0197</v>
      </c>
      <c r="K7">
        <v>360.39999999999901</v>
      </c>
      <c r="L7" s="1">
        <v>37466</v>
      </c>
      <c r="M7">
        <v>1223</v>
      </c>
      <c r="N7" t="s">
        <v>27</v>
      </c>
      <c r="O7" t="s">
        <v>28</v>
      </c>
      <c r="P7">
        <v>100</v>
      </c>
      <c r="Q7" t="s">
        <v>29</v>
      </c>
      <c r="R7">
        <v>313.3</v>
      </c>
      <c r="S7">
        <v>90.099999999999895</v>
      </c>
      <c r="T7" t="s">
        <v>30</v>
      </c>
      <c r="U7">
        <v>0</v>
      </c>
    </row>
    <row r="8" spans="1:22">
      <c r="A8">
        <v>-1</v>
      </c>
      <c r="B8">
        <v>1</v>
      </c>
      <c r="C8" t="s">
        <v>35</v>
      </c>
      <c r="D8" t="s">
        <v>32</v>
      </c>
      <c r="E8" t="s">
        <v>33</v>
      </c>
      <c r="F8" t="s">
        <v>24</v>
      </c>
      <c r="G8">
        <v>7</v>
      </c>
      <c r="H8">
        <v>20</v>
      </c>
      <c r="I8">
        <v>-17.832899999999899</v>
      </c>
      <c r="J8">
        <v>23.018000000000001</v>
      </c>
      <c r="K8">
        <v>317.39999999999901</v>
      </c>
      <c r="L8" s="1">
        <v>40362</v>
      </c>
      <c r="M8">
        <v>1225</v>
      </c>
      <c r="N8" t="s">
        <v>27</v>
      </c>
      <c r="O8" t="s">
        <v>28</v>
      </c>
      <c r="P8">
        <v>31</v>
      </c>
      <c r="Q8" t="s">
        <v>29</v>
      </c>
      <c r="R8">
        <v>301.3</v>
      </c>
      <c r="S8">
        <v>11.6</v>
      </c>
      <c r="T8" t="s">
        <v>30</v>
      </c>
      <c r="U8">
        <v>0</v>
      </c>
    </row>
    <row r="9" spans="1:22">
      <c r="A9">
        <v>-1</v>
      </c>
      <c r="B9">
        <v>1</v>
      </c>
      <c r="C9" t="s">
        <v>35</v>
      </c>
      <c r="D9" t="s">
        <v>32</v>
      </c>
      <c r="E9" t="s">
        <v>33</v>
      </c>
      <c r="F9" t="s">
        <v>24</v>
      </c>
      <c r="G9">
        <v>7</v>
      </c>
      <c r="H9">
        <v>20</v>
      </c>
      <c r="I9">
        <v>-17.832799999999899</v>
      </c>
      <c r="J9">
        <v>23.0201999999999</v>
      </c>
      <c r="K9">
        <v>327.8</v>
      </c>
      <c r="L9" s="1">
        <v>39725</v>
      </c>
      <c r="M9">
        <v>830</v>
      </c>
      <c r="N9" t="s">
        <v>34</v>
      </c>
      <c r="O9" t="s">
        <v>28</v>
      </c>
      <c r="P9">
        <v>62</v>
      </c>
      <c r="Q9" t="s">
        <v>29</v>
      </c>
      <c r="R9">
        <v>313.39999999999901</v>
      </c>
      <c r="S9">
        <v>14.5</v>
      </c>
      <c r="T9" t="s">
        <v>30</v>
      </c>
      <c r="U9">
        <v>0</v>
      </c>
    </row>
    <row r="10" spans="1:22">
      <c r="A10">
        <v>-1</v>
      </c>
      <c r="B10">
        <v>1</v>
      </c>
      <c r="C10" t="s">
        <v>36</v>
      </c>
      <c r="D10" t="s">
        <v>32</v>
      </c>
      <c r="E10" t="s">
        <v>33</v>
      </c>
      <c r="F10" t="s">
        <v>24</v>
      </c>
      <c r="G10">
        <v>10</v>
      </c>
      <c r="H10">
        <v>20</v>
      </c>
      <c r="I10">
        <v>-17.864899999999899</v>
      </c>
      <c r="J10">
        <v>22.927600000000002</v>
      </c>
      <c r="K10">
        <v>329.5</v>
      </c>
      <c r="L10" s="1">
        <v>38234</v>
      </c>
      <c r="M10">
        <v>1222</v>
      </c>
      <c r="N10" t="s">
        <v>27</v>
      </c>
      <c r="O10" t="s">
        <v>28</v>
      </c>
      <c r="P10">
        <v>64</v>
      </c>
      <c r="Q10" t="s">
        <v>29</v>
      </c>
      <c r="R10">
        <v>318.39999999999901</v>
      </c>
      <c r="S10">
        <v>9</v>
      </c>
      <c r="T10" t="s">
        <v>30</v>
      </c>
      <c r="U10">
        <v>0</v>
      </c>
    </row>
    <row r="11" spans="1:22">
      <c r="A11">
        <v>-1</v>
      </c>
      <c r="B11">
        <v>1</v>
      </c>
      <c r="C11" t="s">
        <v>36</v>
      </c>
      <c r="D11" t="s">
        <v>32</v>
      </c>
      <c r="E11" t="s">
        <v>33</v>
      </c>
      <c r="F11" t="s">
        <v>24</v>
      </c>
      <c r="G11">
        <v>10</v>
      </c>
      <c r="H11">
        <v>20</v>
      </c>
      <c r="I11">
        <v>-17.863299999999899</v>
      </c>
      <c r="J11">
        <v>22.934999999999899</v>
      </c>
      <c r="K11">
        <v>320.60000000000002</v>
      </c>
      <c r="L11" s="1">
        <v>37399</v>
      </c>
      <c r="M11">
        <v>908</v>
      </c>
      <c r="N11" t="s">
        <v>34</v>
      </c>
      <c r="O11" t="s">
        <v>28</v>
      </c>
      <c r="P11">
        <v>68</v>
      </c>
      <c r="Q11" t="s">
        <v>29</v>
      </c>
      <c r="R11">
        <v>304.8</v>
      </c>
      <c r="S11">
        <v>17</v>
      </c>
      <c r="T11" t="s">
        <v>30</v>
      </c>
      <c r="U11">
        <v>0</v>
      </c>
    </row>
    <row r="12" spans="1:22">
      <c r="A12">
        <v>-1</v>
      </c>
      <c r="B12">
        <v>1</v>
      </c>
      <c r="C12" t="s">
        <v>36</v>
      </c>
      <c r="D12" t="s">
        <v>32</v>
      </c>
      <c r="E12" t="s">
        <v>33</v>
      </c>
      <c r="F12" t="s">
        <v>24</v>
      </c>
      <c r="G12">
        <v>10</v>
      </c>
      <c r="H12">
        <v>20</v>
      </c>
      <c r="I12">
        <v>-17.8615999999999</v>
      </c>
      <c r="J12">
        <v>22.929300000000001</v>
      </c>
      <c r="K12">
        <v>323.60000000000002</v>
      </c>
      <c r="L12" s="1">
        <v>37399</v>
      </c>
      <c r="M12">
        <v>908</v>
      </c>
      <c r="N12" t="s">
        <v>34</v>
      </c>
      <c r="O12" t="s">
        <v>28</v>
      </c>
      <c r="P12">
        <v>73</v>
      </c>
      <c r="Q12" t="s">
        <v>29</v>
      </c>
      <c r="R12">
        <v>305.19999999999902</v>
      </c>
      <c r="S12">
        <v>21.899999999999899</v>
      </c>
      <c r="T12" t="s">
        <v>30</v>
      </c>
      <c r="U12">
        <v>0</v>
      </c>
    </row>
    <row r="13" spans="1:22">
      <c r="A13">
        <v>-1</v>
      </c>
      <c r="B13">
        <v>1</v>
      </c>
      <c r="C13" t="s">
        <v>36</v>
      </c>
      <c r="D13" t="s">
        <v>32</v>
      </c>
      <c r="E13" t="s">
        <v>33</v>
      </c>
      <c r="F13" t="s">
        <v>24</v>
      </c>
      <c r="G13">
        <v>10</v>
      </c>
      <c r="H13">
        <v>20</v>
      </c>
      <c r="I13">
        <v>-17.8612</v>
      </c>
      <c r="J13">
        <v>22.933700000000002</v>
      </c>
      <c r="K13">
        <v>327.60000000000002</v>
      </c>
      <c r="L13" s="1">
        <v>42215</v>
      </c>
      <c r="M13">
        <v>1153</v>
      </c>
      <c r="N13" t="s">
        <v>27</v>
      </c>
      <c r="O13" t="s">
        <v>28</v>
      </c>
      <c r="P13">
        <v>75</v>
      </c>
      <c r="Q13" t="s">
        <v>29</v>
      </c>
      <c r="R13">
        <v>307.8</v>
      </c>
      <c r="S13">
        <v>32.200000000000003</v>
      </c>
      <c r="T13" t="s">
        <v>30</v>
      </c>
      <c r="U13">
        <v>0</v>
      </c>
      <c r="V13" t="s">
        <v>24</v>
      </c>
    </row>
    <row r="14" spans="1:22">
      <c r="A14">
        <v>-1</v>
      </c>
      <c r="B14">
        <v>1</v>
      </c>
      <c r="C14" t="s">
        <v>37</v>
      </c>
      <c r="D14" t="s">
        <v>38</v>
      </c>
      <c r="E14" t="s">
        <v>33</v>
      </c>
      <c r="F14" t="s">
        <v>24</v>
      </c>
      <c r="G14">
        <v>14</v>
      </c>
      <c r="H14">
        <v>20</v>
      </c>
      <c r="I14">
        <v>-17.8919</v>
      </c>
      <c r="J14">
        <v>22.8416999999999</v>
      </c>
      <c r="K14">
        <v>316.10000000000002</v>
      </c>
      <c r="L14" s="1">
        <v>40355</v>
      </c>
      <c r="M14">
        <v>1219</v>
      </c>
      <c r="N14" t="s">
        <v>27</v>
      </c>
      <c r="O14" t="s">
        <v>28</v>
      </c>
      <c r="P14">
        <v>61</v>
      </c>
      <c r="Q14" t="s">
        <v>29</v>
      </c>
      <c r="R14">
        <v>305.19999999999902</v>
      </c>
      <c r="S14">
        <v>5.2</v>
      </c>
      <c r="T14" t="s">
        <v>30</v>
      </c>
      <c r="U14">
        <v>0</v>
      </c>
    </row>
    <row r="15" spans="1:22">
      <c r="A15">
        <v>-1</v>
      </c>
      <c r="B15">
        <v>1</v>
      </c>
      <c r="C15" t="s">
        <v>37</v>
      </c>
      <c r="D15" t="s">
        <v>38</v>
      </c>
      <c r="E15" t="s">
        <v>33</v>
      </c>
      <c r="F15" t="s">
        <v>24</v>
      </c>
      <c r="G15">
        <v>14</v>
      </c>
      <c r="H15">
        <v>20</v>
      </c>
      <c r="I15">
        <v>-17.8918</v>
      </c>
      <c r="J15">
        <v>22.8459</v>
      </c>
      <c r="K15">
        <v>322.69999999999902</v>
      </c>
      <c r="L15" s="1">
        <v>39709</v>
      </c>
      <c r="M15">
        <v>830</v>
      </c>
      <c r="N15" t="s">
        <v>34</v>
      </c>
      <c r="O15" t="s">
        <v>28</v>
      </c>
      <c r="P15">
        <v>49</v>
      </c>
      <c r="Q15" t="s">
        <v>29</v>
      </c>
      <c r="R15">
        <v>310.69999999999902</v>
      </c>
      <c r="S15">
        <v>11.5</v>
      </c>
      <c r="T15" t="s">
        <v>30</v>
      </c>
      <c r="U15">
        <v>0</v>
      </c>
    </row>
    <row r="16" spans="1:22">
      <c r="A16">
        <v>-1</v>
      </c>
      <c r="B16">
        <v>1</v>
      </c>
      <c r="C16" t="s">
        <v>37</v>
      </c>
      <c r="D16" t="s">
        <v>38</v>
      </c>
      <c r="E16" t="s">
        <v>33</v>
      </c>
      <c r="F16" t="s">
        <v>24</v>
      </c>
      <c r="G16">
        <v>14</v>
      </c>
      <c r="H16">
        <v>20</v>
      </c>
      <c r="I16">
        <v>-17.8904999999999</v>
      </c>
      <c r="J16">
        <v>22.844200000000001</v>
      </c>
      <c r="K16">
        <v>332.6</v>
      </c>
      <c r="L16" s="1">
        <v>40787</v>
      </c>
      <c r="M16">
        <v>1217</v>
      </c>
      <c r="N16" t="s">
        <v>27</v>
      </c>
      <c r="O16" t="s">
        <v>28</v>
      </c>
      <c r="P16">
        <v>69</v>
      </c>
      <c r="Q16" t="s">
        <v>29</v>
      </c>
      <c r="R16">
        <v>318.60000000000002</v>
      </c>
      <c r="S16">
        <v>9.6</v>
      </c>
      <c r="T16" t="s">
        <v>30</v>
      </c>
      <c r="U16">
        <v>0</v>
      </c>
    </row>
    <row r="17" spans="1:22">
      <c r="A17">
        <v>-1</v>
      </c>
      <c r="B17">
        <v>1</v>
      </c>
      <c r="C17" t="s">
        <v>39</v>
      </c>
      <c r="D17" t="s">
        <v>38</v>
      </c>
      <c r="E17" t="s">
        <v>33</v>
      </c>
      <c r="F17" t="s">
        <v>24</v>
      </c>
      <c r="G17">
        <v>16</v>
      </c>
      <c r="H17">
        <v>20</v>
      </c>
      <c r="I17">
        <v>-17.918500000000002</v>
      </c>
      <c r="J17">
        <v>22.751100000000001</v>
      </c>
      <c r="K17">
        <v>329.19999999999902</v>
      </c>
      <c r="L17" s="1">
        <v>38614</v>
      </c>
      <c r="M17">
        <v>1245</v>
      </c>
      <c r="N17" t="s">
        <v>27</v>
      </c>
      <c r="O17" t="s">
        <v>28</v>
      </c>
      <c r="P17">
        <v>64</v>
      </c>
      <c r="Q17" t="s">
        <v>29</v>
      </c>
      <c r="R17">
        <v>317.39999999999901</v>
      </c>
      <c r="S17">
        <v>48.299999999999898</v>
      </c>
      <c r="T17" t="s">
        <v>30</v>
      </c>
      <c r="U17">
        <v>0</v>
      </c>
    </row>
    <row r="18" spans="1:22">
      <c r="A18">
        <v>-1</v>
      </c>
      <c r="B18">
        <v>1</v>
      </c>
      <c r="C18" t="s">
        <v>39</v>
      </c>
      <c r="D18" t="s">
        <v>38</v>
      </c>
      <c r="E18" t="s">
        <v>33</v>
      </c>
      <c r="F18" t="s">
        <v>24</v>
      </c>
      <c r="G18">
        <v>16</v>
      </c>
      <c r="H18">
        <v>20</v>
      </c>
      <c r="I18">
        <v>-17.917000000000002</v>
      </c>
      <c r="J18">
        <v>22.7547</v>
      </c>
      <c r="K18">
        <v>322.69999999999902</v>
      </c>
      <c r="L18" s="1">
        <v>40693</v>
      </c>
      <c r="M18">
        <v>1205</v>
      </c>
      <c r="N18" t="s">
        <v>27</v>
      </c>
      <c r="O18" t="s">
        <v>28</v>
      </c>
      <c r="P18">
        <v>65</v>
      </c>
      <c r="Q18" t="s">
        <v>29</v>
      </c>
      <c r="R18">
        <v>305</v>
      </c>
      <c r="S18">
        <v>11.1999999999999</v>
      </c>
      <c r="T18" t="s">
        <v>30</v>
      </c>
      <c r="U18">
        <v>0</v>
      </c>
    </row>
    <row r="19" spans="1:22">
      <c r="A19">
        <v>-1</v>
      </c>
      <c r="B19">
        <v>1</v>
      </c>
      <c r="C19" t="s">
        <v>39</v>
      </c>
      <c r="D19" t="s">
        <v>38</v>
      </c>
      <c r="E19" t="s">
        <v>33</v>
      </c>
      <c r="F19" t="s">
        <v>24</v>
      </c>
      <c r="G19">
        <v>16</v>
      </c>
      <c r="H19">
        <v>20</v>
      </c>
      <c r="I19">
        <v>-17.917000000000002</v>
      </c>
      <c r="J19">
        <v>22.755800000000001</v>
      </c>
      <c r="K19">
        <v>328.89999999999901</v>
      </c>
      <c r="L19" s="1">
        <v>38614</v>
      </c>
      <c r="M19">
        <v>1245</v>
      </c>
      <c r="N19" t="s">
        <v>27</v>
      </c>
      <c r="O19" t="s">
        <v>28</v>
      </c>
      <c r="P19">
        <v>47</v>
      </c>
      <c r="Q19" t="s">
        <v>29</v>
      </c>
      <c r="R19">
        <v>317.3</v>
      </c>
      <c r="S19">
        <v>43.799999999999898</v>
      </c>
      <c r="T19" t="s">
        <v>30</v>
      </c>
      <c r="U19">
        <v>0</v>
      </c>
    </row>
    <row r="20" spans="1:22">
      <c r="A20">
        <v>-1</v>
      </c>
      <c r="B20">
        <v>1</v>
      </c>
      <c r="C20" t="s">
        <v>40</v>
      </c>
      <c r="D20" t="s">
        <v>38</v>
      </c>
      <c r="E20" t="s">
        <v>33</v>
      </c>
      <c r="F20" t="s">
        <v>24</v>
      </c>
      <c r="G20">
        <v>18</v>
      </c>
      <c r="H20">
        <v>20</v>
      </c>
      <c r="I20">
        <v>-17.929600000000001</v>
      </c>
      <c r="J20">
        <v>22.657599999999899</v>
      </c>
      <c r="K20">
        <v>324.89999999999901</v>
      </c>
      <c r="L20" s="1">
        <v>38554</v>
      </c>
      <c r="M20">
        <v>1220</v>
      </c>
      <c r="N20" t="s">
        <v>27</v>
      </c>
      <c r="O20" t="s">
        <v>28</v>
      </c>
      <c r="P20">
        <v>70</v>
      </c>
      <c r="Q20" t="s">
        <v>29</v>
      </c>
      <c r="R20">
        <v>310.19999999999902</v>
      </c>
      <c r="S20">
        <v>14</v>
      </c>
      <c r="T20" t="s">
        <v>30</v>
      </c>
      <c r="U20">
        <v>0</v>
      </c>
    </row>
    <row r="21" spans="1:22">
      <c r="A21">
        <v>-1</v>
      </c>
      <c r="B21">
        <v>1</v>
      </c>
      <c r="C21" t="s">
        <v>41</v>
      </c>
      <c r="D21" t="s">
        <v>38</v>
      </c>
      <c r="E21" t="s">
        <v>33</v>
      </c>
      <c r="F21" t="s">
        <v>24</v>
      </c>
      <c r="G21">
        <v>22</v>
      </c>
      <c r="H21">
        <v>20</v>
      </c>
      <c r="I21">
        <v>-17.9757</v>
      </c>
      <c r="J21">
        <v>22.4741</v>
      </c>
      <c r="K21">
        <v>313.39999999999901</v>
      </c>
      <c r="L21" s="1">
        <v>40359</v>
      </c>
      <c r="M21">
        <v>906</v>
      </c>
      <c r="N21" t="s">
        <v>34</v>
      </c>
      <c r="O21" t="s">
        <v>28</v>
      </c>
      <c r="P21">
        <v>57</v>
      </c>
      <c r="Q21" t="s">
        <v>29</v>
      </c>
      <c r="R21">
        <v>298.69999999999902</v>
      </c>
      <c r="S21">
        <v>11</v>
      </c>
      <c r="T21" t="s">
        <v>30</v>
      </c>
      <c r="U21">
        <v>0</v>
      </c>
    </row>
    <row r="22" spans="1:22">
      <c r="A22">
        <v>-1</v>
      </c>
      <c r="B22">
        <v>1</v>
      </c>
      <c r="C22" t="s">
        <v>41</v>
      </c>
      <c r="D22" t="s">
        <v>38</v>
      </c>
      <c r="E22" t="s">
        <v>33</v>
      </c>
      <c r="F22" t="s">
        <v>24</v>
      </c>
      <c r="G22">
        <v>22</v>
      </c>
      <c r="H22">
        <v>20</v>
      </c>
      <c r="I22">
        <v>-17.9744999999999</v>
      </c>
      <c r="J22">
        <v>22.476900000000001</v>
      </c>
      <c r="K22">
        <v>348.6</v>
      </c>
      <c r="L22" s="1">
        <v>38941</v>
      </c>
      <c r="M22">
        <v>1254</v>
      </c>
      <c r="N22" t="s">
        <v>27</v>
      </c>
      <c r="O22" t="s">
        <v>28</v>
      </c>
      <c r="P22">
        <v>94</v>
      </c>
      <c r="Q22" t="s">
        <v>29</v>
      </c>
      <c r="R22">
        <v>307.39999999999901</v>
      </c>
      <c r="S22">
        <v>330.39999999999901</v>
      </c>
      <c r="T22" t="s">
        <v>30</v>
      </c>
      <c r="U22">
        <v>0</v>
      </c>
    </row>
    <row r="23" spans="1:22">
      <c r="A23">
        <v>-1</v>
      </c>
      <c r="B23">
        <v>1</v>
      </c>
      <c r="C23" t="s">
        <v>41</v>
      </c>
      <c r="D23" t="s">
        <v>38</v>
      </c>
      <c r="E23" t="s">
        <v>33</v>
      </c>
      <c r="F23" t="s">
        <v>24</v>
      </c>
      <c r="G23">
        <v>22</v>
      </c>
      <c r="H23">
        <v>20</v>
      </c>
      <c r="I23">
        <v>-17.973099999999899</v>
      </c>
      <c r="J23">
        <v>22.4726</v>
      </c>
      <c r="K23">
        <v>338</v>
      </c>
      <c r="L23" s="1">
        <v>42989</v>
      </c>
      <c r="M23">
        <v>1254</v>
      </c>
      <c r="N23" t="s">
        <v>27</v>
      </c>
      <c r="O23" t="s">
        <v>28</v>
      </c>
      <c r="P23">
        <v>83</v>
      </c>
      <c r="Q23" t="s">
        <v>29</v>
      </c>
      <c r="R23">
        <v>314.19999999999902</v>
      </c>
      <c r="S23">
        <v>147.69999999999899</v>
      </c>
      <c r="T23" t="s">
        <v>30</v>
      </c>
      <c r="U23">
        <v>0</v>
      </c>
      <c r="V23" t="s">
        <v>24</v>
      </c>
    </row>
    <row r="24" spans="1:22">
      <c r="A24">
        <v>-1</v>
      </c>
      <c r="B24">
        <v>1</v>
      </c>
      <c r="C24" t="s">
        <v>41</v>
      </c>
      <c r="D24" t="s">
        <v>38</v>
      </c>
      <c r="E24" t="s">
        <v>33</v>
      </c>
      <c r="F24" t="s">
        <v>24</v>
      </c>
      <c r="G24">
        <v>22</v>
      </c>
      <c r="H24">
        <v>20</v>
      </c>
      <c r="I24">
        <v>-17.972200000000001</v>
      </c>
      <c r="J24">
        <v>22.476400000000002</v>
      </c>
      <c r="K24">
        <v>331.1</v>
      </c>
      <c r="L24" s="1">
        <v>43383</v>
      </c>
      <c r="M24">
        <v>1153</v>
      </c>
      <c r="N24" t="s">
        <v>27</v>
      </c>
      <c r="O24" t="s">
        <v>28</v>
      </c>
      <c r="P24">
        <v>52</v>
      </c>
      <c r="Q24" t="s">
        <v>29</v>
      </c>
      <c r="R24">
        <v>318.8</v>
      </c>
      <c r="S24">
        <v>20.6</v>
      </c>
      <c r="T24" t="s">
        <v>30</v>
      </c>
      <c r="U24">
        <v>0</v>
      </c>
      <c r="V24" t="s">
        <v>24</v>
      </c>
    </row>
    <row r="25" spans="1:22">
      <c r="A25">
        <v>-1</v>
      </c>
      <c r="B25">
        <v>1</v>
      </c>
      <c r="C25" t="s">
        <v>42</v>
      </c>
      <c r="D25" t="s">
        <v>38</v>
      </c>
      <c r="E25" t="s">
        <v>33</v>
      </c>
      <c r="F25" t="s">
        <v>24</v>
      </c>
      <c r="G25">
        <v>23</v>
      </c>
      <c r="H25">
        <v>20</v>
      </c>
      <c r="I25">
        <v>-18.016200000000001</v>
      </c>
      <c r="J25">
        <v>22.394200000000001</v>
      </c>
      <c r="K25">
        <v>322</v>
      </c>
      <c r="L25" s="1">
        <v>37468</v>
      </c>
      <c r="M25">
        <v>926</v>
      </c>
      <c r="N25" t="s">
        <v>34</v>
      </c>
      <c r="O25" t="s">
        <v>28</v>
      </c>
      <c r="P25">
        <v>71</v>
      </c>
      <c r="Q25" t="s">
        <v>29</v>
      </c>
      <c r="R25">
        <v>305.3</v>
      </c>
      <c r="S25">
        <v>57.899999999999899</v>
      </c>
      <c r="T25" t="s">
        <v>30</v>
      </c>
      <c r="U25">
        <v>0</v>
      </c>
    </row>
    <row r="26" spans="1:22">
      <c r="A26">
        <v>-1</v>
      </c>
      <c r="B26">
        <v>1</v>
      </c>
      <c r="C26" t="s">
        <v>42</v>
      </c>
      <c r="D26" t="s">
        <v>38</v>
      </c>
      <c r="E26" t="s">
        <v>33</v>
      </c>
      <c r="F26" t="s">
        <v>24</v>
      </c>
      <c r="G26">
        <v>23</v>
      </c>
      <c r="H26">
        <v>20</v>
      </c>
      <c r="I26">
        <v>-18.015000000000001</v>
      </c>
      <c r="J26">
        <v>22.391300000000001</v>
      </c>
      <c r="K26">
        <v>388.69999999999902</v>
      </c>
      <c r="L26" s="1">
        <v>40746</v>
      </c>
      <c r="M26">
        <v>1223</v>
      </c>
      <c r="N26" t="s">
        <v>27</v>
      </c>
      <c r="O26" t="s">
        <v>28</v>
      </c>
      <c r="P26">
        <v>100</v>
      </c>
      <c r="Q26" t="s">
        <v>29</v>
      </c>
      <c r="R26">
        <v>318.89999999999901</v>
      </c>
      <c r="S26">
        <v>204.9</v>
      </c>
      <c r="T26" t="s">
        <v>30</v>
      </c>
      <c r="U26">
        <v>0</v>
      </c>
    </row>
    <row r="27" spans="1:22">
      <c r="A27">
        <v>-1</v>
      </c>
      <c r="B27">
        <v>1</v>
      </c>
      <c r="C27" t="s">
        <v>42</v>
      </c>
      <c r="D27" t="s">
        <v>38</v>
      </c>
      <c r="E27" t="s">
        <v>33</v>
      </c>
      <c r="F27" t="s">
        <v>24</v>
      </c>
      <c r="G27">
        <v>23</v>
      </c>
      <c r="H27">
        <v>20</v>
      </c>
      <c r="I27">
        <v>-18.0140999999999</v>
      </c>
      <c r="J27">
        <v>22.391400000000001</v>
      </c>
      <c r="K27">
        <v>327.89999999999901</v>
      </c>
      <c r="L27" s="1">
        <v>42636</v>
      </c>
      <c r="M27">
        <v>925</v>
      </c>
      <c r="N27" t="s">
        <v>34</v>
      </c>
      <c r="O27" t="s">
        <v>28</v>
      </c>
      <c r="P27">
        <v>59</v>
      </c>
      <c r="Q27" t="s">
        <v>29</v>
      </c>
      <c r="R27">
        <v>311.69999999999902</v>
      </c>
      <c r="S27">
        <v>54.5</v>
      </c>
      <c r="T27" t="s">
        <v>30</v>
      </c>
      <c r="U27">
        <v>0</v>
      </c>
      <c r="V27" t="s">
        <v>24</v>
      </c>
    </row>
    <row r="28" spans="1:22">
      <c r="A28">
        <v>-1</v>
      </c>
      <c r="B28">
        <v>1</v>
      </c>
      <c r="C28" t="s">
        <v>42</v>
      </c>
      <c r="D28" t="s">
        <v>38</v>
      </c>
      <c r="E28" t="s">
        <v>33</v>
      </c>
      <c r="F28" t="s">
        <v>24</v>
      </c>
      <c r="G28">
        <v>23</v>
      </c>
      <c r="H28">
        <v>20</v>
      </c>
      <c r="I28">
        <v>-18.0137</v>
      </c>
      <c r="J28">
        <v>22.395600000000002</v>
      </c>
      <c r="K28">
        <v>319.5</v>
      </c>
      <c r="L28" s="1">
        <v>38573</v>
      </c>
      <c r="M28">
        <v>1251</v>
      </c>
      <c r="N28" t="s">
        <v>27</v>
      </c>
      <c r="O28" t="s">
        <v>28</v>
      </c>
      <c r="P28">
        <v>61</v>
      </c>
      <c r="Q28" t="s">
        <v>29</v>
      </c>
      <c r="R28">
        <v>306.8</v>
      </c>
      <c r="S28">
        <v>45.7</v>
      </c>
      <c r="T28" t="s">
        <v>30</v>
      </c>
      <c r="U28">
        <v>0</v>
      </c>
    </row>
    <row r="29" spans="1:22">
      <c r="A29">
        <v>-1</v>
      </c>
      <c r="B29">
        <v>1</v>
      </c>
      <c r="C29" t="s">
        <v>42</v>
      </c>
      <c r="D29" t="s">
        <v>38</v>
      </c>
      <c r="E29" t="s">
        <v>33</v>
      </c>
      <c r="F29" t="s">
        <v>24</v>
      </c>
      <c r="G29">
        <v>23</v>
      </c>
      <c r="H29">
        <v>20</v>
      </c>
      <c r="I29">
        <v>-18.012899999999899</v>
      </c>
      <c r="J29">
        <v>22.395299999999899</v>
      </c>
      <c r="K29">
        <v>323.3</v>
      </c>
      <c r="L29" s="1">
        <v>37113</v>
      </c>
      <c r="M29">
        <v>902</v>
      </c>
      <c r="N29" t="s">
        <v>34</v>
      </c>
      <c r="O29" t="s">
        <v>28</v>
      </c>
      <c r="P29">
        <v>66</v>
      </c>
      <c r="Q29" t="s">
        <v>29</v>
      </c>
      <c r="R29">
        <v>302.89999999999901</v>
      </c>
      <c r="S29">
        <v>12.4</v>
      </c>
      <c r="T29" t="s">
        <v>30</v>
      </c>
      <c r="U29">
        <v>0</v>
      </c>
    </row>
    <row r="30" spans="1:22">
      <c r="A30">
        <v>-1</v>
      </c>
      <c r="B30">
        <v>1</v>
      </c>
      <c r="C30" t="s">
        <v>43</v>
      </c>
      <c r="D30" t="s">
        <v>22</v>
      </c>
      <c r="E30" t="s">
        <v>23</v>
      </c>
      <c r="F30" t="s">
        <v>24</v>
      </c>
      <c r="G30">
        <v>26</v>
      </c>
      <c r="H30">
        <v>20</v>
      </c>
      <c r="I30">
        <v>-18.017800000000001</v>
      </c>
      <c r="J30">
        <v>22.3006999999999</v>
      </c>
      <c r="K30">
        <v>335</v>
      </c>
      <c r="L30" s="1">
        <v>43405</v>
      </c>
      <c r="M30">
        <v>830</v>
      </c>
      <c r="N30" t="s">
        <v>34</v>
      </c>
      <c r="O30" t="s">
        <v>28</v>
      </c>
      <c r="P30">
        <v>59</v>
      </c>
      <c r="Q30" t="s">
        <v>29</v>
      </c>
      <c r="R30">
        <v>314.3</v>
      </c>
      <c r="S30">
        <v>28.1999999999999</v>
      </c>
      <c r="T30" t="s">
        <v>30</v>
      </c>
      <c r="U30">
        <v>0</v>
      </c>
      <c r="V30" t="s">
        <v>24</v>
      </c>
    </row>
    <row r="31" spans="1:22">
      <c r="A31">
        <v>-1</v>
      </c>
      <c r="B31">
        <v>1</v>
      </c>
      <c r="C31" t="s">
        <v>43</v>
      </c>
      <c r="D31" t="s">
        <v>22</v>
      </c>
      <c r="E31" t="s">
        <v>23</v>
      </c>
      <c r="F31" t="s">
        <v>24</v>
      </c>
      <c r="G31">
        <v>26</v>
      </c>
      <c r="H31">
        <v>20</v>
      </c>
      <c r="I31">
        <v>-18.013000000000002</v>
      </c>
      <c r="J31">
        <v>22.2974</v>
      </c>
      <c r="K31">
        <v>367.69999999999902</v>
      </c>
      <c r="L31" s="1">
        <v>42975</v>
      </c>
      <c r="M31">
        <v>818</v>
      </c>
      <c r="N31" t="s">
        <v>34</v>
      </c>
      <c r="O31" t="s">
        <v>28</v>
      </c>
      <c r="P31">
        <v>100</v>
      </c>
      <c r="Q31" t="s">
        <v>29</v>
      </c>
      <c r="R31">
        <v>305.60000000000002</v>
      </c>
      <c r="S31">
        <v>436.39999999999901</v>
      </c>
      <c r="T31" t="s">
        <v>30</v>
      </c>
      <c r="U31">
        <v>0</v>
      </c>
      <c r="V31" t="s">
        <v>24</v>
      </c>
    </row>
    <row r="32" spans="1:22">
      <c r="A32">
        <v>-1</v>
      </c>
      <c r="B32">
        <v>1</v>
      </c>
      <c r="C32" t="s">
        <v>44</v>
      </c>
      <c r="D32" t="s">
        <v>45</v>
      </c>
      <c r="E32" t="s">
        <v>33</v>
      </c>
      <c r="F32" t="s">
        <v>24</v>
      </c>
      <c r="G32">
        <v>30</v>
      </c>
      <c r="H32">
        <v>20</v>
      </c>
      <c r="I32">
        <v>-18.052</v>
      </c>
      <c r="J32">
        <v>22.113700000000001</v>
      </c>
      <c r="K32">
        <v>333.6</v>
      </c>
      <c r="L32" s="1">
        <v>40425</v>
      </c>
      <c r="M32">
        <v>854</v>
      </c>
      <c r="N32" t="s">
        <v>34</v>
      </c>
      <c r="O32" t="s">
        <v>28</v>
      </c>
      <c r="P32">
        <v>78</v>
      </c>
      <c r="Q32" t="s">
        <v>29</v>
      </c>
      <c r="R32">
        <v>312.5</v>
      </c>
      <c r="S32">
        <v>19.3</v>
      </c>
      <c r="T32" t="s">
        <v>30</v>
      </c>
      <c r="U32">
        <v>0</v>
      </c>
    </row>
    <row r="33" spans="1:22">
      <c r="A33">
        <v>-1</v>
      </c>
      <c r="B33">
        <v>1</v>
      </c>
      <c r="C33" t="s">
        <v>46</v>
      </c>
      <c r="D33" t="s">
        <v>45</v>
      </c>
      <c r="E33" t="s">
        <v>33</v>
      </c>
      <c r="F33" t="s">
        <v>24</v>
      </c>
      <c r="G33">
        <v>31</v>
      </c>
      <c r="H33">
        <v>20</v>
      </c>
      <c r="I33">
        <v>-18.0457</v>
      </c>
      <c r="J33">
        <v>22.023800000000001</v>
      </c>
      <c r="K33">
        <v>330.69999999999902</v>
      </c>
      <c r="L33" s="1">
        <v>41536</v>
      </c>
      <c r="M33">
        <v>1147</v>
      </c>
      <c r="N33" t="s">
        <v>27</v>
      </c>
      <c r="O33" t="s">
        <v>28</v>
      </c>
      <c r="P33">
        <v>57</v>
      </c>
      <c r="Q33" t="s">
        <v>29</v>
      </c>
      <c r="R33">
        <v>316.69999999999902</v>
      </c>
      <c r="S33">
        <v>38.399999999999899</v>
      </c>
      <c r="T33" t="s">
        <v>30</v>
      </c>
      <c r="U33">
        <v>0</v>
      </c>
    </row>
    <row r="34" spans="1:22">
      <c r="A34">
        <v>-1</v>
      </c>
      <c r="B34">
        <v>1</v>
      </c>
      <c r="C34" t="s">
        <v>46</v>
      </c>
      <c r="D34" t="s">
        <v>45</v>
      </c>
      <c r="E34" t="s">
        <v>33</v>
      </c>
      <c r="F34" t="s">
        <v>24</v>
      </c>
      <c r="G34">
        <v>31</v>
      </c>
      <c r="H34">
        <v>20</v>
      </c>
      <c r="I34">
        <v>-18.045400000000001</v>
      </c>
      <c r="J34">
        <v>22.0171999999999</v>
      </c>
      <c r="K34">
        <v>331.19999999999902</v>
      </c>
      <c r="L34" s="1">
        <v>40039</v>
      </c>
      <c r="M34">
        <v>1157</v>
      </c>
      <c r="N34" t="s">
        <v>27</v>
      </c>
      <c r="O34" t="s">
        <v>28</v>
      </c>
      <c r="P34">
        <v>79</v>
      </c>
      <c r="Q34" t="s">
        <v>29</v>
      </c>
      <c r="R34">
        <v>314.10000000000002</v>
      </c>
      <c r="S34">
        <v>42</v>
      </c>
      <c r="T34" t="s">
        <v>30</v>
      </c>
      <c r="U34">
        <v>0</v>
      </c>
    </row>
    <row r="35" spans="1:22">
      <c r="A35">
        <v>-1</v>
      </c>
      <c r="B35">
        <v>1</v>
      </c>
      <c r="C35" t="s">
        <v>46</v>
      </c>
      <c r="D35" t="s">
        <v>45</v>
      </c>
      <c r="E35" t="s">
        <v>33</v>
      </c>
      <c r="F35" t="s">
        <v>24</v>
      </c>
      <c r="G35">
        <v>31</v>
      </c>
      <c r="H35">
        <v>20</v>
      </c>
      <c r="I35">
        <v>-18.044799999999899</v>
      </c>
      <c r="J35">
        <v>22.023800000000001</v>
      </c>
      <c r="K35">
        <v>315.5</v>
      </c>
      <c r="L35" s="1">
        <v>41049</v>
      </c>
      <c r="M35">
        <v>854</v>
      </c>
      <c r="N35" t="s">
        <v>34</v>
      </c>
      <c r="O35" t="s">
        <v>28</v>
      </c>
      <c r="P35">
        <v>59</v>
      </c>
      <c r="Q35" t="s">
        <v>29</v>
      </c>
      <c r="R35">
        <v>303.10000000000002</v>
      </c>
      <c r="S35">
        <v>7.2</v>
      </c>
      <c r="T35" t="s">
        <v>30</v>
      </c>
      <c r="U35">
        <v>0</v>
      </c>
    </row>
    <row r="36" spans="1:22">
      <c r="A36">
        <v>-1</v>
      </c>
      <c r="B36">
        <v>1</v>
      </c>
      <c r="C36" t="s">
        <v>46</v>
      </c>
      <c r="D36" t="s">
        <v>45</v>
      </c>
      <c r="E36" t="s">
        <v>33</v>
      </c>
      <c r="F36" t="s">
        <v>24</v>
      </c>
      <c r="G36">
        <v>31</v>
      </c>
      <c r="H36">
        <v>20</v>
      </c>
      <c r="I36">
        <v>-18.0441</v>
      </c>
      <c r="J36">
        <v>22.0246999999999</v>
      </c>
      <c r="K36">
        <v>354.3</v>
      </c>
      <c r="L36" s="1">
        <v>38240</v>
      </c>
      <c r="M36">
        <v>900</v>
      </c>
      <c r="N36" t="s">
        <v>34</v>
      </c>
      <c r="O36" t="s">
        <v>28</v>
      </c>
      <c r="P36">
        <v>96</v>
      </c>
      <c r="Q36" t="s">
        <v>29</v>
      </c>
      <c r="R36">
        <v>318.8</v>
      </c>
      <c r="S36">
        <v>66.299999999999898</v>
      </c>
      <c r="T36" t="s">
        <v>30</v>
      </c>
      <c r="U36">
        <v>0</v>
      </c>
    </row>
    <row r="37" spans="1:22">
      <c r="A37">
        <v>-1</v>
      </c>
      <c r="B37">
        <v>1</v>
      </c>
      <c r="C37" t="s">
        <v>47</v>
      </c>
      <c r="D37" t="s">
        <v>45</v>
      </c>
      <c r="E37" t="s">
        <v>33</v>
      </c>
      <c r="F37" t="s">
        <v>24</v>
      </c>
      <c r="G37">
        <v>34</v>
      </c>
      <c r="H37">
        <v>20</v>
      </c>
      <c r="I37">
        <v>-18.0426</v>
      </c>
      <c r="J37">
        <v>21.9301999999999</v>
      </c>
      <c r="K37">
        <v>348.8</v>
      </c>
      <c r="L37" s="1">
        <v>39634</v>
      </c>
      <c r="M37">
        <v>1135</v>
      </c>
      <c r="N37" t="s">
        <v>27</v>
      </c>
      <c r="O37" t="s">
        <v>28</v>
      </c>
      <c r="P37">
        <v>95</v>
      </c>
      <c r="Q37" t="s">
        <v>29</v>
      </c>
      <c r="R37">
        <v>300.8</v>
      </c>
      <c r="S37">
        <v>494.1</v>
      </c>
      <c r="T37" t="s">
        <v>30</v>
      </c>
      <c r="U37">
        <v>0</v>
      </c>
    </row>
    <row r="38" spans="1:22">
      <c r="A38">
        <v>-1</v>
      </c>
      <c r="B38">
        <v>1</v>
      </c>
      <c r="C38" t="s">
        <v>47</v>
      </c>
      <c r="D38" t="s">
        <v>45</v>
      </c>
      <c r="E38" t="s">
        <v>33</v>
      </c>
      <c r="F38" t="s">
        <v>24</v>
      </c>
      <c r="G38">
        <v>34</v>
      </c>
      <c r="H38">
        <v>20</v>
      </c>
      <c r="I38">
        <v>-18.0413999999999</v>
      </c>
      <c r="J38">
        <v>21.9297</v>
      </c>
      <c r="K38">
        <v>358.19999999999902</v>
      </c>
      <c r="L38" s="1">
        <v>37547</v>
      </c>
      <c r="M38">
        <v>843</v>
      </c>
      <c r="N38" t="s">
        <v>34</v>
      </c>
      <c r="O38" t="s">
        <v>28</v>
      </c>
      <c r="P38">
        <v>98</v>
      </c>
      <c r="Q38" t="s">
        <v>29</v>
      </c>
      <c r="R38">
        <v>325.3</v>
      </c>
      <c r="S38">
        <v>61.399999999999899</v>
      </c>
      <c r="T38" t="s">
        <v>30</v>
      </c>
      <c r="U38">
        <v>0</v>
      </c>
    </row>
    <row r="39" spans="1:22">
      <c r="A39">
        <v>-1</v>
      </c>
      <c r="B39">
        <v>1</v>
      </c>
      <c r="C39" t="s">
        <v>47</v>
      </c>
      <c r="D39" t="s">
        <v>45</v>
      </c>
      <c r="E39" t="s">
        <v>33</v>
      </c>
      <c r="F39" t="s">
        <v>24</v>
      </c>
      <c r="G39">
        <v>34</v>
      </c>
      <c r="H39">
        <v>20</v>
      </c>
      <c r="I39">
        <v>-18.040600000000001</v>
      </c>
      <c r="J39">
        <v>21.930399999999899</v>
      </c>
      <c r="K39">
        <v>337.8</v>
      </c>
      <c r="L39" s="1">
        <v>41155</v>
      </c>
      <c r="M39">
        <v>1218</v>
      </c>
      <c r="N39" t="s">
        <v>27</v>
      </c>
      <c r="O39" t="s">
        <v>28</v>
      </c>
      <c r="P39">
        <v>72</v>
      </c>
      <c r="Q39" t="s">
        <v>29</v>
      </c>
      <c r="R39">
        <v>321.3</v>
      </c>
      <c r="S39">
        <v>17.5</v>
      </c>
      <c r="T39" t="s">
        <v>30</v>
      </c>
      <c r="U39">
        <v>0</v>
      </c>
    </row>
    <row r="40" spans="1:22">
      <c r="A40">
        <v>-1</v>
      </c>
      <c r="B40">
        <v>1</v>
      </c>
      <c r="C40" t="s">
        <v>48</v>
      </c>
      <c r="D40" t="s">
        <v>32</v>
      </c>
      <c r="E40" t="s">
        <v>33</v>
      </c>
      <c r="F40" t="s">
        <v>24</v>
      </c>
      <c r="G40">
        <v>36</v>
      </c>
      <c r="H40">
        <v>20</v>
      </c>
      <c r="I40">
        <v>-18.064900000000002</v>
      </c>
      <c r="J40">
        <v>21.8325</v>
      </c>
      <c r="K40">
        <v>330.3</v>
      </c>
      <c r="L40" s="1">
        <v>42945</v>
      </c>
      <c r="M40">
        <v>1230</v>
      </c>
      <c r="N40" t="s">
        <v>27</v>
      </c>
      <c r="O40" t="s">
        <v>28</v>
      </c>
      <c r="P40">
        <v>71</v>
      </c>
      <c r="Q40" t="s">
        <v>29</v>
      </c>
      <c r="R40">
        <v>306</v>
      </c>
      <c r="S40">
        <v>24</v>
      </c>
      <c r="T40" t="s">
        <v>30</v>
      </c>
      <c r="U40">
        <v>0</v>
      </c>
      <c r="V40" t="s">
        <v>24</v>
      </c>
    </row>
    <row r="41" spans="1:22">
      <c r="A41">
        <v>-1</v>
      </c>
      <c r="B41">
        <v>1</v>
      </c>
      <c r="C41" t="s">
        <v>48</v>
      </c>
      <c r="D41" t="s">
        <v>32</v>
      </c>
      <c r="E41" t="s">
        <v>33</v>
      </c>
      <c r="F41" t="s">
        <v>24</v>
      </c>
      <c r="G41">
        <v>36</v>
      </c>
      <c r="H41">
        <v>20</v>
      </c>
      <c r="I41">
        <v>-18.0643999999999</v>
      </c>
      <c r="J41">
        <v>21.839200000000002</v>
      </c>
      <c r="K41">
        <v>332</v>
      </c>
      <c r="L41" s="1">
        <v>37875</v>
      </c>
      <c r="M41">
        <v>1214</v>
      </c>
      <c r="N41" t="s">
        <v>27</v>
      </c>
      <c r="O41" t="s">
        <v>28</v>
      </c>
      <c r="P41">
        <v>48</v>
      </c>
      <c r="Q41" t="s">
        <v>29</v>
      </c>
      <c r="R41">
        <v>319.19999999999902</v>
      </c>
      <c r="S41">
        <v>9.5</v>
      </c>
      <c r="T41" t="s">
        <v>30</v>
      </c>
      <c r="U41">
        <v>0</v>
      </c>
    </row>
    <row r="42" spans="1:22">
      <c r="A42">
        <v>-1</v>
      </c>
      <c r="B42">
        <v>1</v>
      </c>
      <c r="C42" t="s">
        <v>48</v>
      </c>
      <c r="D42" t="s">
        <v>32</v>
      </c>
      <c r="E42" t="s">
        <v>33</v>
      </c>
      <c r="F42" t="s">
        <v>24</v>
      </c>
      <c r="G42">
        <v>36</v>
      </c>
      <c r="H42">
        <v>20</v>
      </c>
      <c r="I42">
        <v>-18.061900000000001</v>
      </c>
      <c r="J42">
        <v>21.833400000000001</v>
      </c>
      <c r="K42">
        <v>330.5</v>
      </c>
      <c r="L42" s="1">
        <v>40038</v>
      </c>
      <c r="M42">
        <v>1252</v>
      </c>
      <c r="N42" t="s">
        <v>27</v>
      </c>
      <c r="O42" t="s">
        <v>28</v>
      </c>
      <c r="P42">
        <v>78</v>
      </c>
      <c r="Q42" t="s">
        <v>29</v>
      </c>
      <c r="R42">
        <v>312.5</v>
      </c>
      <c r="S42">
        <v>60.2</v>
      </c>
      <c r="T42" t="s">
        <v>30</v>
      </c>
      <c r="U42">
        <v>0</v>
      </c>
    </row>
    <row r="43" spans="1:22">
      <c r="A43">
        <v>-1</v>
      </c>
      <c r="B43">
        <v>1</v>
      </c>
      <c r="C43" t="s">
        <v>48</v>
      </c>
      <c r="D43" t="s">
        <v>32</v>
      </c>
      <c r="E43" t="s">
        <v>33</v>
      </c>
      <c r="F43" t="s">
        <v>24</v>
      </c>
      <c r="G43">
        <v>36</v>
      </c>
      <c r="H43">
        <v>20</v>
      </c>
      <c r="I43">
        <v>-18.061699999999899</v>
      </c>
      <c r="J43">
        <v>21.8338</v>
      </c>
      <c r="K43">
        <v>320.60000000000002</v>
      </c>
      <c r="L43" s="1">
        <v>42586</v>
      </c>
      <c r="M43">
        <v>1223</v>
      </c>
      <c r="N43" t="s">
        <v>27</v>
      </c>
      <c r="O43" t="s">
        <v>28</v>
      </c>
      <c r="P43">
        <v>61</v>
      </c>
      <c r="Q43" t="s">
        <v>29</v>
      </c>
      <c r="R43">
        <v>308.69999999999902</v>
      </c>
      <c r="S43">
        <v>8.1999999999999904</v>
      </c>
      <c r="T43" t="s">
        <v>30</v>
      </c>
      <c r="U43">
        <v>0</v>
      </c>
      <c r="V43" t="s">
        <v>24</v>
      </c>
    </row>
    <row r="44" spans="1:22">
      <c r="A44">
        <v>-1</v>
      </c>
      <c r="B44">
        <v>1</v>
      </c>
      <c r="C44" t="s">
        <v>48</v>
      </c>
      <c r="D44" t="s">
        <v>32</v>
      </c>
      <c r="E44" t="s">
        <v>33</v>
      </c>
      <c r="F44" t="s">
        <v>24</v>
      </c>
      <c r="G44">
        <v>36</v>
      </c>
      <c r="H44">
        <v>20</v>
      </c>
      <c r="I44">
        <v>-18.060600000000001</v>
      </c>
      <c r="J44">
        <v>21.835899999999899</v>
      </c>
      <c r="K44">
        <v>338.3</v>
      </c>
      <c r="L44" s="1">
        <v>38242</v>
      </c>
      <c r="M44">
        <v>847</v>
      </c>
      <c r="N44" t="s">
        <v>34</v>
      </c>
      <c r="O44" t="s">
        <v>28</v>
      </c>
      <c r="P44">
        <v>83</v>
      </c>
      <c r="Q44" t="s">
        <v>29</v>
      </c>
      <c r="R44">
        <v>309.8</v>
      </c>
      <c r="S44">
        <v>26.1999999999999</v>
      </c>
      <c r="T44" t="s">
        <v>30</v>
      </c>
      <c r="U44">
        <v>0</v>
      </c>
    </row>
    <row r="46" spans="1:22">
      <c r="B46" t="s">
        <v>88</v>
      </c>
      <c r="C46" t="s">
        <v>87</v>
      </c>
      <c r="D46" t="s">
        <v>83</v>
      </c>
      <c r="E46" t="s">
        <v>84</v>
      </c>
    </row>
    <row r="47" spans="1:22">
      <c r="A47" t="s">
        <v>96</v>
      </c>
      <c r="B47" t="s">
        <v>106</v>
      </c>
      <c r="C47">
        <v>0</v>
      </c>
      <c r="D47">
        <v>0</v>
      </c>
      <c r="E47">
        <v>0</v>
      </c>
      <c r="G47" t="s">
        <v>50</v>
      </c>
    </row>
    <row r="48" spans="1:22">
      <c r="A48" t="s">
        <v>97</v>
      </c>
      <c r="B48">
        <f>SUM(S40:S44)/$C$48</f>
        <v>25.619999999999976</v>
      </c>
      <c r="C48">
        <v>5</v>
      </c>
      <c r="D48">
        <v>1</v>
      </c>
      <c r="E48">
        <v>4</v>
      </c>
      <c r="G48" t="s">
        <v>50</v>
      </c>
    </row>
    <row r="49" spans="1:7">
      <c r="A49" t="s">
        <v>98</v>
      </c>
      <c r="B49">
        <f>SUM(R37:R39)/3</f>
        <v>315.8</v>
      </c>
      <c r="C49">
        <v>3</v>
      </c>
      <c r="D49">
        <v>1</v>
      </c>
      <c r="E49">
        <v>2</v>
      </c>
      <c r="G49" t="s">
        <v>50</v>
      </c>
    </row>
    <row r="50" spans="1:7">
      <c r="A50" t="s">
        <v>99</v>
      </c>
      <c r="B50">
        <f>SUM(S33:S36)/C50</f>
        <v>38.474999999999952</v>
      </c>
      <c r="C50">
        <v>4</v>
      </c>
      <c r="D50">
        <v>1</v>
      </c>
      <c r="E50">
        <v>3</v>
      </c>
      <c r="G50" t="s">
        <v>50</v>
      </c>
    </row>
    <row r="51" spans="1:7">
      <c r="A51" t="s">
        <v>100</v>
      </c>
      <c r="B51">
        <v>19.3</v>
      </c>
      <c r="C51">
        <v>1</v>
      </c>
      <c r="D51">
        <v>0</v>
      </c>
      <c r="E51">
        <v>1</v>
      </c>
      <c r="G51" t="s">
        <v>50</v>
      </c>
    </row>
    <row r="52" spans="1:7">
      <c r="A52" t="s">
        <v>101</v>
      </c>
      <c r="B52" t="s">
        <v>106</v>
      </c>
      <c r="C52">
        <v>0</v>
      </c>
      <c r="D52">
        <v>0</v>
      </c>
      <c r="E52">
        <v>0</v>
      </c>
      <c r="G52" t="s">
        <v>50</v>
      </c>
    </row>
    <row r="53" spans="1:7">
      <c r="A53" t="s">
        <v>102</v>
      </c>
      <c r="B53">
        <f>SUM(S30:S31)/2</f>
        <v>232.29999999999944</v>
      </c>
      <c r="C53">
        <v>2</v>
      </c>
      <c r="D53">
        <v>0</v>
      </c>
      <c r="E53">
        <v>2</v>
      </c>
      <c r="G53" t="s">
        <v>50</v>
      </c>
    </row>
    <row r="54" spans="1:7">
      <c r="A54" t="s">
        <v>103</v>
      </c>
      <c r="B54">
        <f>SUM(S25:S29)/5</f>
        <v>75.07999999999997</v>
      </c>
      <c r="C54">
        <v>5</v>
      </c>
      <c r="D54">
        <v>2</v>
      </c>
      <c r="E54">
        <v>3</v>
      </c>
      <c r="G54" t="s">
        <v>50</v>
      </c>
    </row>
    <row r="55" spans="1:7">
      <c r="A55" t="s">
        <v>41</v>
      </c>
      <c r="B55">
        <f>SUM(S21:S24)/4</f>
        <v>127.4249999999995</v>
      </c>
      <c r="C55">
        <v>4</v>
      </c>
      <c r="D55">
        <v>1</v>
      </c>
      <c r="E55">
        <v>3</v>
      </c>
      <c r="G55" t="s">
        <v>50</v>
      </c>
    </row>
    <row r="56" spans="1:7">
      <c r="A56" t="s">
        <v>104</v>
      </c>
      <c r="B56" t="s">
        <v>106</v>
      </c>
      <c r="C56">
        <v>0</v>
      </c>
      <c r="D56">
        <v>0</v>
      </c>
      <c r="E56">
        <v>0</v>
      </c>
      <c r="G56" t="s">
        <v>50</v>
      </c>
    </row>
    <row r="57" spans="1:7">
      <c r="A57" t="s">
        <v>40</v>
      </c>
      <c r="B57">
        <v>14</v>
      </c>
      <c r="C57">
        <v>1</v>
      </c>
      <c r="D57">
        <v>1</v>
      </c>
      <c r="E57">
        <v>0</v>
      </c>
      <c r="G57" t="s">
        <v>50</v>
      </c>
    </row>
    <row r="58" spans="1:7">
      <c r="A58" t="s">
        <v>39</v>
      </c>
      <c r="B58">
        <f>AVERAGE(S17:S19)</f>
        <v>34.433333333333231</v>
      </c>
      <c r="C58">
        <v>3</v>
      </c>
      <c r="D58">
        <v>1</v>
      </c>
      <c r="E58">
        <v>2</v>
      </c>
      <c r="G58" t="s">
        <v>50</v>
      </c>
    </row>
    <row r="59" spans="1:7">
      <c r="A59" t="s">
        <v>37</v>
      </c>
      <c r="B59">
        <f>(SUM(S14:S16))/3</f>
        <v>8.7666666666666657</v>
      </c>
      <c r="C59">
        <v>3</v>
      </c>
      <c r="D59">
        <v>1</v>
      </c>
      <c r="E59">
        <v>2</v>
      </c>
      <c r="G59" t="s">
        <v>50</v>
      </c>
    </row>
    <row r="60" spans="1:7">
      <c r="A60" t="s">
        <v>36</v>
      </c>
      <c r="B60">
        <f>(SUM(S10:S13))/4</f>
        <v>20.024999999999977</v>
      </c>
      <c r="C60">
        <v>4</v>
      </c>
      <c r="D60">
        <v>3</v>
      </c>
      <c r="E60">
        <v>1</v>
      </c>
      <c r="G60" t="s">
        <v>50</v>
      </c>
    </row>
    <row r="61" spans="1:7">
      <c r="A61" t="s">
        <v>35</v>
      </c>
      <c r="B61">
        <f>(SUM(S7:S9))/3</f>
        <v>38.733333333333299</v>
      </c>
      <c r="C61">
        <v>3</v>
      </c>
      <c r="D61">
        <v>2</v>
      </c>
      <c r="E61">
        <v>1</v>
      </c>
      <c r="G61" t="s">
        <v>50</v>
      </c>
    </row>
    <row r="62" spans="1:7">
      <c r="A62" t="s">
        <v>31</v>
      </c>
      <c r="B62">
        <f>(SUM(R4:R6))/3</f>
        <v>302.66666666666634</v>
      </c>
      <c r="C62">
        <v>3</v>
      </c>
      <c r="D62">
        <v>2</v>
      </c>
      <c r="E62">
        <v>1</v>
      </c>
      <c r="G62" t="s">
        <v>50</v>
      </c>
    </row>
    <row r="63" spans="1:7">
      <c r="A63" t="s">
        <v>25</v>
      </c>
      <c r="B63">
        <f>(SUM(S2:S3))/2</f>
        <v>17.849999999999952</v>
      </c>
      <c r="C63">
        <v>2</v>
      </c>
      <c r="D63">
        <v>2</v>
      </c>
      <c r="E63">
        <v>0</v>
      </c>
      <c r="G63" t="s">
        <v>50</v>
      </c>
    </row>
    <row r="64" spans="1:7">
      <c r="A64" t="s">
        <v>105</v>
      </c>
      <c r="B64" t="s">
        <v>106</v>
      </c>
      <c r="C64">
        <v>0</v>
      </c>
      <c r="D64">
        <v>0</v>
      </c>
      <c r="E64">
        <v>0</v>
      </c>
      <c r="G64" t="s">
        <v>50</v>
      </c>
    </row>
    <row r="65" spans="4:5">
      <c r="D65">
        <f>SUM(D47:D64)</f>
        <v>18</v>
      </c>
      <c r="E65">
        <f>SUM(E47:E64)</f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72"/>
  <sheetViews>
    <sheetView tabSelected="1" topLeftCell="A43" workbookViewId="0">
      <selection activeCell="B54" sqref="B54"/>
    </sheetView>
  </sheetViews>
  <sheetFormatPr baseColWidth="10" defaultColWidth="8.83203125" defaultRowHeight="15"/>
  <cols>
    <col min="2" max="2" width="23.33203125" customWidth="1"/>
    <col min="3" max="3" width="21.6640625" customWidth="1"/>
    <col min="5" max="5" width="17.1640625" customWidth="1"/>
    <col min="6" max="6" width="12.33203125" customWidth="1"/>
    <col min="7" max="7" width="9.5" customWidth="1"/>
    <col min="11" max="11" width="22.33203125" customWidth="1"/>
    <col min="12" max="12" width="11.1640625" customWidth="1"/>
    <col min="14" max="14" width="12" customWidth="1"/>
  </cols>
  <sheetData>
    <row r="1" spans="1:18">
      <c r="A1" t="s">
        <v>80</v>
      </c>
      <c r="B1" t="s">
        <v>2</v>
      </c>
      <c r="C1" t="s">
        <v>79</v>
      </c>
      <c r="D1" t="s">
        <v>78</v>
      </c>
      <c r="E1" t="s">
        <v>77</v>
      </c>
      <c r="F1" t="s">
        <v>76</v>
      </c>
      <c r="G1" t="s">
        <v>5</v>
      </c>
      <c r="H1" t="s">
        <v>10</v>
      </c>
      <c r="I1" t="s">
        <v>75</v>
      </c>
      <c r="J1" t="s">
        <v>74</v>
      </c>
      <c r="K1" t="s">
        <v>11</v>
      </c>
      <c r="L1" t="s">
        <v>12</v>
      </c>
      <c r="M1" t="s">
        <v>13</v>
      </c>
      <c r="N1" t="s">
        <v>15</v>
      </c>
      <c r="O1" t="s">
        <v>17</v>
      </c>
      <c r="P1" t="s">
        <v>18</v>
      </c>
      <c r="Q1" t="s">
        <v>19</v>
      </c>
      <c r="R1" t="s">
        <v>20</v>
      </c>
    </row>
    <row r="2" spans="1:18">
      <c r="A2">
        <v>2</v>
      </c>
      <c r="B2" t="s">
        <v>73</v>
      </c>
      <c r="C2">
        <v>-17.782710000000002</v>
      </c>
      <c r="D2">
        <v>23.294350000000001</v>
      </c>
      <c r="E2" t="s">
        <v>45</v>
      </c>
      <c r="F2" t="s">
        <v>33</v>
      </c>
      <c r="G2" t="s">
        <v>49</v>
      </c>
      <c r="H2">
        <v>303.69999999999902</v>
      </c>
      <c r="I2">
        <v>2.5</v>
      </c>
      <c r="J2">
        <v>1.5</v>
      </c>
      <c r="K2" s="1">
        <v>37468</v>
      </c>
      <c r="L2">
        <v>2138</v>
      </c>
      <c r="M2" t="s">
        <v>34</v>
      </c>
      <c r="N2">
        <v>56</v>
      </c>
      <c r="O2">
        <v>289.8</v>
      </c>
      <c r="P2">
        <v>25.3</v>
      </c>
      <c r="Q2" t="s">
        <v>50</v>
      </c>
      <c r="R2">
        <v>0</v>
      </c>
    </row>
    <row r="3" spans="1:18">
      <c r="A3">
        <v>2</v>
      </c>
      <c r="B3" t="s">
        <v>73</v>
      </c>
      <c r="C3">
        <v>-17.782710000000002</v>
      </c>
      <c r="D3">
        <v>23.294350000000001</v>
      </c>
      <c r="E3" t="s">
        <v>45</v>
      </c>
      <c r="F3" t="s">
        <v>33</v>
      </c>
      <c r="G3" t="s">
        <v>49</v>
      </c>
      <c r="H3">
        <v>317.8</v>
      </c>
      <c r="I3">
        <v>1.3</v>
      </c>
      <c r="J3">
        <v>1.1000000000000001</v>
      </c>
      <c r="K3" s="1">
        <v>41054</v>
      </c>
      <c r="L3">
        <v>1200</v>
      </c>
      <c r="M3" t="s">
        <v>27</v>
      </c>
      <c r="N3">
        <v>62</v>
      </c>
      <c r="O3">
        <v>306.5</v>
      </c>
      <c r="P3">
        <v>9.1</v>
      </c>
      <c r="Q3" t="s">
        <v>30</v>
      </c>
      <c r="R3">
        <v>0</v>
      </c>
    </row>
    <row r="4" spans="1:18">
      <c r="A4">
        <v>3</v>
      </c>
      <c r="B4" t="s">
        <v>72</v>
      </c>
      <c r="C4">
        <v>-17.805800000000001</v>
      </c>
      <c r="D4">
        <v>23.203430000000001</v>
      </c>
      <c r="E4" t="s">
        <v>71</v>
      </c>
      <c r="F4" t="s">
        <v>23</v>
      </c>
      <c r="G4" t="s">
        <v>49</v>
      </c>
      <c r="H4">
        <v>327.89999999999901</v>
      </c>
      <c r="I4">
        <v>1.5</v>
      </c>
      <c r="J4">
        <v>1.2</v>
      </c>
      <c r="K4" s="1">
        <v>40705</v>
      </c>
      <c r="L4">
        <v>1230</v>
      </c>
      <c r="M4" t="s">
        <v>27</v>
      </c>
      <c r="N4">
        <v>80</v>
      </c>
      <c r="O4">
        <v>303.60000000000002</v>
      </c>
      <c r="P4">
        <v>31.1</v>
      </c>
      <c r="Q4" t="s">
        <v>30</v>
      </c>
      <c r="R4">
        <v>0</v>
      </c>
    </row>
    <row r="5" spans="1:18">
      <c r="A5">
        <v>5</v>
      </c>
      <c r="B5" t="s">
        <v>70</v>
      </c>
      <c r="C5">
        <v>-17.809719999999899</v>
      </c>
      <c r="D5">
        <v>23.11064</v>
      </c>
      <c r="E5" t="s">
        <v>32</v>
      </c>
      <c r="F5" t="s">
        <v>33</v>
      </c>
      <c r="G5" t="s">
        <v>49</v>
      </c>
      <c r="H5">
        <v>336.39999999999901</v>
      </c>
      <c r="I5">
        <v>1.9</v>
      </c>
      <c r="J5">
        <v>1.3</v>
      </c>
      <c r="K5" s="1">
        <v>42200</v>
      </c>
      <c r="L5">
        <v>1237</v>
      </c>
      <c r="M5" t="s">
        <v>27</v>
      </c>
      <c r="N5">
        <v>86</v>
      </c>
      <c r="O5">
        <v>308.19999999999902</v>
      </c>
      <c r="P5">
        <v>65.2</v>
      </c>
      <c r="Q5" t="s">
        <v>30</v>
      </c>
      <c r="R5">
        <v>0</v>
      </c>
    </row>
    <row r="6" spans="1:18">
      <c r="A6">
        <v>5</v>
      </c>
      <c r="B6" t="s">
        <v>70</v>
      </c>
      <c r="C6">
        <v>-17.809719999999899</v>
      </c>
      <c r="D6">
        <v>23.11064</v>
      </c>
      <c r="E6" t="s">
        <v>32</v>
      </c>
      <c r="F6" t="s">
        <v>33</v>
      </c>
      <c r="G6" t="s">
        <v>49</v>
      </c>
      <c r="H6">
        <v>335.89999999999901</v>
      </c>
      <c r="I6">
        <v>1.9</v>
      </c>
      <c r="J6">
        <v>1.3</v>
      </c>
      <c r="K6" s="1">
        <v>37846</v>
      </c>
      <c r="L6">
        <v>823</v>
      </c>
      <c r="M6" t="s">
        <v>34</v>
      </c>
      <c r="N6">
        <v>86</v>
      </c>
      <c r="O6">
        <v>306.89999999999901</v>
      </c>
      <c r="P6">
        <v>64.799999999999898</v>
      </c>
      <c r="Q6" t="s">
        <v>30</v>
      </c>
      <c r="R6">
        <v>0</v>
      </c>
    </row>
    <row r="7" spans="1:18">
      <c r="A7">
        <v>5</v>
      </c>
      <c r="B7" t="s">
        <v>70</v>
      </c>
      <c r="C7">
        <v>-17.809719999999899</v>
      </c>
      <c r="D7">
        <v>23.11064</v>
      </c>
      <c r="E7" t="s">
        <v>32</v>
      </c>
      <c r="F7" t="s">
        <v>33</v>
      </c>
      <c r="G7" t="s">
        <v>49</v>
      </c>
      <c r="H7">
        <v>316</v>
      </c>
      <c r="I7">
        <v>1.1000000000000001</v>
      </c>
      <c r="J7">
        <v>1</v>
      </c>
      <c r="K7" s="1">
        <v>39257</v>
      </c>
      <c r="L7">
        <v>854</v>
      </c>
      <c r="M7" t="s">
        <v>34</v>
      </c>
      <c r="N7">
        <v>65</v>
      </c>
      <c r="O7">
        <v>302.19999999999902</v>
      </c>
      <c r="P7">
        <v>8.9</v>
      </c>
      <c r="Q7" t="s">
        <v>30</v>
      </c>
      <c r="R7">
        <v>0</v>
      </c>
    </row>
    <row r="8" spans="1:18">
      <c r="A8">
        <v>8</v>
      </c>
      <c r="B8" t="s">
        <v>69</v>
      </c>
      <c r="C8">
        <v>-17.83755</v>
      </c>
      <c r="D8">
        <v>23.021049999999899</v>
      </c>
      <c r="E8" t="s">
        <v>32</v>
      </c>
      <c r="F8" t="s">
        <v>33</v>
      </c>
      <c r="G8" t="s">
        <v>49</v>
      </c>
      <c r="H8">
        <v>344.5</v>
      </c>
      <c r="I8">
        <v>1.1000000000000001</v>
      </c>
      <c r="J8">
        <v>1</v>
      </c>
      <c r="K8" s="1">
        <v>42997</v>
      </c>
      <c r="L8">
        <v>1205</v>
      </c>
      <c r="M8" t="s">
        <v>27</v>
      </c>
      <c r="N8">
        <v>88</v>
      </c>
      <c r="O8">
        <v>318.3</v>
      </c>
      <c r="P8">
        <v>35.299999999999898</v>
      </c>
      <c r="Q8" t="s">
        <v>30</v>
      </c>
      <c r="R8">
        <v>0</v>
      </c>
    </row>
    <row r="9" spans="1:18">
      <c r="A9">
        <v>9</v>
      </c>
      <c r="B9" t="s">
        <v>68</v>
      </c>
      <c r="C9">
        <v>-17.8665799999999</v>
      </c>
      <c r="D9">
        <v>22.932490000000001</v>
      </c>
      <c r="E9" t="s">
        <v>32</v>
      </c>
      <c r="F9" t="s">
        <v>33</v>
      </c>
      <c r="G9" t="s">
        <v>49</v>
      </c>
      <c r="H9">
        <v>329.89999999999901</v>
      </c>
      <c r="I9">
        <v>2.2000000000000002</v>
      </c>
      <c r="J9">
        <v>1.4</v>
      </c>
      <c r="K9" s="1">
        <v>37760</v>
      </c>
      <c r="L9">
        <v>1144</v>
      </c>
      <c r="M9" t="s">
        <v>27</v>
      </c>
      <c r="N9">
        <v>82</v>
      </c>
      <c r="O9">
        <v>305.10000000000002</v>
      </c>
      <c r="P9">
        <v>54.6</v>
      </c>
      <c r="Q9" t="s">
        <v>30</v>
      </c>
      <c r="R9">
        <v>0</v>
      </c>
    </row>
    <row r="10" spans="1:18">
      <c r="A10">
        <v>9</v>
      </c>
      <c r="B10" t="s">
        <v>68</v>
      </c>
      <c r="C10">
        <v>-17.8665799999999</v>
      </c>
      <c r="D10">
        <v>22.932490000000001</v>
      </c>
      <c r="E10" t="s">
        <v>32</v>
      </c>
      <c r="F10" t="s">
        <v>33</v>
      </c>
      <c r="G10" t="s">
        <v>49</v>
      </c>
      <c r="H10">
        <v>330.89999999999901</v>
      </c>
      <c r="I10">
        <v>1.7</v>
      </c>
      <c r="J10">
        <v>1.3</v>
      </c>
      <c r="K10" s="1">
        <v>38199</v>
      </c>
      <c r="L10">
        <v>1151</v>
      </c>
      <c r="M10" t="s">
        <v>27</v>
      </c>
      <c r="N10">
        <v>59</v>
      </c>
      <c r="O10">
        <v>311.19999999999902</v>
      </c>
      <c r="P10">
        <v>32.399999999999899</v>
      </c>
      <c r="Q10" t="s">
        <v>30</v>
      </c>
      <c r="R10">
        <v>0</v>
      </c>
    </row>
    <row r="11" spans="1:18">
      <c r="A11">
        <v>9</v>
      </c>
      <c r="B11" t="s">
        <v>68</v>
      </c>
      <c r="C11">
        <v>-17.8665799999999</v>
      </c>
      <c r="D11">
        <v>22.932490000000001</v>
      </c>
      <c r="E11" t="s">
        <v>32</v>
      </c>
      <c r="F11" t="s">
        <v>33</v>
      </c>
      <c r="G11" t="s">
        <v>49</v>
      </c>
      <c r="H11">
        <v>315.39999999999901</v>
      </c>
      <c r="I11">
        <v>1.8</v>
      </c>
      <c r="J11">
        <v>1.3</v>
      </c>
      <c r="K11" s="1">
        <v>39272</v>
      </c>
      <c r="L11">
        <v>1236</v>
      </c>
      <c r="M11" t="s">
        <v>27</v>
      </c>
      <c r="N11">
        <v>59</v>
      </c>
      <c r="O11">
        <v>305</v>
      </c>
      <c r="P11">
        <v>11.9</v>
      </c>
      <c r="Q11" t="s">
        <v>30</v>
      </c>
      <c r="R11">
        <v>0</v>
      </c>
    </row>
    <row r="12" spans="1:18">
      <c r="A12">
        <v>11</v>
      </c>
      <c r="B12" t="s">
        <v>67</v>
      </c>
      <c r="C12">
        <v>-17.906040000000001</v>
      </c>
      <c r="D12">
        <v>22.900459999999899</v>
      </c>
      <c r="E12" t="s">
        <v>22</v>
      </c>
      <c r="F12" t="s">
        <v>23</v>
      </c>
      <c r="G12" t="s">
        <v>49</v>
      </c>
      <c r="H12">
        <v>319.8</v>
      </c>
      <c r="I12">
        <v>1</v>
      </c>
      <c r="J12">
        <v>1</v>
      </c>
      <c r="K12" s="1">
        <v>40707</v>
      </c>
      <c r="L12">
        <v>1217</v>
      </c>
      <c r="M12" t="s">
        <v>27</v>
      </c>
      <c r="N12">
        <v>66</v>
      </c>
      <c r="O12">
        <v>306.60000000000002</v>
      </c>
      <c r="P12">
        <v>7.7</v>
      </c>
      <c r="Q12" t="s">
        <v>30</v>
      </c>
      <c r="R12">
        <v>0</v>
      </c>
    </row>
    <row r="13" spans="1:18">
      <c r="A13">
        <v>11</v>
      </c>
      <c r="B13" t="s">
        <v>67</v>
      </c>
      <c r="C13">
        <v>-17.906040000000001</v>
      </c>
      <c r="D13">
        <v>22.900459999999899</v>
      </c>
      <c r="E13" t="s">
        <v>22</v>
      </c>
      <c r="F13" t="s">
        <v>23</v>
      </c>
      <c r="G13" t="s">
        <v>49</v>
      </c>
      <c r="H13">
        <v>324.8</v>
      </c>
      <c r="I13">
        <v>3.1</v>
      </c>
      <c r="J13">
        <v>1.7</v>
      </c>
      <c r="K13" s="1">
        <v>41030</v>
      </c>
      <c r="L13">
        <v>1249</v>
      </c>
      <c r="M13" t="s">
        <v>27</v>
      </c>
      <c r="N13">
        <v>72</v>
      </c>
      <c r="O13">
        <v>308.60000000000002</v>
      </c>
      <c r="P13">
        <v>58.399999999999899</v>
      </c>
      <c r="Q13" t="s">
        <v>30</v>
      </c>
      <c r="R13">
        <v>0</v>
      </c>
    </row>
    <row r="14" spans="1:18">
      <c r="A14">
        <v>11</v>
      </c>
      <c r="B14" t="s">
        <v>67</v>
      </c>
      <c r="C14">
        <v>-17.906040000000001</v>
      </c>
      <c r="D14">
        <v>22.900459999999899</v>
      </c>
      <c r="E14" t="s">
        <v>22</v>
      </c>
      <c r="F14" t="s">
        <v>23</v>
      </c>
      <c r="G14" t="s">
        <v>49</v>
      </c>
      <c r="H14">
        <v>321.19999999999902</v>
      </c>
      <c r="I14">
        <v>3.1</v>
      </c>
      <c r="J14">
        <v>1.7</v>
      </c>
      <c r="K14" s="1">
        <v>41030</v>
      </c>
      <c r="L14">
        <v>1249</v>
      </c>
      <c r="M14" t="s">
        <v>27</v>
      </c>
      <c r="N14">
        <v>66</v>
      </c>
      <c r="O14">
        <v>308.69999999999902</v>
      </c>
      <c r="P14">
        <v>41.399999999999899</v>
      </c>
      <c r="Q14" t="s">
        <v>30</v>
      </c>
      <c r="R14">
        <v>0</v>
      </c>
    </row>
    <row r="15" spans="1:18">
      <c r="A15">
        <v>12</v>
      </c>
      <c r="B15" t="s">
        <v>66</v>
      </c>
      <c r="C15">
        <v>-17.9126499999999</v>
      </c>
      <c r="D15">
        <v>22.94727</v>
      </c>
      <c r="E15" t="s">
        <v>22</v>
      </c>
      <c r="F15" t="s">
        <v>23</v>
      </c>
      <c r="G15" t="s">
        <v>49</v>
      </c>
      <c r="H15">
        <v>319.69999999999902</v>
      </c>
      <c r="I15">
        <v>1.4</v>
      </c>
      <c r="J15">
        <v>1.2</v>
      </c>
      <c r="K15" s="1">
        <v>39281</v>
      </c>
      <c r="L15">
        <v>1230</v>
      </c>
      <c r="M15" t="s">
        <v>27</v>
      </c>
      <c r="N15">
        <v>66</v>
      </c>
      <c r="O15">
        <v>306.89999999999901</v>
      </c>
      <c r="P15">
        <v>12.1999999999999</v>
      </c>
      <c r="Q15" t="s">
        <v>30</v>
      </c>
      <c r="R15">
        <v>0</v>
      </c>
    </row>
    <row r="16" spans="1:18">
      <c r="A16">
        <v>13</v>
      </c>
      <c r="B16" t="s">
        <v>65</v>
      </c>
      <c r="C16">
        <v>-17.895710000000001</v>
      </c>
      <c r="D16">
        <v>22.8429199999999</v>
      </c>
      <c r="E16" t="s">
        <v>38</v>
      </c>
      <c r="F16" t="s">
        <v>33</v>
      </c>
      <c r="G16" t="s">
        <v>49</v>
      </c>
      <c r="H16">
        <v>321.3</v>
      </c>
      <c r="I16">
        <v>1.1000000000000001</v>
      </c>
      <c r="J16">
        <v>1</v>
      </c>
      <c r="K16" s="1">
        <v>41865</v>
      </c>
      <c r="L16">
        <v>854</v>
      </c>
      <c r="M16" t="s">
        <v>34</v>
      </c>
      <c r="N16">
        <v>65</v>
      </c>
      <c r="O16">
        <v>308.10000000000002</v>
      </c>
      <c r="P16">
        <v>9</v>
      </c>
      <c r="Q16" t="s">
        <v>30</v>
      </c>
      <c r="R16">
        <v>0</v>
      </c>
    </row>
    <row r="17" spans="1:18">
      <c r="A17">
        <v>13</v>
      </c>
      <c r="B17" t="s">
        <v>65</v>
      </c>
      <c r="C17">
        <v>-17.895710000000001</v>
      </c>
      <c r="D17">
        <v>22.8429199999999</v>
      </c>
      <c r="E17" t="s">
        <v>38</v>
      </c>
      <c r="F17" t="s">
        <v>33</v>
      </c>
      <c r="G17" t="s">
        <v>49</v>
      </c>
      <c r="H17">
        <v>320.8</v>
      </c>
      <c r="I17">
        <v>2.2999999999999998</v>
      </c>
      <c r="J17">
        <v>1.5</v>
      </c>
      <c r="K17" s="1">
        <v>42944</v>
      </c>
      <c r="L17">
        <v>1147</v>
      </c>
      <c r="M17" t="s">
        <v>27</v>
      </c>
      <c r="N17">
        <v>65</v>
      </c>
      <c r="O17">
        <v>303.10000000000002</v>
      </c>
      <c r="P17">
        <v>34.200000000000003</v>
      </c>
      <c r="Q17" t="s">
        <v>30</v>
      </c>
      <c r="R17">
        <v>0</v>
      </c>
    </row>
    <row r="18" spans="1:18">
      <c r="A18">
        <v>13</v>
      </c>
      <c r="B18" t="s">
        <v>65</v>
      </c>
      <c r="C18">
        <v>-17.895710000000001</v>
      </c>
      <c r="D18">
        <v>22.8429199999999</v>
      </c>
      <c r="E18" t="s">
        <v>38</v>
      </c>
      <c r="F18" t="s">
        <v>33</v>
      </c>
      <c r="G18" t="s">
        <v>49</v>
      </c>
      <c r="H18">
        <v>339.5</v>
      </c>
      <c r="I18">
        <v>1.3</v>
      </c>
      <c r="J18">
        <v>1.1000000000000001</v>
      </c>
      <c r="K18" s="1">
        <v>43326</v>
      </c>
      <c r="L18">
        <v>1200</v>
      </c>
      <c r="M18" t="s">
        <v>27</v>
      </c>
      <c r="N18">
        <v>87</v>
      </c>
      <c r="O18">
        <v>309.69999999999902</v>
      </c>
      <c r="P18">
        <v>46.799999999999898</v>
      </c>
      <c r="Q18" t="s">
        <v>30</v>
      </c>
      <c r="R18">
        <v>0</v>
      </c>
    </row>
    <row r="19" spans="1:18">
      <c r="A19">
        <v>15</v>
      </c>
      <c r="B19" t="s">
        <v>64</v>
      </c>
      <c r="C19">
        <v>-17.92136</v>
      </c>
      <c r="D19">
        <v>22.7520899999999</v>
      </c>
      <c r="E19" t="s">
        <v>22</v>
      </c>
      <c r="F19" t="s">
        <v>23</v>
      </c>
      <c r="G19" t="s">
        <v>49</v>
      </c>
      <c r="H19">
        <v>312.39999999999901</v>
      </c>
      <c r="I19">
        <v>1.6</v>
      </c>
      <c r="J19">
        <v>1.2</v>
      </c>
      <c r="K19" s="1">
        <v>38887</v>
      </c>
      <c r="L19">
        <v>906</v>
      </c>
      <c r="M19" t="s">
        <v>34</v>
      </c>
      <c r="N19">
        <v>65</v>
      </c>
      <c r="O19">
        <v>297.19999999999902</v>
      </c>
      <c r="P19">
        <v>14.3</v>
      </c>
      <c r="Q19" t="s">
        <v>30</v>
      </c>
      <c r="R19">
        <v>0</v>
      </c>
    </row>
    <row r="20" spans="1:18">
      <c r="A20">
        <v>15</v>
      </c>
      <c r="B20" t="s">
        <v>64</v>
      </c>
      <c r="C20">
        <v>-17.92136</v>
      </c>
      <c r="D20">
        <v>22.7520899999999</v>
      </c>
      <c r="E20" t="s">
        <v>22</v>
      </c>
      <c r="F20" t="s">
        <v>23</v>
      </c>
      <c r="G20" t="s">
        <v>49</v>
      </c>
      <c r="H20">
        <v>320</v>
      </c>
      <c r="I20">
        <v>1.8</v>
      </c>
      <c r="J20">
        <v>1.3</v>
      </c>
      <c r="K20" s="1">
        <v>43655</v>
      </c>
      <c r="L20">
        <v>1153</v>
      </c>
      <c r="M20" t="s">
        <v>27</v>
      </c>
      <c r="N20">
        <v>62</v>
      </c>
      <c r="O20">
        <v>308.19999999999902</v>
      </c>
      <c r="P20">
        <v>18.3</v>
      </c>
      <c r="Q20" t="s">
        <v>30</v>
      </c>
      <c r="R20">
        <v>0</v>
      </c>
    </row>
    <row r="21" spans="1:18">
      <c r="A21">
        <v>17</v>
      </c>
      <c r="B21" t="s">
        <v>63</v>
      </c>
      <c r="C21">
        <v>-17.936640000000001</v>
      </c>
      <c r="D21">
        <v>22.65962</v>
      </c>
      <c r="E21" t="s">
        <v>22</v>
      </c>
      <c r="F21" t="s">
        <v>23</v>
      </c>
      <c r="G21" t="s">
        <v>49</v>
      </c>
      <c r="H21">
        <v>320.60000000000002</v>
      </c>
      <c r="I21">
        <v>1</v>
      </c>
      <c r="J21">
        <v>1</v>
      </c>
      <c r="K21" s="1">
        <v>42579</v>
      </c>
      <c r="L21">
        <v>1217</v>
      </c>
      <c r="M21" t="s">
        <v>27</v>
      </c>
      <c r="N21">
        <v>56</v>
      </c>
      <c r="O21">
        <v>309.60000000000002</v>
      </c>
      <c r="P21">
        <v>7</v>
      </c>
      <c r="Q21" t="s">
        <v>30</v>
      </c>
      <c r="R21">
        <v>0</v>
      </c>
    </row>
    <row r="22" spans="1:18">
      <c r="A22">
        <v>17</v>
      </c>
      <c r="B22" t="s">
        <v>63</v>
      </c>
      <c r="C22">
        <v>-17.936640000000001</v>
      </c>
      <c r="D22">
        <v>22.65962</v>
      </c>
      <c r="E22" t="s">
        <v>22</v>
      </c>
      <c r="F22" t="s">
        <v>23</v>
      </c>
      <c r="G22" t="s">
        <v>49</v>
      </c>
      <c r="H22">
        <v>315</v>
      </c>
      <c r="I22">
        <v>1.1000000000000001</v>
      </c>
      <c r="J22">
        <v>1</v>
      </c>
      <c r="K22" s="1">
        <v>42937</v>
      </c>
      <c r="L22">
        <v>854</v>
      </c>
      <c r="M22" t="s">
        <v>34</v>
      </c>
      <c r="N22">
        <v>63</v>
      </c>
      <c r="O22">
        <v>302.19999999999902</v>
      </c>
      <c r="P22">
        <v>7.7</v>
      </c>
      <c r="Q22" t="s">
        <v>30</v>
      </c>
      <c r="R22">
        <v>0</v>
      </c>
    </row>
    <row r="23" spans="1:18">
      <c r="A23">
        <v>19</v>
      </c>
      <c r="B23" t="s">
        <v>62</v>
      </c>
      <c r="C23">
        <v>-17.956420000000001</v>
      </c>
      <c r="D23">
        <v>22.56747</v>
      </c>
      <c r="E23" t="s">
        <v>61</v>
      </c>
      <c r="F23" t="s">
        <v>23</v>
      </c>
      <c r="G23" t="s">
        <v>49</v>
      </c>
      <c r="H23">
        <v>308.69999999999902</v>
      </c>
      <c r="I23">
        <v>1.6</v>
      </c>
      <c r="J23">
        <v>1.2</v>
      </c>
      <c r="K23" s="1">
        <v>38861</v>
      </c>
      <c r="L23">
        <v>829</v>
      </c>
      <c r="M23" t="s">
        <v>34</v>
      </c>
      <c r="N23">
        <v>60</v>
      </c>
      <c r="O23">
        <v>296.5</v>
      </c>
      <c r="P23">
        <v>11.4</v>
      </c>
      <c r="Q23" t="s">
        <v>30</v>
      </c>
      <c r="R23">
        <v>0</v>
      </c>
    </row>
    <row r="24" spans="1:18">
      <c r="A24">
        <v>19</v>
      </c>
      <c r="B24" t="s">
        <v>62</v>
      </c>
      <c r="C24">
        <v>-17.956420000000001</v>
      </c>
      <c r="D24">
        <v>22.56747</v>
      </c>
      <c r="E24" t="s">
        <v>61</v>
      </c>
      <c r="F24" t="s">
        <v>23</v>
      </c>
      <c r="G24" t="s">
        <v>49</v>
      </c>
      <c r="H24">
        <v>314.89999999999901</v>
      </c>
      <c r="I24">
        <v>1</v>
      </c>
      <c r="J24">
        <v>1</v>
      </c>
      <c r="K24" s="1">
        <v>43260</v>
      </c>
      <c r="L24">
        <v>1212</v>
      </c>
      <c r="M24" t="s">
        <v>27</v>
      </c>
      <c r="N24">
        <v>53</v>
      </c>
      <c r="O24">
        <v>303.8</v>
      </c>
      <c r="P24">
        <v>5.8</v>
      </c>
      <c r="Q24" t="s">
        <v>30</v>
      </c>
      <c r="R24">
        <v>0</v>
      </c>
    </row>
    <row r="25" spans="1:18">
      <c r="A25">
        <v>19</v>
      </c>
      <c r="B25" t="s">
        <v>62</v>
      </c>
      <c r="C25">
        <v>-17.956420000000001</v>
      </c>
      <c r="D25">
        <v>22.56747</v>
      </c>
      <c r="E25" t="s">
        <v>61</v>
      </c>
      <c r="F25" t="s">
        <v>23</v>
      </c>
      <c r="G25" t="s">
        <v>49</v>
      </c>
      <c r="H25">
        <v>332.6</v>
      </c>
      <c r="I25">
        <v>1</v>
      </c>
      <c r="J25">
        <v>1</v>
      </c>
      <c r="K25" s="1">
        <v>40355</v>
      </c>
      <c r="L25">
        <v>1219</v>
      </c>
      <c r="M25" t="s">
        <v>27</v>
      </c>
      <c r="N25">
        <v>84</v>
      </c>
      <c r="O25">
        <v>305.8</v>
      </c>
      <c r="P25">
        <v>23.399999999999899</v>
      </c>
      <c r="Q25" t="s">
        <v>30</v>
      </c>
      <c r="R25">
        <v>0</v>
      </c>
    </row>
    <row r="26" spans="1:18">
      <c r="A26">
        <v>21</v>
      </c>
      <c r="B26" t="s">
        <v>60</v>
      </c>
      <c r="C26">
        <v>-17.979199999999899</v>
      </c>
      <c r="D26">
        <v>22.475840000000002</v>
      </c>
      <c r="E26" t="s">
        <v>38</v>
      </c>
      <c r="F26" t="s">
        <v>33</v>
      </c>
      <c r="G26" t="s">
        <v>49</v>
      </c>
      <c r="H26">
        <v>314.19999999999902</v>
      </c>
      <c r="I26">
        <v>1.2</v>
      </c>
      <c r="J26">
        <v>1.1000000000000001</v>
      </c>
      <c r="K26" s="1">
        <v>38928</v>
      </c>
      <c r="L26">
        <v>900</v>
      </c>
      <c r="M26" t="s">
        <v>34</v>
      </c>
      <c r="N26">
        <v>56</v>
      </c>
      <c r="O26">
        <v>300.39999999999901</v>
      </c>
      <c r="P26">
        <v>7.8</v>
      </c>
      <c r="Q26" t="s">
        <v>30</v>
      </c>
      <c r="R26">
        <v>0</v>
      </c>
    </row>
    <row r="27" spans="1:18">
      <c r="A27">
        <v>21</v>
      </c>
      <c r="B27" t="s">
        <v>60</v>
      </c>
      <c r="C27">
        <v>-17.979199999999899</v>
      </c>
      <c r="D27">
        <v>22.475840000000002</v>
      </c>
      <c r="E27" t="s">
        <v>38</v>
      </c>
      <c r="F27" t="s">
        <v>33</v>
      </c>
      <c r="G27" t="s">
        <v>49</v>
      </c>
      <c r="H27">
        <v>322.19999999999902</v>
      </c>
      <c r="I27">
        <v>1</v>
      </c>
      <c r="J27">
        <v>1</v>
      </c>
      <c r="K27" s="1">
        <v>42588</v>
      </c>
      <c r="L27">
        <v>1211</v>
      </c>
      <c r="M27" t="s">
        <v>27</v>
      </c>
      <c r="N27">
        <v>54</v>
      </c>
      <c r="O27">
        <v>311</v>
      </c>
      <c r="P27">
        <v>6.8</v>
      </c>
      <c r="Q27" t="s">
        <v>30</v>
      </c>
      <c r="R27">
        <v>0</v>
      </c>
    </row>
    <row r="28" spans="1:18">
      <c r="A28">
        <v>21</v>
      </c>
      <c r="B28" t="s">
        <v>60</v>
      </c>
      <c r="C28">
        <v>-17.979199999999899</v>
      </c>
      <c r="D28">
        <v>22.475840000000002</v>
      </c>
      <c r="E28" t="s">
        <v>38</v>
      </c>
      <c r="F28" t="s">
        <v>33</v>
      </c>
      <c r="G28" t="s">
        <v>49</v>
      </c>
      <c r="H28">
        <v>334.89999999999901</v>
      </c>
      <c r="I28">
        <v>1.9</v>
      </c>
      <c r="J28">
        <v>1.3</v>
      </c>
      <c r="K28" s="1">
        <v>43383</v>
      </c>
      <c r="L28">
        <v>1153</v>
      </c>
      <c r="M28" t="s">
        <v>27</v>
      </c>
      <c r="N28">
        <v>73</v>
      </c>
      <c r="O28">
        <v>320.3</v>
      </c>
      <c r="P28">
        <v>34.5</v>
      </c>
      <c r="Q28" t="s">
        <v>30</v>
      </c>
      <c r="R28">
        <v>0</v>
      </c>
    </row>
    <row r="29" spans="1:18">
      <c r="A29">
        <v>21</v>
      </c>
      <c r="B29" t="s">
        <v>60</v>
      </c>
      <c r="C29">
        <v>-17.979199999999899</v>
      </c>
      <c r="D29">
        <v>22.475840000000002</v>
      </c>
      <c r="E29" t="s">
        <v>38</v>
      </c>
      <c r="F29" t="s">
        <v>33</v>
      </c>
      <c r="G29" t="s">
        <v>49</v>
      </c>
      <c r="H29">
        <v>331.5</v>
      </c>
      <c r="I29">
        <v>1.3</v>
      </c>
      <c r="J29">
        <v>1.1000000000000001</v>
      </c>
      <c r="K29" s="1">
        <v>39249</v>
      </c>
      <c r="L29">
        <v>1230</v>
      </c>
      <c r="M29" t="s">
        <v>27</v>
      </c>
      <c r="N29">
        <v>82</v>
      </c>
      <c r="O29">
        <v>307.19999999999902</v>
      </c>
      <c r="P29">
        <v>32.799999999999898</v>
      </c>
      <c r="Q29" t="s">
        <v>30</v>
      </c>
      <c r="R29">
        <v>0</v>
      </c>
    </row>
    <row r="30" spans="1:18">
      <c r="A30">
        <v>21</v>
      </c>
      <c r="B30" t="s">
        <v>60</v>
      </c>
      <c r="C30">
        <v>-17.979199999999899</v>
      </c>
      <c r="D30">
        <v>22.475840000000002</v>
      </c>
      <c r="E30" t="s">
        <v>38</v>
      </c>
      <c r="F30" t="s">
        <v>33</v>
      </c>
      <c r="G30" t="s">
        <v>49</v>
      </c>
      <c r="H30">
        <v>316.89999999999901</v>
      </c>
      <c r="I30">
        <v>1.7</v>
      </c>
      <c r="J30">
        <v>1.3</v>
      </c>
      <c r="K30" s="1">
        <v>41816</v>
      </c>
      <c r="L30">
        <v>1236</v>
      </c>
      <c r="M30" t="s">
        <v>27</v>
      </c>
      <c r="N30">
        <v>62</v>
      </c>
      <c r="O30">
        <v>304.5</v>
      </c>
      <c r="P30">
        <v>11.6</v>
      </c>
      <c r="Q30" t="s">
        <v>30</v>
      </c>
      <c r="R30">
        <v>0</v>
      </c>
    </row>
    <row r="31" spans="1:18">
      <c r="A31">
        <v>21</v>
      </c>
      <c r="B31" t="s">
        <v>60</v>
      </c>
      <c r="C31">
        <v>-17.979199999999899</v>
      </c>
      <c r="D31">
        <v>22.475840000000002</v>
      </c>
      <c r="E31" t="s">
        <v>38</v>
      </c>
      <c r="F31" t="s">
        <v>33</v>
      </c>
      <c r="G31" t="s">
        <v>49</v>
      </c>
      <c r="H31">
        <v>348.1</v>
      </c>
      <c r="I31">
        <v>1</v>
      </c>
      <c r="J31">
        <v>1</v>
      </c>
      <c r="K31" s="1">
        <v>41193</v>
      </c>
      <c r="L31">
        <v>854</v>
      </c>
      <c r="M31" t="s">
        <v>34</v>
      </c>
      <c r="N31">
        <v>92</v>
      </c>
      <c r="O31">
        <v>313.39999999999901</v>
      </c>
      <c r="P31">
        <v>40.299999999999898</v>
      </c>
      <c r="Q31" t="s">
        <v>30</v>
      </c>
      <c r="R31">
        <v>0</v>
      </c>
    </row>
    <row r="32" spans="1:18">
      <c r="A32">
        <v>21</v>
      </c>
      <c r="B32" t="s">
        <v>60</v>
      </c>
      <c r="C32">
        <v>-17.979199999999899</v>
      </c>
      <c r="D32">
        <v>22.475840000000002</v>
      </c>
      <c r="E32" t="s">
        <v>38</v>
      </c>
      <c r="F32" t="s">
        <v>33</v>
      </c>
      <c r="G32" t="s">
        <v>49</v>
      </c>
      <c r="H32">
        <v>324.69999999999902</v>
      </c>
      <c r="I32">
        <v>1.2</v>
      </c>
      <c r="J32">
        <v>1.1000000000000001</v>
      </c>
      <c r="K32" s="1">
        <v>41381</v>
      </c>
      <c r="L32">
        <v>1206</v>
      </c>
      <c r="M32" t="s">
        <v>27</v>
      </c>
      <c r="N32">
        <v>58</v>
      </c>
      <c r="O32">
        <v>313.39999999999901</v>
      </c>
      <c r="P32">
        <v>8.6999999999999904</v>
      </c>
      <c r="Q32" t="s">
        <v>30</v>
      </c>
      <c r="R32">
        <v>0</v>
      </c>
    </row>
    <row r="33" spans="1:18">
      <c r="A33">
        <v>24</v>
      </c>
      <c r="B33" t="s">
        <v>59</v>
      </c>
      <c r="C33">
        <v>-18.02054</v>
      </c>
      <c r="D33">
        <v>22.393190000000001</v>
      </c>
      <c r="E33" t="s">
        <v>38</v>
      </c>
      <c r="F33" t="s">
        <v>33</v>
      </c>
      <c r="G33" t="s">
        <v>49</v>
      </c>
      <c r="H33">
        <v>324.89999999999901</v>
      </c>
      <c r="I33">
        <v>1</v>
      </c>
      <c r="J33">
        <v>1</v>
      </c>
      <c r="K33" s="1">
        <v>41474</v>
      </c>
      <c r="L33">
        <v>848</v>
      </c>
      <c r="M33" t="s">
        <v>34</v>
      </c>
      <c r="N33">
        <v>66</v>
      </c>
      <c r="O33">
        <v>300.69999999999902</v>
      </c>
      <c r="P33">
        <v>15</v>
      </c>
      <c r="Q33" t="s">
        <v>30</v>
      </c>
      <c r="R33">
        <v>0</v>
      </c>
    </row>
    <row r="34" spans="1:18">
      <c r="A34">
        <v>25</v>
      </c>
      <c r="B34" t="s">
        <v>58</v>
      </c>
      <c r="C34">
        <v>-18.020990000000001</v>
      </c>
      <c r="D34">
        <v>22.300080000000001</v>
      </c>
      <c r="E34" t="s">
        <v>32</v>
      </c>
      <c r="F34" t="s">
        <v>33</v>
      </c>
      <c r="G34" t="s">
        <v>49</v>
      </c>
      <c r="H34">
        <v>344</v>
      </c>
      <c r="I34">
        <v>1.9</v>
      </c>
      <c r="J34">
        <v>1.4</v>
      </c>
      <c r="K34" s="1">
        <v>42263</v>
      </c>
      <c r="L34">
        <v>1153</v>
      </c>
      <c r="M34" t="s">
        <v>27</v>
      </c>
      <c r="N34">
        <v>87</v>
      </c>
      <c r="O34">
        <v>318.19999999999902</v>
      </c>
      <c r="P34">
        <v>77.900000000000006</v>
      </c>
      <c r="Q34" t="s">
        <v>30</v>
      </c>
      <c r="R34">
        <v>0</v>
      </c>
    </row>
    <row r="35" spans="1:18">
      <c r="A35">
        <v>25</v>
      </c>
      <c r="B35" t="s">
        <v>58</v>
      </c>
      <c r="C35">
        <v>-18.020990000000001</v>
      </c>
      <c r="D35">
        <v>22.300080000000001</v>
      </c>
      <c r="E35" t="s">
        <v>32</v>
      </c>
      <c r="F35" t="s">
        <v>33</v>
      </c>
      <c r="G35" t="s">
        <v>49</v>
      </c>
      <c r="H35">
        <v>326.8</v>
      </c>
      <c r="I35">
        <v>2.5</v>
      </c>
      <c r="J35">
        <v>1.5</v>
      </c>
      <c r="K35" s="1">
        <v>38613</v>
      </c>
      <c r="L35">
        <v>918</v>
      </c>
      <c r="M35" t="s">
        <v>34</v>
      </c>
      <c r="N35">
        <v>63</v>
      </c>
      <c r="O35">
        <v>313.60000000000002</v>
      </c>
      <c r="P35">
        <v>31.8</v>
      </c>
      <c r="Q35" t="s">
        <v>30</v>
      </c>
      <c r="R35">
        <v>0</v>
      </c>
    </row>
    <row r="36" spans="1:18">
      <c r="A36">
        <v>25</v>
      </c>
      <c r="B36" t="s">
        <v>58</v>
      </c>
      <c r="C36">
        <v>-18.020990000000001</v>
      </c>
      <c r="D36">
        <v>22.300080000000001</v>
      </c>
      <c r="E36" t="s">
        <v>32</v>
      </c>
      <c r="F36" t="s">
        <v>33</v>
      </c>
      <c r="G36" t="s">
        <v>49</v>
      </c>
      <c r="H36">
        <v>320.89999999999901</v>
      </c>
      <c r="I36">
        <v>1.9</v>
      </c>
      <c r="J36">
        <v>1.4</v>
      </c>
      <c r="K36" s="1">
        <v>40727</v>
      </c>
      <c r="L36">
        <v>1153</v>
      </c>
      <c r="M36" t="s">
        <v>27</v>
      </c>
      <c r="N36">
        <v>68</v>
      </c>
      <c r="O36">
        <v>307.10000000000002</v>
      </c>
      <c r="P36">
        <v>27.8</v>
      </c>
      <c r="Q36" t="s">
        <v>30</v>
      </c>
      <c r="R36">
        <v>0</v>
      </c>
    </row>
    <row r="37" spans="1:18">
      <c r="A37">
        <v>25</v>
      </c>
      <c r="B37" t="s">
        <v>58</v>
      </c>
      <c r="C37">
        <v>-18.020990000000001</v>
      </c>
      <c r="D37">
        <v>22.300080000000001</v>
      </c>
      <c r="E37" t="s">
        <v>32</v>
      </c>
      <c r="F37" t="s">
        <v>33</v>
      </c>
      <c r="G37" t="s">
        <v>49</v>
      </c>
      <c r="H37">
        <v>331.69999999999902</v>
      </c>
      <c r="I37">
        <v>1</v>
      </c>
      <c r="J37">
        <v>1</v>
      </c>
      <c r="K37" s="1">
        <v>41538</v>
      </c>
      <c r="L37">
        <v>848</v>
      </c>
      <c r="M37" t="s">
        <v>34</v>
      </c>
      <c r="N37">
        <v>77</v>
      </c>
      <c r="O37">
        <v>310.10000000000002</v>
      </c>
      <c r="P37">
        <v>15.6999999999999</v>
      </c>
      <c r="Q37" t="s">
        <v>30</v>
      </c>
      <c r="R37">
        <v>0</v>
      </c>
    </row>
    <row r="38" spans="1:18">
      <c r="A38">
        <v>25</v>
      </c>
      <c r="B38" t="s">
        <v>58</v>
      </c>
      <c r="C38">
        <v>-18.020990000000001</v>
      </c>
      <c r="D38">
        <v>22.300080000000001</v>
      </c>
      <c r="E38" t="s">
        <v>32</v>
      </c>
      <c r="F38" t="s">
        <v>33</v>
      </c>
      <c r="G38" t="s">
        <v>49</v>
      </c>
      <c r="H38">
        <v>333.89999999999901</v>
      </c>
      <c r="I38">
        <v>1</v>
      </c>
      <c r="J38">
        <v>1</v>
      </c>
      <c r="K38" s="1">
        <v>40738</v>
      </c>
      <c r="L38">
        <v>848</v>
      </c>
      <c r="M38" t="s">
        <v>34</v>
      </c>
      <c r="N38">
        <v>86</v>
      </c>
      <c r="O38">
        <v>301.3</v>
      </c>
      <c r="P38">
        <v>27.899999999999899</v>
      </c>
      <c r="Q38" t="s">
        <v>30</v>
      </c>
      <c r="R38">
        <v>0</v>
      </c>
    </row>
    <row r="39" spans="1:18">
      <c r="A39">
        <v>27</v>
      </c>
      <c r="B39" t="s">
        <v>57</v>
      </c>
      <c r="C39">
        <v>-18.040880000000001</v>
      </c>
      <c r="D39">
        <v>22.20712</v>
      </c>
      <c r="E39" t="s">
        <v>32</v>
      </c>
      <c r="F39" t="s">
        <v>33</v>
      </c>
      <c r="G39" t="s">
        <v>49</v>
      </c>
      <c r="H39">
        <v>321.69999999999902</v>
      </c>
      <c r="I39">
        <v>3.3</v>
      </c>
      <c r="J39">
        <v>1.7</v>
      </c>
      <c r="K39" s="1">
        <v>38217</v>
      </c>
      <c r="L39">
        <v>1139</v>
      </c>
      <c r="M39" t="s">
        <v>27</v>
      </c>
      <c r="N39">
        <v>63</v>
      </c>
      <c r="O39">
        <v>306.10000000000002</v>
      </c>
      <c r="P39">
        <v>46.799999999999898</v>
      </c>
      <c r="Q39" t="s">
        <v>30</v>
      </c>
      <c r="R39">
        <v>0</v>
      </c>
    </row>
    <row r="40" spans="1:18">
      <c r="A40">
        <v>27</v>
      </c>
      <c r="B40" t="s">
        <v>57</v>
      </c>
      <c r="C40">
        <v>-18.040880000000001</v>
      </c>
      <c r="D40">
        <v>22.20712</v>
      </c>
      <c r="E40" t="s">
        <v>32</v>
      </c>
      <c r="F40" t="s">
        <v>33</v>
      </c>
      <c r="G40" t="s">
        <v>49</v>
      </c>
      <c r="H40">
        <v>322.10000000000002</v>
      </c>
      <c r="I40">
        <v>4.5999999999999996</v>
      </c>
      <c r="J40">
        <v>2</v>
      </c>
      <c r="K40" s="1">
        <v>39316</v>
      </c>
      <c r="L40">
        <v>1300</v>
      </c>
      <c r="M40" t="s">
        <v>27</v>
      </c>
      <c r="N40">
        <v>56</v>
      </c>
      <c r="O40">
        <v>310</v>
      </c>
      <c r="P40">
        <v>69.799999999999898</v>
      </c>
      <c r="Q40" t="s">
        <v>30</v>
      </c>
      <c r="R40">
        <v>0</v>
      </c>
    </row>
    <row r="41" spans="1:18">
      <c r="A41">
        <v>29</v>
      </c>
      <c r="B41" t="s">
        <v>56</v>
      </c>
      <c r="C41">
        <v>-18.05866</v>
      </c>
      <c r="D41">
        <v>22.11467</v>
      </c>
      <c r="E41" t="s">
        <v>45</v>
      </c>
      <c r="F41" t="s">
        <v>33</v>
      </c>
      <c r="G41" t="s">
        <v>49</v>
      </c>
      <c r="H41">
        <v>322.89999999999901</v>
      </c>
      <c r="I41">
        <v>1.3</v>
      </c>
      <c r="J41">
        <v>1.1000000000000001</v>
      </c>
      <c r="K41" s="1">
        <v>40769</v>
      </c>
      <c r="L41">
        <v>1229</v>
      </c>
      <c r="M41" t="s">
        <v>27</v>
      </c>
      <c r="N41">
        <v>42</v>
      </c>
      <c r="O41">
        <v>311.60000000000002</v>
      </c>
      <c r="P41">
        <v>9.1999999999999904</v>
      </c>
      <c r="Q41" t="s">
        <v>30</v>
      </c>
      <c r="R41">
        <v>0</v>
      </c>
    </row>
    <row r="42" spans="1:18">
      <c r="A42">
        <v>32</v>
      </c>
      <c r="B42" t="s">
        <v>55</v>
      </c>
      <c r="C42">
        <v>-18.048490000000001</v>
      </c>
      <c r="D42">
        <v>22.0208599999999</v>
      </c>
      <c r="E42" t="s">
        <v>45</v>
      </c>
      <c r="F42" t="s">
        <v>33</v>
      </c>
      <c r="G42" t="s">
        <v>49</v>
      </c>
      <c r="H42">
        <v>319.60000000000002</v>
      </c>
      <c r="I42">
        <v>1</v>
      </c>
      <c r="J42">
        <v>1</v>
      </c>
      <c r="K42" s="1">
        <v>37874</v>
      </c>
      <c r="L42">
        <v>847</v>
      </c>
      <c r="M42" t="s">
        <v>34</v>
      </c>
      <c r="N42">
        <v>44</v>
      </c>
      <c r="O42">
        <v>306.10000000000002</v>
      </c>
      <c r="P42">
        <v>6.7</v>
      </c>
      <c r="Q42" t="s">
        <v>30</v>
      </c>
      <c r="R42">
        <v>0</v>
      </c>
    </row>
    <row r="43" spans="1:18">
      <c r="A43">
        <v>32</v>
      </c>
      <c r="B43" t="s">
        <v>55</v>
      </c>
      <c r="C43">
        <v>-18.048490000000001</v>
      </c>
      <c r="D43">
        <v>22.0208599999999</v>
      </c>
      <c r="E43" t="s">
        <v>45</v>
      </c>
      <c r="F43" t="s">
        <v>33</v>
      </c>
      <c r="G43" t="s">
        <v>49</v>
      </c>
      <c r="H43">
        <v>353.39999999999901</v>
      </c>
      <c r="I43">
        <v>1.6</v>
      </c>
      <c r="J43">
        <v>1.2</v>
      </c>
      <c r="K43" s="1">
        <v>39992</v>
      </c>
      <c r="L43">
        <v>1240</v>
      </c>
      <c r="M43" t="s">
        <v>27</v>
      </c>
      <c r="N43">
        <v>97</v>
      </c>
      <c r="O43">
        <v>304.10000000000002</v>
      </c>
      <c r="P43">
        <v>120.799999999999</v>
      </c>
      <c r="Q43" t="s">
        <v>30</v>
      </c>
      <c r="R43">
        <v>0</v>
      </c>
    </row>
    <row r="44" spans="1:18">
      <c r="A44">
        <v>33</v>
      </c>
      <c r="B44" t="s">
        <v>54</v>
      </c>
      <c r="C44">
        <v>-18.047000000000001</v>
      </c>
      <c r="D44">
        <v>21.9285</v>
      </c>
      <c r="E44" t="s">
        <v>45</v>
      </c>
      <c r="F44" t="s">
        <v>33</v>
      </c>
      <c r="G44" t="s">
        <v>49</v>
      </c>
      <c r="H44">
        <v>327.5</v>
      </c>
      <c r="I44">
        <v>1</v>
      </c>
      <c r="J44">
        <v>1</v>
      </c>
      <c r="K44" s="1">
        <v>41811</v>
      </c>
      <c r="L44">
        <v>1218</v>
      </c>
      <c r="M44" t="s">
        <v>27</v>
      </c>
      <c r="N44">
        <v>80</v>
      </c>
      <c r="O44">
        <v>303.39999999999901</v>
      </c>
      <c r="P44">
        <v>17.899999999999899</v>
      </c>
      <c r="Q44" t="s">
        <v>30</v>
      </c>
      <c r="R44">
        <v>0</v>
      </c>
    </row>
    <row r="45" spans="1:18">
      <c r="A45">
        <v>33</v>
      </c>
      <c r="B45" t="s">
        <v>54</v>
      </c>
      <c r="C45">
        <v>-18.047000000000001</v>
      </c>
      <c r="D45">
        <v>21.9285</v>
      </c>
      <c r="E45" t="s">
        <v>45</v>
      </c>
      <c r="F45" t="s">
        <v>33</v>
      </c>
      <c r="G45" t="s">
        <v>49</v>
      </c>
      <c r="H45">
        <v>340.1</v>
      </c>
      <c r="I45">
        <v>1</v>
      </c>
      <c r="J45">
        <v>1</v>
      </c>
      <c r="K45" s="1">
        <v>38242</v>
      </c>
      <c r="L45">
        <v>847</v>
      </c>
      <c r="M45" t="s">
        <v>34</v>
      </c>
      <c r="N45">
        <v>85</v>
      </c>
      <c r="O45">
        <v>310.5</v>
      </c>
      <c r="P45">
        <v>30.3</v>
      </c>
      <c r="Q45" t="s">
        <v>30</v>
      </c>
      <c r="R45">
        <v>0</v>
      </c>
    </row>
    <row r="46" spans="1:18">
      <c r="A46">
        <v>33</v>
      </c>
      <c r="B46" t="s">
        <v>54</v>
      </c>
      <c r="C46">
        <v>-18.047000000000001</v>
      </c>
      <c r="D46">
        <v>21.9285</v>
      </c>
      <c r="E46" t="s">
        <v>45</v>
      </c>
      <c r="F46" t="s">
        <v>33</v>
      </c>
      <c r="G46" t="s">
        <v>49</v>
      </c>
      <c r="H46">
        <v>343.1</v>
      </c>
      <c r="I46">
        <v>1.1000000000000001</v>
      </c>
      <c r="J46">
        <v>1.1000000000000001</v>
      </c>
      <c r="K46" s="1">
        <v>37547</v>
      </c>
      <c r="L46">
        <v>843</v>
      </c>
      <c r="M46" t="s">
        <v>34</v>
      </c>
      <c r="N46">
        <v>71</v>
      </c>
      <c r="O46">
        <v>320.5</v>
      </c>
      <c r="P46">
        <v>23.899999999999899</v>
      </c>
      <c r="Q46" t="s">
        <v>30</v>
      </c>
      <c r="R46">
        <v>0</v>
      </c>
    </row>
    <row r="47" spans="1:18">
      <c r="A47">
        <v>33</v>
      </c>
      <c r="B47" t="s">
        <v>54</v>
      </c>
      <c r="C47">
        <v>-18.047000000000001</v>
      </c>
      <c r="D47">
        <v>21.9285</v>
      </c>
      <c r="E47" t="s">
        <v>45</v>
      </c>
      <c r="F47" t="s">
        <v>33</v>
      </c>
      <c r="G47" t="s">
        <v>49</v>
      </c>
      <c r="H47">
        <v>310.19999999999902</v>
      </c>
      <c r="I47">
        <v>1.1000000000000001</v>
      </c>
      <c r="J47">
        <v>1.1000000000000001</v>
      </c>
      <c r="K47" s="1">
        <v>40731</v>
      </c>
      <c r="L47">
        <v>842</v>
      </c>
      <c r="M47" t="s">
        <v>34</v>
      </c>
      <c r="N47">
        <v>48</v>
      </c>
      <c r="O47">
        <v>297</v>
      </c>
      <c r="P47">
        <v>6.6</v>
      </c>
      <c r="Q47" t="s">
        <v>30</v>
      </c>
      <c r="R47">
        <v>0</v>
      </c>
    </row>
    <row r="48" spans="1:18">
      <c r="A48">
        <v>35</v>
      </c>
      <c r="B48" t="s">
        <v>53</v>
      </c>
      <c r="C48">
        <v>-18.067920000000001</v>
      </c>
      <c r="D48">
        <v>21.836500000000001</v>
      </c>
      <c r="E48" t="s">
        <v>52</v>
      </c>
      <c r="F48" t="s">
        <v>33</v>
      </c>
      <c r="G48" t="s">
        <v>49</v>
      </c>
      <c r="H48">
        <v>325.60000000000002</v>
      </c>
      <c r="I48">
        <v>3.3</v>
      </c>
      <c r="J48">
        <v>1.7</v>
      </c>
      <c r="K48" s="1">
        <v>40397</v>
      </c>
      <c r="L48">
        <v>1255</v>
      </c>
      <c r="M48" t="s">
        <v>27</v>
      </c>
      <c r="N48">
        <v>74</v>
      </c>
      <c r="O48">
        <v>304</v>
      </c>
      <c r="P48">
        <v>74.299999999999898</v>
      </c>
      <c r="Q48" t="s">
        <v>30</v>
      </c>
      <c r="R48">
        <v>0</v>
      </c>
    </row>
    <row r="49" spans="1:18">
      <c r="A49">
        <v>35</v>
      </c>
      <c r="B49" t="s">
        <v>53</v>
      </c>
      <c r="C49">
        <v>-18.067920000000001</v>
      </c>
      <c r="D49">
        <v>21.836500000000001</v>
      </c>
      <c r="E49" t="s">
        <v>52</v>
      </c>
      <c r="F49" t="s">
        <v>33</v>
      </c>
      <c r="G49" t="s">
        <v>49</v>
      </c>
      <c r="H49">
        <v>337.89999999999901</v>
      </c>
      <c r="I49">
        <v>2.5</v>
      </c>
      <c r="J49">
        <v>1.5</v>
      </c>
      <c r="K49" s="1">
        <v>40038</v>
      </c>
      <c r="L49">
        <v>1252</v>
      </c>
      <c r="M49" t="s">
        <v>27</v>
      </c>
      <c r="N49">
        <v>86</v>
      </c>
      <c r="O49">
        <v>311.19999999999902</v>
      </c>
      <c r="P49">
        <v>103.599999999999</v>
      </c>
      <c r="Q49" t="s">
        <v>30</v>
      </c>
      <c r="R49">
        <v>0</v>
      </c>
    </row>
    <row r="50" spans="1:18">
      <c r="A50">
        <v>38</v>
      </c>
      <c r="B50" t="s">
        <v>51</v>
      </c>
      <c r="C50">
        <v>-18.085540000000002</v>
      </c>
      <c r="D50">
        <v>21.741540000000001</v>
      </c>
      <c r="E50" t="s">
        <v>32</v>
      </c>
      <c r="F50" t="s">
        <v>33</v>
      </c>
      <c r="G50" t="s">
        <v>49</v>
      </c>
      <c r="H50">
        <v>308.89999999999901</v>
      </c>
      <c r="I50">
        <v>1.9</v>
      </c>
      <c r="J50">
        <v>1.4</v>
      </c>
      <c r="K50" s="1">
        <v>39340</v>
      </c>
      <c r="L50">
        <v>2137</v>
      </c>
      <c r="M50" t="s">
        <v>34</v>
      </c>
      <c r="N50">
        <v>76</v>
      </c>
      <c r="O50">
        <v>288.19999999999902</v>
      </c>
      <c r="P50">
        <v>26.8</v>
      </c>
      <c r="Q50" t="s">
        <v>50</v>
      </c>
      <c r="R50">
        <v>0</v>
      </c>
    </row>
    <row r="51" spans="1:18">
      <c r="B51" t="s">
        <v>86</v>
      </c>
      <c r="C51" t="s">
        <v>87</v>
      </c>
      <c r="D51" t="s">
        <v>83</v>
      </c>
      <c r="E51" t="s">
        <v>84</v>
      </c>
    </row>
    <row r="52" spans="1:18">
      <c r="A52" t="s">
        <v>89</v>
      </c>
      <c r="B52">
        <f>P50/19</f>
        <v>1.4105263157894736</v>
      </c>
      <c r="C52">
        <v>1</v>
      </c>
      <c r="D52">
        <v>0</v>
      </c>
      <c r="E52">
        <v>1</v>
      </c>
    </row>
    <row r="53" spans="1:18">
      <c r="A53" t="s">
        <v>90</v>
      </c>
      <c r="B53">
        <f>(SUM(P48:P49))/19</f>
        <v>9.3631578947367835</v>
      </c>
      <c r="C53">
        <v>2</v>
      </c>
      <c r="D53">
        <v>0</v>
      </c>
      <c r="E53">
        <v>2</v>
      </c>
      <c r="G53" t="s">
        <v>85</v>
      </c>
    </row>
    <row r="54" spans="1:18">
      <c r="A54" t="s">
        <v>91</v>
      </c>
      <c r="B54">
        <f>(SUM(P44:P47))/19</f>
        <v>4.1421052631578839</v>
      </c>
      <c r="C54">
        <v>4</v>
      </c>
      <c r="D54">
        <v>2</v>
      </c>
      <c r="E54">
        <v>2</v>
      </c>
    </row>
    <row r="55" spans="1:18">
      <c r="A55" t="str">
        <f>50&amp;H55</f>
        <v>50</v>
      </c>
      <c r="C55">
        <v>2</v>
      </c>
      <c r="D55">
        <v>1</v>
      </c>
      <c r="E55">
        <v>1</v>
      </c>
    </row>
    <row r="56" spans="1:18">
      <c r="A56" t="s">
        <v>92</v>
      </c>
      <c r="C56">
        <v>1</v>
      </c>
      <c r="D56">
        <v>0</v>
      </c>
      <c r="E56">
        <v>1</v>
      </c>
    </row>
    <row r="57" spans="1:18">
      <c r="A57" t="s">
        <v>93</v>
      </c>
      <c r="C57">
        <v>2</v>
      </c>
      <c r="D57">
        <v>0</v>
      </c>
      <c r="E57">
        <v>2</v>
      </c>
    </row>
    <row r="58" spans="1:18">
      <c r="A58" t="s">
        <v>94</v>
      </c>
      <c r="C58">
        <v>5</v>
      </c>
      <c r="D58">
        <v>2</v>
      </c>
      <c r="E58">
        <v>2</v>
      </c>
    </row>
    <row r="59" spans="1:18">
      <c r="A59" t="s">
        <v>95</v>
      </c>
      <c r="C59">
        <v>1</v>
      </c>
      <c r="D59">
        <v>1</v>
      </c>
      <c r="E59">
        <v>0</v>
      </c>
    </row>
    <row r="60" spans="1:18">
      <c r="A60" t="s">
        <v>60</v>
      </c>
      <c r="C60">
        <v>7</v>
      </c>
      <c r="D60">
        <v>4</v>
      </c>
      <c r="E60">
        <v>3</v>
      </c>
    </row>
    <row r="61" spans="1:18">
      <c r="A61" t="s">
        <v>62</v>
      </c>
      <c r="C61">
        <v>3</v>
      </c>
      <c r="D61">
        <v>3</v>
      </c>
      <c r="E61">
        <v>0</v>
      </c>
    </row>
    <row r="62" spans="1:18">
      <c r="A62" t="s">
        <v>63</v>
      </c>
      <c r="C62">
        <v>2</v>
      </c>
      <c r="D62">
        <v>0</v>
      </c>
      <c r="E62">
        <v>2</v>
      </c>
    </row>
    <row r="63" spans="1:18">
      <c r="A63" t="s">
        <v>64</v>
      </c>
      <c r="C63">
        <v>2</v>
      </c>
      <c r="D63">
        <v>2</v>
      </c>
      <c r="E63">
        <v>0</v>
      </c>
    </row>
    <row r="64" spans="1:18">
      <c r="A64" t="s">
        <v>81</v>
      </c>
      <c r="C64">
        <v>3</v>
      </c>
      <c r="D64">
        <v>3</v>
      </c>
      <c r="E64">
        <v>0</v>
      </c>
    </row>
    <row r="65" spans="1:5">
      <c r="A65" t="s">
        <v>82</v>
      </c>
      <c r="C65">
        <v>1</v>
      </c>
      <c r="D65">
        <v>1</v>
      </c>
      <c r="E65">
        <v>0</v>
      </c>
    </row>
    <row r="66" spans="1:5">
      <c r="A66" t="s">
        <v>65</v>
      </c>
      <c r="C66">
        <v>3</v>
      </c>
      <c r="D66">
        <v>1</v>
      </c>
      <c r="E66">
        <v>2</v>
      </c>
    </row>
    <row r="67" spans="1:5">
      <c r="A67" t="s">
        <v>68</v>
      </c>
      <c r="C67">
        <v>3</v>
      </c>
      <c r="D67">
        <v>3</v>
      </c>
      <c r="E67">
        <v>0</v>
      </c>
    </row>
    <row r="68" spans="1:5">
      <c r="A68" t="s">
        <v>69</v>
      </c>
      <c r="C68">
        <v>1</v>
      </c>
      <c r="D68">
        <v>0</v>
      </c>
      <c r="E68">
        <v>1</v>
      </c>
    </row>
    <row r="69" spans="1:5">
      <c r="A69" t="s">
        <v>70</v>
      </c>
      <c r="C69">
        <v>3</v>
      </c>
      <c r="D69">
        <v>2</v>
      </c>
      <c r="E69">
        <v>1</v>
      </c>
    </row>
    <row r="70" spans="1:5">
      <c r="A70" t="s">
        <v>72</v>
      </c>
      <c r="C70">
        <v>1</v>
      </c>
      <c r="D70">
        <v>1</v>
      </c>
      <c r="E70">
        <v>0</v>
      </c>
    </row>
    <row r="71" spans="1:5">
      <c r="A71" t="s">
        <v>73</v>
      </c>
      <c r="C71">
        <v>2</v>
      </c>
      <c r="D71">
        <v>2</v>
      </c>
      <c r="E71">
        <v>0</v>
      </c>
    </row>
    <row r="72" spans="1:5">
      <c r="D72">
        <f>SUM(D52:D71)</f>
        <v>28</v>
      </c>
      <c r="E72">
        <f>SUM(E52:E71)</f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FRP_Nsites</vt:lpstr>
      <vt:lpstr>FRP_Ssites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Conor Eastment</cp:lastModifiedBy>
  <dcterms:created xsi:type="dcterms:W3CDTF">2019-11-18T15:33:51Z</dcterms:created>
  <dcterms:modified xsi:type="dcterms:W3CDTF">2019-12-02T13:44:29Z</dcterms:modified>
</cp:coreProperties>
</file>