
<file path=[Content_Types].xml><?xml version="1.0" encoding="utf-8"?>
<Types xmlns="http://schemas.openxmlformats.org/package/2006/content-types">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2.xml"/>
  <Override ContentType="application/vnd.openxmlformats-officedocument.spreadsheetml.worksheet+xml" PartName="/xl/worksheets/sheet15.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14.xml"/>
  <Override ContentType="application/vnd.openxmlformats-officedocument.spreadsheetml.worksheet+xml" PartName="/xl/worksheets/sheet13.xml"/>
  <Override ContentType="application/vnd.openxmlformats-officedocument.spreadsheetml.worksheet+xml" PartName="/xl/worksheets/sheet1.xml"/>
  <Override ContentType="application/vnd.openxmlformats-officedocument.spreadsheetml.worksheet+xml" PartName="/xl/worksheets/sheet3.xml"/>
  <Override ContentType="application/vnd.openxmlformats-officedocument.spreadsheetml.worksheet+xml" PartName="/xl/worksheets/sheet9.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6.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12.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5.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1.xml"/>
  <Override ContentType="application/vnd.openxmlformats-officedocument.spreadsheetml.styles+xml" PartName="/xl/styles.xml"/>
  <Override ContentType="application/vnd.openxmlformats-officedocument.drawingml.chart+xml" PartName="/xl/charts/chart1.xml"/>
  <Override ContentType="application/vnd.openxmlformats-officedocument.drawingml.chart+xml" PartName="/xl/charts/chart10.xml"/>
  <Override ContentType="application/vnd.openxmlformats-officedocument.drawingml.chart+xml" PartName="/xl/charts/chart6.xml"/>
  <Override ContentType="application/vnd.openxmlformats-officedocument.drawingml.chart+xml" PartName="/xl/charts/chart11.xml"/>
  <Override ContentType="application/vnd.openxmlformats-officedocument.drawingml.chart+xml" PartName="/xl/charts/chart7.xml"/>
  <Override ContentType="application/vnd.openxmlformats-officedocument.drawingml.chart+xml" PartName="/xl/charts/chart8.xml"/>
  <Override ContentType="application/vnd.openxmlformats-officedocument.drawingml.chart+xml" PartName="/xl/charts/chart4.xml"/>
  <Override ContentType="application/vnd.openxmlformats-officedocument.drawingml.chart+xml" PartName="/xl/charts/chart9.xml"/>
  <Override ContentType="application/vnd.openxmlformats-officedocument.drawingml.chart+xml" PartName="/xl/charts/chart5.xml"/>
  <Override ContentType="application/vnd.openxmlformats-officedocument.drawingml.chart+xml" PartName="/xl/charts/chart3.xml"/>
  <Override ContentType="application/vnd.openxmlformats-officedocument.drawingml.chart+xml" PartName="/xl/charts/chart2.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hidden" name="Hoja 46" sheetId="1" r:id="rId4"/>
    <sheet state="visible" name="humbug" sheetId="2" r:id="rId5"/>
    <sheet state="visible" name="infection" sheetId="3" r:id="rId6"/>
    <sheet state="visible" name="major" sheetId="4" r:id="rId7"/>
    <sheet state="visible" name="mujava" sheetId="5" r:id="rId8"/>
    <sheet state="visible" name="mutant" sheetId="6" r:id="rId9"/>
    <sheet state="visible" name="mutmut" sheetId="7" r:id="rId10"/>
    <sheet state="visible" name="mutpy" sheetId="8" r:id="rId11"/>
    <sheet state="visible" name="pit" sheetId="9" r:id="rId12"/>
    <sheet state="visible" name="strykerjs" sheetId="10" r:id="rId13"/>
    <sheet state="visible" name="strykernet" sheetId="11" r:id="rId14"/>
    <sheet state="visible" name="Categories" sheetId="12" r:id="rId15"/>
    <sheet state="visible" name="Origin" sheetId="13" r:id="rId16"/>
    <sheet state="visible" name="Commits" sheetId="14" r:id="rId17"/>
    <sheet state="visible" name="Popularity" sheetId="15" r:id="rId18"/>
  </sheets>
  <definedNames/>
  <calcPr/>
</workbook>
</file>

<file path=xl/sharedStrings.xml><?xml version="1.0" encoding="utf-8"?>
<sst xmlns="http://schemas.openxmlformats.org/spreadsheetml/2006/main" count="46753" uniqueCount="30951">
  <si>
    <t>repositoryId</t>
  </si>
  <si>
    <t>repositoryName</t>
  </si>
  <si>
    <t>ownerLogin</t>
  </si>
  <si>
    <t>ownerName</t>
  </si>
  <si>
    <t>ownerBio</t>
  </si>
  <si>
    <t>ownerCompany</t>
  </si>
  <si>
    <t>ownerLocation</t>
  </si>
  <si>
    <t>repositoryDescription</t>
  </si>
  <si>
    <t>topics</t>
  </si>
  <si>
    <t>url</t>
  </si>
  <si>
    <t>license</t>
  </si>
  <si>
    <t>primaryLanguage</t>
  </si>
  <si>
    <t>allLanguages</t>
  </si>
  <si>
    <t>repositoryCreationDate</t>
  </si>
  <si>
    <t>repositoryLastUpdate</t>
  </si>
  <si>
    <t>contributors</t>
  </si>
  <si>
    <t>watchers</t>
  </si>
  <si>
    <t>starts</t>
  </si>
  <si>
    <t>forks</t>
  </si>
  <si>
    <t>issues</t>
  </si>
  <si>
    <t>commits</t>
  </si>
  <si>
    <t>lastCommit</t>
  </si>
  <si>
    <t>firstCommit</t>
  </si>
  <si>
    <t>Academia/Industry/Public</t>
  </si>
  <si>
    <t>Category</t>
  </si>
  <si>
    <t>MDEwOlJlcG9zaXRvcnkyMzYzODExMzI=</t>
  </si>
  <si>
    <t>landon-hotel-symfony</t>
  </si>
  <si>
    <t>webdevelopermuco</t>
  </si>
  <si>
    <t>a simple symfony project</t>
  </si>
  <si>
    <t>https://github.com/webdevelopermuco/landon-hotel-symfony</t>
  </si>
  <si>
    <t>----</t>
  </si>
  <si>
    <t>PHP</t>
  </si>
  <si>
    <t>PHP/Shell/Twig</t>
  </si>
  <si>
    <t>2020-01-26T21:50:13Z</t>
  </si>
  <si>
    <t>2021-06-22T07:19:51Z</t>
  </si>
  <si>
    <t>2021-06-22T06:25:05Z</t>
  </si>
  <si>
    <t>development</t>
  </si>
  <si>
    <t>MDEwOlJlcG9zaXRvcnkzNzU3NjM5MjA=</t>
  </si>
  <si>
    <t>ampipTestOk</t>
  </si>
  <si>
    <t>edyMartin2</t>
  </si>
  <si>
    <t>https://github.com/edyMartin2/ampipTestOk</t>
  </si>
  <si>
    <t>BSD 3-Clause \New\" or \"Revised\" License"</t>
  </si>
  <si>
    <t>Dockerfile/PHP/JavaScript/HTML/Vue/CSS</t>
  </si>
  <si>
    <t>2021-06-10T16:32:35Z</t>
  </si>
  <si>
    <t>2021-06-21T19:06:49Z</t>
  </si>
  <si>
    <t>2021-06-21T19:06:35Z</t>
  </si>
  <si>
    <t>MDEwOlJlcG9zaXRvcnkzNjMxMjM1OTE=</t>
  </si>
  <si>
    <t>TW2.0</t>
  </si>
  <si>
    <t>Fedimannoubi</t>
  </si>
  <si>
    <t>Symfony Project</t>
  </si>
  <si>
    <t>https://github.com/Fedimannoubi/TW2.0</t>
  </si>
  <si>
    <t>JavaScript</t>
  </si>
  <si>
    <t>Shell/PHP/Twig/JavaScript/CSS/HTML</t>
  </si>
  <si>
    <t>2021-04-30T11:46:06Z</t>
  </si>
  <si>
    <t>2021-06-21T13:00:48Z</t>
  </si>
  <si>
    <t>2021-06-21T13:00:40Z</t>
  </si>
  <si>
    <t>MDEwOlJlcG9zaXRvcnk4MTgyMjAy</t>
  </si>
  <si>
    <t>www.refuges.info</t>
  </si>
  <si>
    <t>RefugesInfo</t>
  </si>
  <si>
    <t>Code du site web www.refuges.info</t>
  </si>
  <si>
    <t>https://github.com/RefugesInfo/www.refuges.info</t>
  </si>
  <si>
    <t>Other</t>
  </si>
  <si>
    <t>PHP/HTML/CSS/JavaScript/Shell/PLpgSQL/Twig</t>
  </si>
  <si>
    <t>2013-02-13T15:59:34Z</t>
  </si>
  <si>
    <t>2021-06-20T18:54:33Z</t>
  </si>
  <si>
    <t>2021-06-20T18:54:21Z</t>
  </si>
  <si>
    <t>MDEwOlJlcG9zaXRvcnkzNzU0NTIzNTI=</t>
  </si>
  <si>
    <t>symfony1</t>
  </si>
  <si>
    <t>rabebnouira</t>
  </si>
  <si>
    <t>https://github.com/rabebnouira/symfony1</t>
  </si>
  <si>
    <t>Twig</t>
  </si>
  <si>
    <t>Shell/PHP/Twig</t>
  </si>
  <si>
    <t>2021-06-09T18:22:44Z</t>
  </si>
  <si>
    <t>2021-06-19T10:47:18Z</t>
  </si>
  <si>
    <t>2021-06-19T10:46:20Z</t>
  </si>
  <si>
    <t>MDEwOlJlcG9zaXRvcnkyMzMwNDYyNjg=</t>
  </si>
  <si>
    <t>angaryos-stack</t>
  </si>
  <si>
    <t>MikroGovernment</t>
  </si>
  <si>
    <t>https://github.com/MikroGovernment/angaryos-stack</t>
  </si>
  <si>
    <t>HTML</t>
  </si>
  <si>
    <t>Dockerfile/PHP/Python/HTML/Shell/JavaScript/TypeScript</t>
  </si>
  <si>
    <t>2020-01-10T12:51:48Z</t>
  </si>
  <si>
    <t>2021-06-19T09:58:19Z</t>
  </si>
  <si>
    <t>2021-06-19T09:58:09Z</t>
  </si>
  <si>
    <t>MDEwOlJlcG9zaXRvcnkzMDk2NjkyODM=</t>
  </si>
  <si>
    <t>crm</t>
  </si>
  <si>
    <t>JromeroProyectosti</t>
  </si>
  <si>
    <t>Jonathan Romero PTI</t>
  </si>
  <si>
    <t>Proyectos TI</t>
  </si>
  <si>
    <t>Chile</t>
  </si>
  <si>
    <t>https://github.com/JromeroProyectosti/crm</t>
  </si>
  <si>
    <t>PHP/Shell/CSS/JavaScript/HTML/Less/Twig</t>
  </si>
  <si>
    <t>2020-11-03T11:47:04Z</t>
  </si>
  <si>
    <t>2021-06-18T16:48:10Z</t>
  </si>
  <si>
    <t>2021-06-18T16:48:21Z</t>
  </si>
  <si>
    <t>I</t>
  </si>
  <si>
    <t>MDEwOlJlcG9zaXRvcnkzNzYwNDIwMzg=</t>
  </si>
  <si>
    <t>access</t>
  </si>
  <si>
    <t>jeanmichel07</t>
  </si>
  <si>
    <t>Jean Michel</t>
  </si>
  <si>
    <t>https://github.com/jeanmichel07/access</t>
  </si>
  <si>
    <t>Shell/PHP/JavaScript/CSS/SCSS/HTML/Twig</t>
  </si>
  <si>
    <t>2021-06-11T13:56:51Z</t>
  </si>
  <si>
    <t>2021-06-18T14:40:22Z</t>
  </si>
  <si>
    <t>2021-06-18T14:40:39Z</t>
  </si>
  <si>
    <t>MDEwOlJlcG9zaXRvcnkzNjcxNDgxNjA=</t>
  </si>
  <si>
    <t>xnavi_d9</t>
  </si>
  <si>
    <t>MethodJules</t>
  </si>
  <si>
    <t>https://github.com/MethodJules/xnavi_d9</t>
  </si>
  <si>
    <t>Shell/Dockerfile/PHP/JavaScript/CSS/Twig/HTML</t>
  </si>
  <si>
    <t>2021-05-13T19:03:49Z</t>
  </si>
  <si>
    <t>2021-06-18T12:53:39Z</t>
  </si>
  <si>
    <t>2021-06-18T12:53:24Z</t>
  </si>
  <si>
    <t>MDEwOlJlcG9zaXRvcnkzMjE2NzgwMzg=</t>
  </si>
  <si>
    <t>xinshi-cms</t>
  </si>
  <si>
    <t>biaogebusy</t>
  </si>
  <si>
    <t>表哥很忙</t>
  </si>
  <si>
    <t>知乎专栏：前端茶馆</t>
  </si>
  <si>
    <t>广西南宁</t>
  </si>
  <si>
    <t>The cms manage Nanning IT.</t>
  </si>
  <si>
    <t>https://github.com/biaogebusy/xinshi-cms</t>
  </si>
  <si>
    <t>PHP/Shell/JavaScript/CSS/Twig/HTML/SCSS</t>
  </si>
  <si>
    <t>2020-12-15T13:35:26Z</t>
  </si>
  <si>
    <t>2021-06-18T02:37:33Z</t>
  </si>
  <si>
    <t>2021-06-18T02:37:30Z</t>
  </si>
  <si>
    <t>MDEwOlJlcG9zaXRvcnkyMjI0NTE4MDE=</t>
  </si>
  <si>
    <t>cu-theme</t>
  </si>
  <si>
    <t>carolinau</t>
  </si>
  <si>
    <t>A Bootstrap-based custom child theme for Drupal sites.</t>
  </si>
  <si>
    <t>https://github.com/carolinau/cu-theme</t>
  </si>
  <si>
    <t>GNU General Public License v2.0</t>
  </si>
  <si>
    <t>PHP/JavaScript/CSS/HTML/Shell/XSLT/Twig</t>
  </si>
  <si>
    <t>2019-11-18T13:09:06Z</t>
  </si>
  <si>
    <t>2021-06-17T19:58:43Z</t>
  </si>
  <si>
    <t>2021-06-17T19:55:02Z</t>
  </si>
  <si>
    <t>A</t>
  </si>
  <si>
    <t>MDEwOlJlcG9zaXRvcnkzMzk1NTcxMDc=</t>
  </si>
  <si>
    <t>drupal8-test</t>
  </si>
  <si>
    <t>FakhryFauzi</t>
  </si>
  <si>
    <t>Fakhry Fauzi</t>
  </si>
  <si>
    <t>\r\n    I am a fresh programmer with skills in Java, Javascript and C++. I have some experience working with MySQL, HTML and Python as well\r\n</t>
  </si>
  <si>
    <t>U.group</t>
  </si>
  <si>
    <t>Arlington, Virginia</t>
  </si>
  <si>
    <t>Test for creating a drupal8 project</t>
  </si>
  <si>
    <t>https://github.com/FakhryFauzi/drupal8-test</t>
  </si>
  <si>
    <t>PHP/Shell/JavaScript/CSS/Twig/HTML</t>
  </si>
  <si>
    <t>2021-02-16T23:15:47Z</t>
  </si>
  <si>
    <t>2021-06-19T21:32:32Z</t>
  </si>
  <si>
    <t>2021-06-17T16:20:17Z</t>
  </si>
  <si>
    <t>MDEwOlJlcG9zaXRvcnkyNzE5NTcwNTI=</t>
  </si>
  <si>
    <t>Alladdin</t>
  </si>
  <si>
    <t>IndyBoss</t>
  </si>
  <si>
    <t>Indy Bosschem</t>
  </si>
  <si>
    <t>https://github.com/IndyBoss/Alladdin</t>
  </si>
  <si>
    <t>JavaScript/CSS/PHP/SCSS/HTML</t>
  </si>
  <si>
    <t>2020-06-13T06:52:49Z</t>
  </si>
  <si>
    <t>2021-06-17T03:31:58Z</t>
  </si>
  <si>
    <t>2021-06-17T03:31:50Z</t>
  </si>
  <si>
    <t>MDEwOlJlcG9zaXRvcnkzNzU0NzY3OTI=</t>
  </si>
  <si>
    <t>mercadopago</t>
  </si>
  <si>
    <t>viridianajo1</t>
  </si>
  <si>
    <t>Examen de certificación de Mercado Pago</t>
  </si>
  <si>
    <t>https://github.com/viridianajo1/mercadopago</t>
  </si>
  <si>
    <t>CSS</t>
  </si>
  <si>
    <t>CSS/PHP/Hack</t>
  </si>
  <si>
    <t>2021-06-09T20:07:39Z</t>
  </si>
  <si>
    <t>2021-06-17T01:10:15Z</t>
  </si>
  <si>
    <t>2021-06-17T01:09:50Z</t>
  </si>
  <si>
    <t>learning</t>
  </si>
  <si>
    <t>MDEwOlJlcG9zaXRvcnkxOTk3MjQ4Mjc=</t>
  </si>
  <si>
    <t>liblists</t>
  </si>
  <si>
    <t>WRLC</t>
  </si>
  <si>
    <t>Gallaudet University Library Guide to Deaf Biographies and Index to Deaf Periodicals (site repo)</t>
  </si>
  <si>
    <t>https://github.com/WRLC/liblists</t>
  </si>
  <si>
    <t>PHP/JavaScript/CSS/HTML/Shell/Twig</t>
  </si>
  <si>
    <t>2019-07-30T20:46:13Z</t>
  </si>
  <si>
    <t>2021-06-16T19:53:35Z</t>
  </si>
  <si>
    <t>2021-06-16T19:53:20Z</t>
  </si>
  <si>
    <t>P</t>
  </si>
  <si>
    <t>MDEwOlJlcG9zaXRvcnkzNjA4MTA4NjE=</t>
  </si>
  <si>
    <t>umit</t>
  </si>
  <si>
    <t>harivenu</t>
  </si>
  <si>
    <t>Drunken Cat</t>
  </si>
  <si>
    <t>Elevate Services</t>
  </si>
  <si>
    <t xml:space="preserve">Gurgaon </t>
  </si>
  <si>
    <t>https://github.com/harivenu/umit</t>
  </si>
  <si>
    <t>PHP/Shell/JavaScript/CSS/Twig/HTML/Rich Text Format</t>
  </si>
  <si>
    <t>2021-04-23T08:11:19Z</t>
  </si>
  <si>
    <t>2021-06-16T15:49:54Z</t>
  </si>
  <si>
    <t>2021-06-16T15:49:00Z</t>
  </si>
  <si>
    <t>MDEwOlJlcG9zaXRvcnkzNzUzNzg2OTA=</t>
  </si>
  <si>
    <t>WebSpaceApp4_To_4_1</t>
  </si>
  <si>
    <t>NikolaAleksic1996</t>
  </si>
  <si>
    <t>Nikola Aleksic</t>
  </si>
  <si>
    <t>https://github.com/NikolaAleksic1996/WebSpaceApp4_To_4_1</t>
  </si>
  <si>
    <t>PHP/CSS/JavaScript/Twig/Shell</t>
  </si>
  <si>
    <t>2021-06-09T14:11:04Z</t>
  </si>
  <si>
    <t>2021-06-15T08:38:06Z</t>
  </si>
  <si>
    <t>2021-06-15T08:37:22Z</t>
  </si>
  <si>
    <t>teaching</t>
  </si>
  <si>
    <t>MDEwOlJlcG9zaXRvcnkzNzY4MTk4NjU=</t>
  </si>
  <si>
    <t>PhpBBGroupeB1</t>
  </si>
  <si>
    <t>FranckMeinhardt</t>
  </si>
  <si>
    <t>https://github.com/FranckMeinhardt/PhpBBGroupeB1</t>
  </si>
  <si>
    <t>PHP/HTML/CSS/JavaScript/PLpgSQL/Twig</t>
  </si>
  <si>
    <t>2021-06-14T12:44:59Z</t>
  </si>
  <si>
    <t>2021-06-15T07:43:02Z</t>
  </si>
  <si>
    <t>2021-06-15T07:42:35Z</t>
  </si>
  <si>
    <t>MDEwOlJlcG9zaXRvcnkzMzQyOTM4MDI=</t>
  </si>
  <si>
    <t>agenda-telefonica</t>
  </si>
  <si>
    <t>pablo-souza</t>
  </si>
  <si>
    <t>Exemplo simples de uma agenda telefonica</t>
  </si>
  <si>
    <t>https://github.com/pablo-souza/agenda-telefonica</t>
  </si>
  <si>
    <t>Vue</t>
  </si>
  <si>
    <t>HTML/PHP/JavaScript/Vue</t>
  </si>
  <si>
    <t>2021-01-30T00:21:41Z</t>
  </si>
  <si>
    <t>2021-06-14T19:32:44Z</t>
  </si>
  <si>
    <t>2021-06-14T19:32:41Z</t>
  </si>
  <si>
    <t>MDEwOlJlcG9zaXRvcnkzNzY3NzIxODQ=</t>
  </si>
  <si>
    <t>symfony-order-api</t>
  </si>
  <si>
    <t>pabloripoll</t>
  </si>
  <si>
    <t>Pablo Ripoll</t>
  </si>
  <si>
    <t>Tarragona, Spain</t>
  </si>
  <si>
    <t>Simple example of an Api REST to order products</t>
  </si>
  <si>
    <t>https://github.com/pabloripoll/symfony-order-api</t>
  </si>
  <si>
    <t>Shell/PHP</t>
  </si>
  <si>
    <t>2021-06-14T09:38:36Z</t>
  </si>
  <si>
    <t>2021-06-14T09:41:39Z</t>
  </si>
  <si>
    <t>2021-06-14T09:40:49Z</t>
  </si>
  <si>
    <t>MDEwOlJlcG9zaXRvcnkzNDI2OTQ1Mjc=</t>
  </si>
  <si>
    <t>WebProject</t>
  </si>
  <si>
    <t>BorchaniSalma</t>
  </si>
  <si>
    <t>https://github.com/BorchaniSalma/WebProject</t>
  </si>
  <si>
    <t>CSS/JavaScript/PHP/Shell/Twig</t>
  </si>
  <si>
    <t>2021-02-26T20:34:43Z</t>
  </si>
  <si>
    <t>2021-06-14T02:27:29Z</t>
  </si>
  <si>
    <t>2021-06-14T02:27:03Z</t>
  </si>
  <si>
    <t>MDEwOlJlcG9zaXRvcnkzMzQyMTU0MzI=</t>
  </si>
  <si>
    <t>socidem</t>
  </si>
  <si>
    <t>haba-sensei</t>
  </si>
  <si>
    <t>Stampiza2.com</t>
  </si>
  <si>
    <t>lima peru</t>
  </si>
  <si>
    <t xml:space="preserve">Sistema de gestion de citas medicas </t>
  </si>
  <si>
    <t>https://github.com/haba-sensei/socidem</t>
  </si>
  <si>
    <t>PHP/CSS/HTML/JavaScript/Hack</t>
  </si>
  <si>
    <t>2021-01-29T17:26:51Z</t>
  </si>
  <si>
    <t>2021-06-13T15:01:13Z</t>
  </si>
  <si>
    <t>2021-06-13T15:00:47Z</t>
  </si>
  <si>
    <t>MDEwOlJlcG9zaXRvcnkzNzUwOTkyNTE=</t>
  </si>
  <si>
    <t>cp1</t>
  </si>
  <si>
    <t>lauracastilloal97</t>
  </si>
  <si>
    <t>https://github.com/lauracastilloal97/cp1</t>
  </si>
  <si>
    <t>Shell/PHP/CSS/JavaScript/Twig</t>
  </si>
  <si>
    <t>2021-06-08T17:55:45Z</t>
  </si>
  <si>
    <t>2021-06-13T11:38:44Z</t>
  </si>
  <si>
    <t>2021-06-13T11:38:32Z</t>
  </si>
  <si>
    <t>MDEwOlJlcG9zaXRvcnkzNzYwMzU0ODE=</t>
  </si>
  <si>
    <t>portfolio.github.io</t>
  </si>
  <si>
    <t>ThibautWa</t>
  </si>
  <si>
    <t>https://github.com/ThibautWa/portfolio.github.io</t>
  </si>
  <si>
    <t>PHP/CSS/JavaScript/Twig</t>
  </si>
  <si>
    <t>2021-06-11T13:33:04Z</t>
  </si>
  <si>
    <t>2021-06-11T13:35:11Z</t>
  </si>
  <si>
    <t>2021-06-11T13:34:07Z</t>
  </si>
  <si>
    <t>MDEwOlJlcG9zaXRvcnkzNzU4NzYxMjQ=</t>
  </si>
  <si>
    <t>wordpress-wn</t>
  </si>
  <si>
    <t>YantornoJoel</t>
  </si>
  <si>
    <t>Joel</t>
  </si>
  <si>
    <t>Renovación del sitio web del Instituto para la materia Practica Profesional III</t>
  </si>
  <si>
    <t>https://github.com/YantornoJoel/wordpress-wn</t>
  </si>
  <si>
    <t>PHP/CSS/SCSS/JavaScript/HTML/Hack</t>
  </si>
  <si>
    <t>2021-06-11T01:52:25Z</t>
  </si>
  <si>
    <t>2021-06-11T01:57:25Z</t>
  </si>
  <si>
    <t>2021-06-11T01:57:22Z</t>
  </si>
  <si>
    <t>MDEwOlJlcG9zaXRvcnkzNzU1NzQyNDg=</t>
  </si>
  <si>
    <t>wp_theme</t>
  </si>
  <si>
    <t>PhetSirmhuel</t>
  </si>
  <si>
    <t xml:space="preserve">Bieefilled </t>
  </si>
  <si>
    <t>IT Geek</t>
  </si>
  <si>
    <t>https://github.com/PhetSirmhuel/wp_theme</t>
  </si>
  <si>
    <t>PHP/CSS/SCSS/JavaScript/Less/HTML/Batchfile</t>
  </si>
  <si>
    <t>2021-06-10T04:56:01Z</t>
  </si>
  <si>
    <t>2021-06-10T21:16:13Z</t>
  </si>
  <si>
    <t>2021-06-10T20:59:35Z</t>
  </si>
  <si>
    <t>MDEwOlJlcG9zaXRvcnkyNzQxOTMyMjU=</t>
  </si>
  <si>
    <t>Drupal-Issues-Module</t>
  </si>
  <si>
    <t>poojaganjage</t>
  </si>
  <si>
    <t>https://github.com/poojaganjage/Drupal-Issues-Module</t>
  </si>
  <si>
    <t>PHP/CSS/JavaScript/Shell/Twig/Less/Handlebars</t>
  </si>
  <si>
    <t>2020-06-22T16:48:18Z</t>
  </si>
  <si>
    <t>2021-06-10T16:56:40Z</t>
  </si>
  <si>
    <t>2021-06-10T15:57:16Z</t>
  </si>
  <si>
    <t>MDEwOlJlcG9zaXRvcnkzNzU1MTc1Njk=</t>
  </si>
  <si>
    <t>kcci-new</t>
  </si>
  <si>
    <t>tiberekanaan</t>
  </si>
  <si>
    <t>Kanaan Ngutu</t>
  </si>
  <si>
    <t>New version of KCCI</t>
  </si>
  <si>
    <t>https://github.com/tiberekanaan/kcci-new</t>
  </si>
  <si>
    <t>PHP/Shell/JavaScript/CSS/Twig/HTML/Ruby</t>
  </si>
  <si>
    <t>2021-06-09T23:50:25Z</t>
  </si>
  <si>
    <t>2021-06-09T23:58:31Z</t>
  </si>
  <si>
    <t>2021-06-09T23:47:07Z</t>
  </si>
  <si>
    <t>MDEwOlJlcG9zaXRvcnkzNjcxNzM1MTc=</t>
  </si>
  <si>
    <t>Prestashop</t>
  </si>
  <si>
    <t>Brocoleo</t>
  </si>
  <si>
    <t>Leandro Miranda</t>
  </si>
  <si>
    <t>https://github.com/Brocoleo/Prestashop</t>
  </si>
  <si>
    <t>PHP/CSS/Less/JavaScript/Smarty/Vue/Twig</t>
  </si>
  <si>
    <t>2021-05-13T21:00:32Z</t>
  </si>
  <si>
    <t>2021-06-09T18:58:27Z</t>
  </si>
  <si>
    <t>2021-06-09T18:57:33Z</t>
  </si>
  <si>
    <t>MDEwOlJlcG9zaXRvcnkzNzUzMzI0NDg=</t>
  </si>
  <si>
    <t>practice_diploma</t>
  </si>
  <si>
    <t>SvetlanaTseluykina</t>
  </si>
  <si>
    <t>https://github.com/SvetlanaTseluykina/practice_diploma</t>
  </si>
  <si>
    <t>2021-06-09T11:33:15Z</t>
  </si>
  <si>
    <t>2021-06-09T13:02:44Z</t>
  </si>
  <si>
    <t>2021-06-09T13:02:27Z</t>
  </si>
  <si>
    <t>MDEwOlJlcG9zaXRvcnkzNzQ5NzI5OTc=</t>
  </si>
  <si>
    <t>eccube-shop</t>
  </si>
  <si>
    <t>trinhevil9xtb</t>
  </si>
  <si>
    <t>Tạo một shop bán hàng online từ EC-CUBE 4</t>
  </si>
  <si>
    <t>https://github.com/trinhevil9xtb/eccube-shop</t>
  </si>
  <si>
    <t>Dockerfile/PHP/JavaScript/CSS/SCSS/HTML/Twig</t>
  </si>
  <si>
    <t>2021-06-08T10:44:58Z</t>
  </si>
  <si>
    <t>2021-06-09T03:52:23Z</t>
  </si>
  <si>
    <t>2021-06-09T03:51:52Z</t>
  </si>
  <si>
    <t>MDEwOlJlcG9zaXRvcnkzNzUwOTM3MTY=</t>
  </si>
  <si>
    <t>drupal-test-site</t>
  </si>
  <si>
    <t>draynur</t>
  </si>
  <si>
    <t>web developer</t>
  </si>
  <si>
    <t>Illinois</t>
  </si>
  <si>
    <t>A sample Drupal site.</t>
  </si>
  <si>
    <t>https://github.com/draynur/drupal-test-site</t>
  </si>
  <si>
    <t>2021-06-08T17:35:08Z</t>
  </si>
  <si>
    <t>2021-06-08T17:40:43Z</t>
  </si>
  <si>
    <t>2021-06-08T17:30:22Z</t>
  </si>
  <si>
    <t>MDEwOlJlcG9zaXRvcnkzNTU4ODY5MTM=</t>
  </si>
  <si>
    <t>Proyecto</t>
  </si>
  <si>
    <t>wismi11</t>
  </si>
  <si>
    <t>Ismael</t>
  </si>
  <si>
    <t>https://github.com/wismi11/Proyecto</t>
  </si>
  <si>
    <t>Dockerfile/Shell/PHP/CSS/Less/JavaScript/Smarty</t>
  </si>
  <si>
    <t>2021-04-08T11:52:20Z</t>
  </si>
  <si>
    <t>2021-06-07T23:47:23Z</t>
  </si>
  <si>
    <t>2021-06-07T23:45:33Z</t>
  </si>
  <si>
    <t>MDEwOlJlcG9zaXRvcnkzNjM0NDE0MDU=</t>
  </si>
  <si>
    <t>ComunityCar</t>
  </si>
  <si>
    <t>miguelbayoDAW</t>
  </si>
  <si>
    <t>Proyecto fin grado</t>
  </si>
  <si>
    <t>https://github.com/miguelbayoDAW/ComunityCar</t>
  </si>
  <si>
    <t>2021-05-01T15:20:06Z</t>
  </si>
  <si>
    <t>2021-06-07T11:01:53Z</t>
  </si>
  <si>
    <t>2021-06-07T11:01:41Z</t>
  </si>
  <si>
    <t>MDEwOlJlcG9zaXRvcnkzNzQ0MjYwNzI=</t>
  </si>
  <si>
    <t>donation</t>
  </si>
  <si>
    <t>mahasrishanmugam</t>
  </si>
  <si>
    <t>Mahasri Shanmugasundaram</t>
  </si>
  <si>
    <t>India</t>
  </si>
  <si>
    <t>https://github.com/mahasrishanmugam/donation</t>
  </si>
  <si>
    <t>2021-06-06T17:44:53Z</t>
  </si>
  <si>
    <t>2021-06-07T08:26:53Z</t>
  </si>
  <si>
    <t>2021-06-07T08:21:08Z</t>
  </si>
  <si>
    <t>MDEwOlJlcG9zaXRvcnkxNjkyNDI5NDE=</t>
  </si>
  <si>
    <t>mid-rest-php-demo</t>
  </si>
  <si>
    <t>SK-EID</t>
  </si>
  <si>
    <t>https://github.com/SK-EID/mid-rest-php-demo</t>
  </si>
  <si>
    <t>Dockerfile/PHP/CSS/JavaScript/Shell/SCSS/Twig</t>
  </si>
  <si>
    <t>2019-02-05T13:09:28Z</t>
  </si>
  <si>
    <t>2021-06-07T06:41:48Z</t>
  </si>
  <si>
    <t>2021-06-07T06:41:40Z</t>
  </si>
  <si>
    <t>MDEwOlJlcG9zaXRvcnkzNzQ5MDI0NDk=</t>
  </si>
  <si>
    <t>wpscan</t>
  </si>
  <si>
    <t>Athrvatripathi</t>
  </si>
  <si>
    <t>https://github.com/Athrvatripathi/wpscan</t>
  </si>
  <si>
    <t>Ruby</t>
  </si>
  <si>
    <t>Ruby/Dockerfile/HTML/Shell</t>
  </si>
  <si>
    <t>2021-06-08T06:16:33Z</t>
  </si>
  <si>
    <t>2021-06-08T06:22:12Z</t>
  </si>
  <si>
    <t>2021-06-07T06:06:13Z</t>
  </si>
  <si>
    <t>MDEwOlJlcG9zaXRvcnkzNzQ0MTEzNDM=</t>
  </si>
  <si>
    <t>projectExperts</t>
  </si>
  <si>
    <t>SauronsEyes</t>
  </si>
  <si>
    <t>Sudesh Bhuju</t>
  </si>
  <si>
    <t>#Android\r\n#Python\r\n#FrontEndWeb</t>
  </si>
  <si>
    <t>Bhaaktapur,Nepal</t>
  </si>
  <si>
    <t>Laravel Based Site</t>
  </si>
  <si>
    <t>https://github.com/SauronsEyes/projectExperts</t>
  </si>
  <si>
    <t>Shell/PHP/CSS/JavaScript/Less/HTML/Blade</t>
  </si>
  <si>
    <t>2021-06-06T16:36:36Z</t>
  </si>
  <si>
    <t>2021-06-06T17:22:07Z</t>
  </si>
  <si>
    <t>2021-06-06T17:22:05Z</t>
  </si>
  <si>
    <t>MDEwOlJlcG9zaXRvcnkzMjg5MjAzMTQ=</t>
  </si>
  <si>
    <t>SI-Klasis-Makassar</t>
  </si>
  <si>
    <t>alanlengkoan</t>
  </si>
  <si>
    <t>Alan Lengkoan</t>
  </si>
  <si>
    <t>Full Snack Developer | Sarani Mukoe Plus Ultra! 👊👊👊</t>
  </si>
  <si>
    <t>Kumala Group</t>
  </si>
  <si>
    <t>Makasar, Sulawesi Selatan, Indonesia</t>
  </si>
  <si>
    <t>Hosting SI-Klasis-Makassar</t>
  </si>
  <si>
    <t>https://github.com/alanlengkoan/SI-Klasis-Makassar</t>
  </si>
  <si>
    <t>MIT License</t>
  </si>
  <si>
    <t>Shell/HTML/PHP/CSS/JavaScript/Less/Twig</t>
  </si>
  <si>
    <t>2021-01-12T08:29:54Z</t>
  </si>
  <si>
    <t>2021-06-06T03:36:00Z</t>
  </si>
  <si>
    <t>2021-06-06T03:35:50Z</t>
  </si>
  <si>
    <t>MDEwOlJlcG9zaXRvcnkyNDkxOTQzNjg=</t>
  </si>
  <si>
    <t>phpnuke</t>
  </si>
  <si>
    <t>PHP-Nuke is a web-based automated news publishing and content management system based on PHP and MySQL.</t>
  </si>
  <si>
    <t>https://github.com/phpnuke/phpnuke</t>
  </si>
  <si>
    <t>HTML/PHP/CSS/JavaScript/XSLT/Shell/PLpgSQL</t>
  </si>
  <si>
    <t>2020-03-22T13:56:04Z</t>
  </si>
  <si>
    <t>2021-06-05T20:07:29Z</t>
  </si>
  <si>
    <t>2021-06-05T20:07:05Z</t>
  </si>
  <si>
    <t>MDEwOlJlcG9zaXRvcnkzNzM5NTQwMzU=</t>
  </si>
  <si>
    <t>SHF-Web-Site</t>
  </si>
  <si>
    <t>tjsharkfan</t>
  </si>
  <si>
    <t>Primary web presence for the Saratoga Historical Foundation</t>
  </si>
  <si>
    <t>https://github.com/tjsharkfan/SHF-Web-Site</t>
  </si>
  <si>
    <t>HTML/PHP/CSS/JavaScript/Smarty/Hack/Shell</t>
  </si>
  <si>
    <t>2021-06-04T20:35:45Z</t>
  </si>
  <si>
    <t>2021-06-05T13:12:07Z</t>
  </si>
  <si>
    <t>2021-06-05T12:53:35Z</t>
  </si>
  <si>
    <t>MDEwOlJlcG9zaXRvcnkzNjMyNjU1NjY=</t>
  </si>
  <si>
    <t>4ramosDoctrine</t>
  </si>
  <si>
    <t>ramosnvy</t>
  </si>
  <si>
    <t>Pedro Ramos</t>
  </si>
  <si>
    <t>:)</t>
  </si>
  <si>
    <t>NevyDevs</t>
  </si>
  <si>
    <t xml:space="preserve">Campinas </t>
  </si>
  <si>
    <t>Meu repositório sobre Doctrine, todo meu desenvolvimento é anotado aqui dentro.</t>
  </si>
  <si>
    <t>https://github.com/ramosnvy/4ramosDoctrine</t>
  </si>
  <si>
    <t>2021-04-30T21:42:45Z</t>
  </si>
  <si>
    <t>2021-06-04T19:05:04Z</t>
  </si>
  <si>
    <t>2021-06-04T19:05:01Z</t>
  </si>
  <si>
    <t>MDEwOlJlcG9zaXRvcnkzNTc4ODQ1NjY=</t>
  </si>
  <si>
    <t>PPE3</t>
  </si>
  <si>
    <t>Bastienp2a</t>
  </si>
  <si>
    <t>Bastien P.</t>
  </si>
  <si>
    <t>https://github.com/Bastienp2a/PPE3</t>
  </si>
  <si>
    <t>Shell/JavaScript/CSS/PHP/Twig</t>
  </si>
  <si>
    <t>2021-04-14T11:42:23Z</t>
  </si>
  <si>
    <t>2021-06-04T15:58:01Z</t>
  </si>
  <si>
    <t>2021-06-04T15:57:59Z</t>
  </si>
  <si>
    <t>MDEwOlJlcG9zaXRvcnkzNzM2NDE2MTE=</t>
  </si>
  <si>
    <t>israelcasilva.com.br</t>
  </si>
  <si>
    <t>israelsilva1310</t>
  </si>
  <si>
    <t>https://github.com/israelsilva1310/israelcasilva.com.br</t>
  </si>
  <si>
    <t>PHP/Twig/CSS/JavaScript/Less/Hack/HTML</t>
  </si>
  <si>
    <t>2021-06-03T21:08:13Z</t>
  </si>
  <si>
    <t>2021-06-03T21:17:14Z</t>
  </si>
  <si>
    <t>2021-06-03T21:11:35Z</t>
  </si>
  <si>
    <t>MDEwOlJlcG9zaXRvcnkzNzE3NjMyNDQ=</t>
  </si>
  <si>
    <t>huntKingdomPlatform</t>
  </si>
  <si>
    <t>rram12</t>
  </si>
  <si>
    <t>Ramzi Raddaoui</t>
  </si>
  <si>
    <t>Nerds</t>
  </si>
  <si>
    <t>Website, desktop software, and native mobile application sharing the same Database for hunting and fishing lovers.</t>
  </si>
  <si>
    <t>symfony/symfony-framework/java/javafx/ajax/jquery/codenameone/mysql/sqlite/git</t>
  </si>
  <si>
    <t>https://github.com/rram12/huntKingdomPlatform</t>
  </si>
  <si>
    <t>PHP/Twig/CSS/JavaScript/SCSS/HTML/Less</t>
  </si>
  <si>
    <t>2021-05-28T16:44:03Z</t>
  </si>
  <si>
    <t>2021-06-03T18:25:08Z</t>
  </si>
  <si>
    <t>2021-06-03T18:24:41Z</t>
  </si>
  <si>
    <t>MDEwOlJlcG9zaXRvcnkzNzM0OTU2MTk=</t>
  </si>
  <si>
    <t>news-test</t>
  </si>
  <si>
    <t>filari</t>
  </si>
  <si>
    <t>Filari</t>
  </si>
  <si>
    <t>https://github.com/filari/news-test</t>
  </si>
  <si>
    <t>2021-06-03T12:15:24Z</t>
  </si>
  <si>
    <t>2021-06-03T12:31:37Z</t>
  </si>
  <si>
    <t>2021-06-03T12:28:32Z</t>
  </si>
  <si>
    <t>MDEwOlJlcG9zaXRvcnkzNzM0NTQzNzQ=</t>
  </si>
  <si>
    <t>oths</t>
  </si>
  <si>
    <t>nag381</t>
  </si>
  <si>
    <t>Nabeel Ghafoor</t>
  </si>
  <si>
    <t>Multan, Pakistan</t>
  </si>
  <si>
    <t>https://github.com/nag381/oths</t>
  </si>
  <si>
    <t>2021-06-03T09:36:40Z</t>
  </si>
  <si>
    <t>2021-06-03T10:26:37Z</t>
  </si>
  <si>
    <t>2021-06-03T10:26:25Z</t>
  </si>
  <si>
    <t>MDEwOlJlcG9zaXRvcnkzNjg2ODkxNDk=</t>
  </si>
  <si>
    <t>MercadoPagoMVC</t>
  </si>
  <si>
    <t>detectivejd</t>
  </si>
  <si>
    <t>Juandy Ocampo</t>
  </si>
  <si>
    <t>Salto</t>
  </si>
  <si>
    <t>https://github.com/detectivejd/MercadoPagoMVC</t>
  </si>
  <si>
    <t>PHP/HTML/CSS/Hack</t>
  </si>
  <si>
    <t>2021-05-18T23:15:49Z</t>
  </si>
  <si>
    <t>2021-06-03T03:40:36Z</t>
  </si>
  <si>
    <t>2021-06-03T03:40:00Z</t>
  </si>
  <si>
    <t>MDEwOlJlcG9zaXRvcnkzNzMyNzA1MDY=</t>
  </si>
  <si>
    <t>pruebaRepo</t>
  </si>
  <si>
    <t>RSalazarDev</t>
  </si>
  <si>
    <t>https://github.com/RSalazarDev/pruebaRepo</t>
  </si>
  <si>
    <t>Shell/PHP/Twig/JavaScript/TypeScript/CSS/HTML</t>
  </si>
  <si>
    <t>2021-06-02T18:44:27Z</t>
  </si>
  <si>
    <t>2021-06-02T20:23:26Z</t>
  </si>
  <si>
    <t>2021-06-02T20:21:15Z</t>
  </si>
  <si>
    <t>MDEwOlJlcG9zaXRvcnkxMTcwMDM3MzY=</t>
  </si>
  <si>
    <t>d8-refactored</t>
  </si>
  <si>
    <t>sas-isus</t>
  </si>
  <si>
    <t>Composer based Drupal 8 upstream</t>
  </si>
  <si>
    <t>https://github.com/sas-isus/d8-refactored</t>
  </si>
  <si>
    <t>PHP/JavaScript/CSS/HTML/Shell/Perl/Makefile</t>
  </si>
  <si>
    <t>2018-01-10T19:52:59Z</t>
  </si>
  <si>
    <t>2021-06-02T19:32:40Z</t>
  </si>
  <si>
    <t>2021-06-02T19:29:39Z</t>
  </si>
  <si>
    <t>MDEwOlJlcG9zaXRvcnkzNzMyMjQxMjU=</t>
  </si>
  <si>
    <t>Trabajo2DAW2</t>
  </si>
  <si>
    <t>Roloxd</t>
  </si>
  <si>
    <t>https://github.com/Roloxd/Trabajo2DAW2</t>
  </si>
  <si>
    <t>PHP/CSS/SCSS/JavaScript/HTML/Less/Shell</t>
  </si>
  <si>
    <t>2021-06-02T15:52:01Z</t>
  </si>
  <si>
    <t>2021-06-02T15:57:20Z</t>
  </si>
  <si>
    <t>2021-06-02T15:56:07Z</t>
  </si>
  <si>
    <t>MDEwOlJlcG9zaXRvcnkzNzMxMDEwNTY=</t>
  </si>
  <si>
    <t>colorfoot</t>
  </si>
  <si>
    <t>PaulMarechal</t>
  </si>
  <si>
    <t>Paul Marechal</t>
  </si>
  <si>
    <t xml:space="preserve">Student at ESIEE[it] Paris </t>
  </si>
  <si>
    <t>ESIEE[it]</t>
  </si>
  <si>
    <t>Paris</t>
  </si>
  <si>
    <t>https://github.com/PaulMarechal/colorfoot</t>
  </si>
  <si>
    <t>Dockerfile/Shell/HTML/PHP/CSS/Less/JavaScript</t>
  </si>
  <si>
    <t>2021-06-02T09:01:41Z</t>
  </si>
  <si>
    <t>2021-06-02T10:30:33Z</t>
  </si>
  <si>
    <t>2021-06-02T10:30:13Z</t>
  </si>
  <si>
    <t>MDEwOlJlcG9zaXRvcnkzNzI0MDI0NTU=</t>
  </si>
  <si>
    <t>bee-code-challenge-backend</t>
  </si>
  <si>
    <t>nisassa</t>
  </si>
  <si>
    <t>https://github.com/nisassa/bee-code-challenge-backend</t>
  </si>
  <si>
    <t>2021-05-31T06:18:43Z</t>
  </si>
  <si>
    <t>2021-06-01T14:34:40Z</t>
  </si>
  <si>
    <t>2021-06-01T14:34:24Z</t>
  </si>
  <si>
    <t>MDEwOlJlcG9zaXRvcnkzNzI2NTQyNTY=</t>
  </si>
  <si>
    <t>Ouai-</t>
  </si>
  <si>
    <t>Antoine-Byr</t>
  </si>
  <si>
    <t>https://github.com/Antoine-Byr/Ouai-</t>
  </si>
  <si>
    <t>Shell/PHP/JavaScript/CSS/HTML/Twig</t>
  </si>
  <si>
    <t>2021-05-31T23:53:02Z</t>
  </si>
  <si>
    <t>2021-06-01T00:11:50Z</t>
  </si>
  <si>
    <t>2021-06-01T00:10:16Z</t>
  </si>
  <si>
    <t>MDEwOlJlcG9zaXRvcnkyMzg2MTQ5ODU=</t>
  </si>
  <si>
    <t>tienda-online</t>
  </si>
  <si>
    <t>tomas8801</t>
  </si>
  <si>
    <t>Tomas Marsili</t>
  </si>
  <si>
    <t>PHP developer</t>
  </si>
  <si>
    <t>https://github.com/tomas8801/tienda-online</t>
  </si>
  <si>
    <t>CSS/PHP/Hack/JavaScript</t>
  </si>
  <si>
    <t>2020-02-06T05:28:15Z</t>
  </si>
  <si>
    <t>2021-05-31T03:21:27Z</t>
  </si>
  <si>
    <t>2021-05-31T03:20:14Z</t>
  </si>
  <si>
    <t>MDEwOlJlcG9zaXRvcnkzNzIzMzY0ODg=</t>
  </si>
  <si>
    <t>mpavaliacao</t>
  </si>
  <si>
    <t>bolatechproducoes</t>
  </si>
  <si>
    <t>https://github.com/bolatechproducoes/mpavaliacao</t>
  </si>
  <si>
    <t>2021-05-30T23:43:43Z</t>
  </si>
  <si>
    <t>2021-05-31T02:26:46Z</t>
  </si>
  <si>
    <t>2021-05-31T02:26:40Z</t>
  </si>
  <si>
    <t>MDEwOlJlcG9zaXRvcnkzNzIyODUyNDQ=</t>
  </si>
  <si>
    <t>Drupal</t>
  </si>
  <si>
    <t>GayalBalasooriya</t>
  </si>
  <si>
    <t>Gayal Balasooriya</t>
  </si>
  <si>
    <t>Undergraduate</t>
  </si>
  <si>
    <t>University of Kelaniya</t>
  </si>
  <si>
    <t>Kaduwela</t>
  </si>
  <si>
    <t>https://github.com/GayalBalasooriya/Drupal</t>
  </si>
  <si>
    <t>2021-05-30T18:14:53Z</t>
  </si>
  <si>
    <t>2021-05-30T18:27:53Z</t>
  </si>
  <si>
    <t>2021-05-30T18:25:31Z</t>
  </si>
  <si>
    <t>MDEwOlJlcG9zaXRvcnkzNzE5MjU3NjI=</t>
  </si>
  <si>
    <t>Formation-Wordpress----projetSam</t>
  </si>
  <si>
    <t>Anouchka25</t>
  </si>
  <si>
    <t>Anouchka MINKOUE OBAME</t>
  </si>
  <si>
    <t>Fondatrice de ToutPaie.fr 📲App mobile 🛒Marketplace /📍Géolocalisation - { }Web dev - 📣Marketing digital</t>
  </si>
  <si>
    <t>Yvetot</t>
  </si>
  <si>
    <t>https://github.com/Anouchka25/Formation-Wordpress----projetSam</t>
  </si>
  <si>
    <t>PHP/CSS/SCSS/JavaScript/HTML/Hack/Smarty</t>
  </si>
  <si>
    <t>2021-05-29T08:56:26Z</t>
  </si>
  <si>
    <t>2021-05-29T09:51:19Z</t>
  </si>
  <si>
    <t>2021-05-29T09:51:11Z</t>
  </si>
  <si>
    <t>MDEwOlJlcG9zaXRvcnkzNzE1ODQ0MDk=</t>
  </si>
  <si>
    <t>SistemaAlquiler</t>
  </si>
  <si>
    <t>leonardo2898</t>
  </si>
  <si>
    <t>senati</t>
  </si>
  <si>
    <t>https://github.com/leonardo2898/SistemaAlquiler</t>
  </si>
  <si>
    <t>PHP/JavaScript/SCSS/HTML/Ruby/CSS/TypeScript</t>
  </si>
  <si>
    <t>2021-05-28T04:58:17Z</t>
  </si>
  <si>
    <t>2021-05-28T05:30:38Z</t>
  </si>
  <si>
    <t>2021-05-28T05:21:51Z</t>
  </si>
  <si>
    <t>MDEwOlJlcG9zaXRvcnkzNzEyMzE3MDI=</t>
  </si>
  <si>
    <t>bureau</t>
  </si>
  <si>
    <t>arsantin</t>
  </si>
  <si>
    <t>André Ricardo Santin</t>
  </si>
  <si>
    <t>Curitiba</t>
  </si>
  <si>
    <t>https://github.com/arsantin/bureau</t>
  </si>
  <si>
    <t>PHP/Shell/JavaScript/CSS/Twig/HTML/Sass</t>
  </si>
  <si>
    <t>2021-05-27T03:10:35Z</t>
  </si>
  <si>
    <t>2021-05-27T19:00:30Z</t>
  </si>
  <si>
    <t>2021-05-27T19:00:23Z</t>
  </si>
  <si>
    <t>MDEwOlJlcG9zaXRvcnkzNzEzODU5ODI=</t>
  </si>
  <si>
    <t>CRM-WebShop-System</t>
  </si>
  <si>
    <t>mhastan</t>
  </si>
  <si>
    <t>keep on learning</t>
  </si>
  <si>
    <t xml:space="preserve">somewhere inside port 443 </t>
  </si>
  <si>
    <t>A CRM and WebShop system in one project, still in progress.</t>
  </si>
  <si>
    <t>https://github.com/mhastan/CRM-WebShop-System</t>
  </si>
  <si>
    <t>Shell/PHP/CSS/Twig</t>
  </si>
  <si>
    <t>2021-05-27T13:37:18Z</t>
  </si>
  <si>
    <t>2021-05-27T13:38:55Z</t>
  </si>
  <si>
    <t>2021-05-27T13:38:21Z</t>
  </si>
  <si>
    <t>MDEwOlJlcG9zaXRvcnkzNzEzNDU3ODI=</t>
  </si>
  <si>
    <t>ruchisharma-20</t>
  </si>
  <si>
    <t>https://github.com/ruchisharma-20/Drupal</t>
  </si>
  <si>
    <t>PHP/Shell/JavaScript/CSS/Twig/HTML/Batchfile</t>
  </si>
  <si>
    <t>2021-05-27T11:13:59Z</t>
  </si>
  <si>
    <t>2021-05-27T12:01:37Z</t>
  </si>
  <si>
    <t>2021-05-27T11:56:29Z</t>
  </si>
  <si>
    <t>MDEwOlJlcG9zaXRvcnkyODkyMDYyMDc=</t>
  </si>
  <si>
    <t>qav</t>
  </si>
  <si>
    <t>OxfamIndia</t>
  </si>
  <si>
    <t>https://github.com/OxfamIndia/qav</t>
  </si>
  <si>
    <t>2020-08-21T07:26:20Z</t>
  </si>
  <si>
    <t>2021-05-27T10:24:23Z</t>
  </si>
  <si>
    <t>2021-05-27T10:23:27Z</t>
  </si>
  <si>
    <t>MDEwOlJlcG9zaXRvcnkzMzE5NjQ2OTI=</t>
  </si>
  <si>
    <t>canvas-lti</t>
  </si>
  <si>
    <t>mlibrary</t>
  </si>
  <si>
    <t>https://github.com/mlibrary/canvas-lti</t>
  </si>
  <si>
    <t>2021-01-22T14:09:58Z</t>
  </si>
  <si>
    <t>2021-05-26T20:49:33Z</t>
  </si>
  <si>
    <t>2021-05-26T20:42:25Z</t>
  </si>
  <si>
    <t>MDEwOlJlcG9zaXRvcnkzNzA4NzU5MDE=</t>
  </si>
  <si>
    <t>Fisiocampus_cms</t>
  </si>
  <si>
    <t>alexnu00001</t>
  </si>
  <si>
    <t>https://github.com/alexnu00001/Fisiocampus_cms</t>
  </si>
  <si>
    <t>Shell/PHP/CSS/SCSS/JavaScript/Twig/Less</t>
  </si>
  <si>
    <t>2021-05-26T01:47:45Z</t>
  </si>
  <si>
    <t>2021-05-26T15:29:34Z</t>
  </si>
  <si>
    <t>2021-05-26T15:29:17Z</t>
  </si>
  <si>
    <t>MDEwOlJlcG9zaXRvcnkzNzAzMTM4MjE=</t>
  </si>
  <si>
    <t>ec-cube</t>
  </si>
  <si>
    <t>hapo-chientv</t>
  </si>
  <si>
    <t>https://github.com/hapo-chientv/ec-cube</t>
  </si>
  <si>
    <t>Shell/Dockerfile/PHP/Twig/JavaScript/CSS/SCSS</t>
  </si>
  <si>
    <t>2021-05-24T10:30:01Z</t>
  </si>
  <si>
    <t>2021-05-24T10:35:11Z</t>
  </si>
  <si>
    <t>2021-05-24T10:33:57Z</t>
  </si>
  <si>
    <t>MDEwOlJlcG9zaXRvcnkzNjM1Nzg3NjU=</t>
  </si>
  <si>
    <t>Crizprz-MercadoPago-Larevel</t>
  </si>
  <si>
    <t>CRIZPRZ</t>
  </si>
  <si>
    <t>https://github.com/CRIZPRZ/Crizprz-MercadoPago-Larevel</t>
  </si>
  <si>
    <t>PHP/Blade</t>
  </si>
  <si>
    <t>2021-05-02T06:03:15Z</t>
  </si>
  <si>
    <t>2021-05-23T18:23:01Z</t>
  </si>
  <si>
    <t>2021-05-23T18:22:03Z</t>
  </si>
  <si>
    <t>MDEwOlJlcG9zaXRvcnkyMzgwNzc4MA==</t>
  </si>
  <si>
    <t>giada-www</t>
  </si>
  <si>
    <t>monocasual</t>
  </si>
  <si>
    <t>Official website of Giada Loop Machine. Powered by NodeJS, SASS, Pug and other beautiful JavaScript machineries.</t>
  </si>
  <si>
    <t>html5/css/css3/pug/pug-template-engine/nodejs/javascript/website/giada/giada-loop-machine</t>
  </si>
  <si>
    <t>https://github.com/monocasual/giada-www</t>
  </si>
  <si>
    <t>GNU General Public License v3.0</t>
  </si>
  <si>
    <t>PHP/HTML/CSS/JavaScript/PLpgSQL/Pug</t>
  </si>
  <si>
    <t>2014-09-08T20:49:45Z</t>
  </si>
  <si>
    <t>2021-05-23T09:48:13Z</t>
  </si>
  <si>
    <t>2021-05-23T09:48:07Z</t>
  </si>
  <si>
    <t>MDEwOlJlcG9zaXRvcnkzMTY3MDQ0NjA=</t>
  </si>
  <si>
    <t>unNouveauSoufflePourClery</t>
  </si>
  <si>
    <t>prestashopBoss</t>
  </si>
  <si>
    <t>Wakidaisho</t>
  </si>
  <si>
    <t>https://github.com/prestashopBoss/unNouveauSoufflePourClery</t>
  </si>
  <si>
    <t>PHP/Hack/CSS/SCSS/HTML/JavaScript/Shell</t>
  </si>
  <si>
    <t>2020-11-28T10:03:11Z</t>
  </si>
  <si>
    <t>2021-05-23T07:29:08Z</t>
  </si>
  <si>
    <t>2021-05-23T07:28:57Z</t>
  </si>
  <si>
    <t>MDEwOlJlcG9zaXRvcnkzNjk4MzIyNjQ=</t>
  </si>
  <si>
    <t>Belloo</t>
  </si>
  <si>
    <t>C698844402</t>
  </si>
  <si>
    <t>Hadmi Reda</t>
  </si>
  <si>
    <t>\Come as you are\""</t>
  </si>
  <si>
    <t>@atom</t>
  </si>
  <si>
    <t>Morocco</t>
  </si>
  <si>
    <t>Belloo - VERSION 4.2.7.7</t>
  </si>
  <si>
    <t>https://github.com/C698844402/Belloo</t>
  </si>
  <si>
    <t>CSS/JavaScript/PHP/HTML/C++/SCSS</t>
  </si>
  <si>
    <t>2021-05-22T14:44:54Z</t>
  </si>
  <si>
    <t>2021-05-22T15:20:01Z</t>
  </si>
  <si>
    <t>2021-05-22T15:19:59Z</t>
  </si>
  <si>
    <t>MDEwOlJlcG9zaXRvcnkzNjkzNzgyODQ=</t>
  </si>
  <si>
    <t>johnscryptoclass.com</t>
  </si>
  <si>
    <t>johncordova</t>
  </si>
  <si>
    <t>John Cordova</t>
  </si>
  <si>
    <t>My education includes an electrical engineering degree from Ga Tech and a biomedical engineering masters degree from Johns Hopkins.  In DevOps for NTT.</t>
  </si>
  <si>
    <t>IT Specialist</t>
  </si>
  <si>
    <t>Tampa, FL</t>
  </si>
  <si>
    <t>Drupal 8 site with cryptocurrency lessons</t>
  </si>
  <si>
    <t>https://github.com/johncordova/johnscryptoclass.com</t>
  </si>
  <si>
    <t>PHP/Shell/JavaScript/CSS/Twig/HTML/Less</t>
  </si>
  <si>
    <t>2021-05-21T01:12:18Z</t>
  </si>
  <si>
    <t>2021-05-21T01:18:03Z</t>
  </si>
  <si>
    <t>2021-05-21T01:15:46Z</t>
  </si>
  <si>
    <t>MDEwOlJlcG9zaXRvcnkzNjkzNzcwNDc=</t>
  </si>
  <si>
    <t>killerpanoramas.com</t>
  </si>
  <si>
    <t>Drupal8 site codebase and content</t>
  </si>
  <si>
    <t>https://github.com/johncordova/killerpanoramas.com</t>
  </si>
  <si>
    <t>2021-05-21T01:05:04Z</t>
  </si>
  <si>
    <t>2021-05-21T01:08:53Z</t>
  </si>
  <si>
    <t>2021-05-21T01:06:35Z</t>
  </si>
  <si>
    <t>MDEwOlJlcG9zaXRvcnkzNjkzNzU4NjA=</t>
  </si>
  <si>
    <t>killertimelapse.com</t>
  </si>
  <si>
    <t>Drupal8 time lapse video site codebase.</t>
  </si>
  <si>
    <t>https://github.com/johncordova/killertimelapse.com</t>
  </si>
  <si>
    <t>2021-05-21T00:58:05Z</t>
  </si>
  <si>
    <t>2021-05-21T01:03:56Z</t>
  </si>
  <si>
    <t>2021-05-21T01:01:41Z</t>
  </si>
  <si>
    <t>MDEwOlJlcG9zaXRvcnkzNjc1MDA5NDA=</t>
  </si>
  <si>
    <t>killerphotomosaics.com</t>
  </si>
  <si>
    <t>Drupal 8 website and content</t>
  </si>
  <si>
    <t>https://github.com/johncordova/killerphotomosaics.com</t>
  </si>
  <si>
    <t>2021-05-14T23:28:55Z</t>
  </si>
  <si>
    <t>2021-05-20T19:41:16Z</t>
  </si>
  <si>
    <t>2021-05-20T19:37:42Z</t>
  </si>
  <si>
    <t>MDEwOlJlcG9zaXRvcnkzNTg0ODUwNjc=</t>
  </si>
  <si>
    <t>sporify_symfony</t>
  </si>
  <si>
    <t>soltanianas</t>
  </si>
  <si>
    <t>https://github.com/soltanianas/sporify_symfony</t>
  </si>
  <si>
    <t>PHP/CSS/JavaScript/SCSS/Twig</t>
  </si>
  <si>
    <t>2021-04-16T05:24:55Z</t>
  </si>
  <si>
    <t>2021-05-18T18:27:41Z</t>
  </si>
  <si>
    <t>2021-05-18T18:27:38Z</t>
  </si>
  <si>
    <t>MDEwOlJlcG9zaXRvcnkzNjY3OTA3NjU=</t>
  </si>
  <si>
    <t>drupal-agency-upstream</t>
  </si>
  <si>
    <t>matthewboman</t>
  </si>
  <si>
    <t>Matthew Boman</t>
  </si>
  <si>
    <t>software developer</t>
  </si>
  <si>
    <t>asheville, north carolina</t>
  </si>
  <si>
    <t>Custom upstream for Drupal 8 agency site built on Pantheon</t>
  </si>
  <si>
    <t>https://github.com/matthewboman/drupal-agency-upstream</t>
  </si>
  <si>
    <t>2021-05-12T17:04:51Z</t>
  </si>
  <si>
    <t>2021-05-20T17:12:19Z</t>
  </si>
  <si>
    <t>2021-05-18T15:32:20Z</t>
  </si>
  <si>
    <t>MDEwOlJlcG9zaXRvcnkyMjM0MTE4Mzg=</t>
  </si>
  <si>
    <t>drupalwxt-internet</t>
  </si>
  <si>
    <t>tc-ca</t>
  </si>
  <si>
    <t>https://github.com/tc-ca/drupalwxt-internet</t>
  </si>
  <si>
    <t>PHP/JavaScript/CSS/HTML/Shell/Ruby/Makefile</t>
  </si>
  <si>
    <t>2019-11-22T13:40:16Z</t>
  </si>
  <si>
    <t>2021-05-19T13:10:52Z</t>
  </si>
  <si>
    <t>2021-05-18T14:47:36Z</t>
  </si>
  <si>
    <t>MDEwOlJlcG9zaXRvcnkzNDY2OTcwOTg=</t>
  </si>
  <si>
    <t>SI-Pemesanan-Air-Tahu</t>
  </si>
  <si>
    <t>https://github.com/alanlengkoan/SI-Pemesanan-Air-Tahu</t>
  </si>
  <si>
    <t>Shell/PHP/CSS/JavaScript/Less/HTML/SCSS</t>
  </si>
  <si>
    <t>2021-03-11T12:38:35Z</t>
  </si>
  <si>
    <t>2021-05-18T13:17:55Z</t>
  </si>
  <si>
    <t>2021-05-18T13:17:42Z</t>
  </si>
  <si>
    <t>MDEwOlJlcG9zaXRvcnkyMjMyNDY4NzM=</t>
  </si>
  <si>
    <t>elfortin-octobercms</t>
  </si>
  <si>
    <t>lbozzolo</t>
  </si>
  <si>
    <t>https://github.com/lbozzolo/elfortin-octobercms</t>
  </si>
  <si>
    <t>PHP/CSS/JavaScript/HTML/Smarty/Shell/Less</t>
  </si>
  <si>
    <t>2019-11-21T19:17:26Z</t>
  </si>
  <si>
    <t>2021-05-17T23:29:03Z</t>
  </si>
  <si>
    <t>2021-05-17T23:27:53Z</t>
  </si>
  <si>
    <t>MDEwOlJlcG9zaXRvcnkzNDYwNjcxNzY=</t>
  </si>
  <si>
    <t>mamias_2021</t>
  </si>
  <si>
    <t>toufa123</t>
  </si>
  <si>
    <t>Atef OUERGHI</t>
  </si>
  <si>
    <t>https://github.com/toufa123/mamias_2021</t>
  </si>
  <si>
    <t>Shell/Makefile/PHP/CSS/JavaScript/Less/SCSS</t>
  </si>
  <si>
    <t>2021-03-09T16:14:37Z</t>
  </si>
  <si>
    <t>2021-05-17T05:32:21Z</t>
  </si>
  <si>
    <t>2021-05-17T05:30:25Z</t>
  </si>
  <si>
    <t>MDEwOlJlcG9zaXRvcnkzNTc1NTgzNDY=</t>
  </si>
  <si>
    <t>CMS-Creative_Eye_Studio</t>
  </si>
  <si>
    <t>creative-eye-studio</t>
  </si>
  <si>
    <t>https://github.com/creative-eye-studio/CMS-Creative_Eye_Studio</t>
  </si>
  <si>
    <t>Shell/PHP/Twig/JavaScript/SCSS/CSS/HTML</t>
  </si>
  <si>
    <t>2021-04-13T13:11:56Z</t>
  </si>
  <si>
    <t>2021-05-16T20:38:35Z</t>
  </si>
  <si>
    <t>2021-05-16T20:38:11Z</t>
  </si>
  <si>
    <t>MDEwOlJlcG9zaXRvcnkzNjczODM4MjI=</t>
  </si>
  <si>
    <t>bdgest-offline-release</t>
  </si>
  <si>
    <t>stephanie-louis</t>
  </si>
  <si>
    <t>Stéphanie LOUIS</t>
  </si>
  <si>
    <t>Web developper Symfony 4, Drupal 7-8, PHP7, MySQL</t>
  </si>
  <si>
    <t>DIGITALIS</t>
  </si>
  <si>
    <t>Chambéry, France</t>
  </si>
  <si>
    <t>https://github.com/stephanie-louis/bdgest-offline-release</t>
  </si>
  <si>
    <t>2021-05-14T14:13:37Z</t>
  </si>
  <si>
    <t>2021-05-14T14:52:58Z</t>
  </si>
  <si>
    <t>2021-05-14T14:51:43Z</t>
  </si>
  <si>
    <t>MDEwOlJlcG9zaXRvcnkyNTk2ODQyMg==</t>
  </si>
  <si>
    <t>myleft</t>
  </si>
  <si>
    <t>dreamsxin</t>
  </si>
  <si>
    <t>Dreamszhu</t>
  </si>
  <si>
    <t>將升岱嶽，非徑奚爲！欲指扶桑，無舟莫適！Q群9970484</t>
  </si>
  <si>
    <t>zhejiang,china</t>
  </si>
  <si>
    <t>御舟家园</t>
  </si>
  <si>
    <t>https://github.com/dreamsxin/myleft</t>
  </si>
  <si>
    <t>PHP/HTML/CSS/JavaScript/Twig</t>
  </si>
  <si>
    <t>2014-10-30T11:47:26Z</t>
  </si>
  <si>
    <t>2021-05-14T07:30:38Z</t>
  </si>
  <si>
    <t>2021-05-14T07:30:35Z</t>
  </si>
  <si>
    <t>MDEwOlJlcG9zaXRvcnkzNjcyMjk4NTk=</t>
  </si>
  <si>
    <t>check_eccube</t>
  </si>
  <si>
    <t>machvanhoang</t>
  </si>
  <si>
    <t>https://github.com/machvanhoang/check_eccube</t>
  </si>
  <si>
    <t>2021-05-14T02:38:44Z</t>
  </si>
  <si>
    <t>2021-05-14T04:01:13Z</t>
  </si>
  <si>
    <t>2021-05-14T04:00:04Z</t>
  </si>
  <si>
    <t>MDEwOlJlcG9zaXRvcnkzNjU0NzMxNjM=</t>
  </si>
  <si>
    <t>demowebsite</t>
  </si>
  <si>
    <t>sravanichinni</t>
  </si>
  <si>
    <t>Sravani Chatragadda</t>
  </si>
  <si>
    <t>Myself Sravani. I have 3 years of experience as a PHP developer.\r\n\r\n\r\n\r\n\r\n\r\n\r\n\r\n\r\n\r\n\r\n\r\n\r\n\r\n\r\n\r\n\r\n\r\n\r\n\r\n\r\n\r\n\r\n\r\n\r\n\r\n\r\n\r\n\r\n\r\n\r\n\r\n\r\n\r\n\r\n\r\n\r\n\r\n\r\n\r\nM\r\n\r\n\r\n\r\n\r\n\r\n\r\n</t>
  </si>
  <si>
    <t>Unimity  solutions Pvt Ltd</t>
  </si>
  <si>
    <t>Chenni</t>
  </si>
  <si>
    <t>https://github.com/sravanichinni/demowebsite</t>
  </si>
  <si>
    <t>2021-05-08T09:28:49Z</t>
  </si>
  <si>
    <t>2021-05-13T13:50:34Z</t>
  </si>
  <si>
    <t>2021-05-13T13:41:53Z</t>
  </si>
  <si>
    <t>MDEwOlJlcG9zaXRvcnkyNzI5NTUzMjE=</t>
  </si>
  <si>
    <t>pubs</t>
  </si>
  <si>
    <t>IIED-org</t>
  </si>
  <si>
    <t>IIED Publications Library</t>
  </si>
  <si>
    <t>https://github.com/IIED-org/pubs</t>
  </si>
  <si>
    <t>PHP/JavaScript/CSS/HTML/Shell/Twig/SCSS</t>
  </si>
  <si>
    <t>2020-06-17T11:22:39Z</t>
  </si>
  <si>
    <t>2021-05-12T11:04:31Z</t>
  </si>
  <si>
    <t>2021-05-12T11:04:27Z</t>
  </si>
  <si>
    <t>MDEwOlJlcG9zaXRvcnkzNjYxODI0MDQ=</t>
  </si>
  <si>
    <t>prestashop</t>
  </si>
  <si>
    <t>iheb69nachet</t>
  </si>
  <si>
    <t>https://github.com/iheb69nachet/prestashop</t>
  </si>
  <si>
    <t>PHP/Twig/Dockerfile/Shell/CSS/Less/JavaScript</t>
  </si>
  <si>
    <t>2021-05-10T21:40:38Z</t>
  </si>
  <si>
    <t>2021-05-10T22:23:47Z</t>
  </si>
  <si>
    <t>2021-05-10T22:18:41Z</t>
  </si>
  <si>
    <t>MDEwOlJlcG9zaXRvcnkyNTk2NDU2MjA=</t>
  </si>
  <si>
    <t>drupal-training</t>
  </si>
  <si>
    <t>fermercadal</t>
  </si>
  <si>
    <t>Fer Mercadal</t>
  </si>
  <si>
    <t>I'm a self taught Web Developer focused on Front End. This is my personal GitHub account, used for training and side projects (not work related).</t>
  </si>
  <si>
    <t>Drupal 8 training website built on Lando.</t>
  </si>
  <si>
    <t>https://github.com/fermercadal/drupal-training</t>
  </si>
  <si>
    <t>2020-04-28T13:31:31Z</t>
  </si>
  <si>
    <t>2021-05-10T15:49:20Z</t>
  </si>
  <si>
    <t>2021-05-10T15:49:17Z</t>
  </si>
  <si>
    <t>MDEwOlJlcG9zaXRvcnkzMjQ5NjkyMQ==</t>
  </si>
  <si>
    <t>GoodGamery-Web</t>
  </si>
  <si>
    <t>GoodGamery</t>
  </si>
  <si>
    <t>GoodGamery codebase</t>
  </si>
  <si>
    <t>https://github.com/GoodGamery/GoodGamery-Web</t>
  </si>
  <si>
    <t>JavaScript/PHP/HTML/CSS/XSLT/Smarty/Shell</t>
  </si>
  <si>
    <t>2015-03-19T02:45:18Z</t>
  </si>
  <si>
    <t>2021-05-10T13:12:07Z</t>
  </si>
  <si>
    <t>2021-05-10T13:11:45Z</t>
  </si>
  <si>
    <t>MDEwOlJlcG9zaXRvcnkzNjU5OTQ5ODA=</t>
  </si>
  <si>
    <t>proyectohotel</t>
  </si>
  <si>
    <t>eduromero7</t>
  </si>
  <si>
    <t>Proyecto gestión hotelera</t>
  </si>
  <si>
    <t>https://github.com/eduromero7/proyectohotel</t>
  </si>
  <si>
    <t>PHP/CSS/JavaScript/Hack/HTML</t>
  </si>
  <si>
    <t>2021-05-10T09:54:48Z</t>
  </si>
  <si>
    <t>2021-05-10T10:06:58Z</t>
  </si>
  <si>
    <t>2021-05-10T10:00:03Z</t>
  </si>
  <si>
    <t>MDEwOlJlcG9zaXRvcnkzNjU5NzY3MTk=</t>
  </si>
  <si>
    <t>stage</t>
  </si>
  <si>
    <t>claire-ancel40</t>
  </si>
  <si>
    <t>https://github.com/claire-ancel40/stage</t>
  </si>
  <si>
    <t>2021-05-10T08:49:01Z</t>
  </si>
  <si>
    <t>2021-05-10T10:07:37Z</t>
  </si>
  <si>
    <t>2021-05-10T08:58:31Z</t>
  </si>
  <si>
    <t>MDEwOlJlcG9zaXRvcnkzNTM0MTYwNjI=</t>
  </si>
  <si>
    <t>xai-v2.1a</t>
  </si>
  <si>
    <t>samuelfaith</t>
  </si>
  <si>
    <t>https://github.com/samuelfaith/xai-v2.1a</t>
  </si>
  <si>
    <t>2021-03-31T16:09:22Z</t>
  </si>
  <si>
    <t>2021-05-10T08:07:14Z</t>
  </si>
  <si>
    <t>2021-05-10T08:07:12Z</t>
  </si>
  <si>
    <t>MDEwOlJlcG9zaXRvcnkzNjQ1NTk0OTQ=</t>
  </si>
  <si>
    <t>Symfony_Video-Template</t>
  </si>
  <si>
    <t>utsav1-cyber</t>
  </si>
  <si>
    <t>Utsav Thakur</t>
  </si>
  <si>
    <t>https://github.com/utsav1-cyber/Symfony_Video-Template</t>
  </si>
  <si>
    <t>Shell/CSS/PHP/Twig/JavaScript</t>
  </si>
  <si>
    <t>2021-05-05T11:50:57Z</t>
  </si>
  <si>
    <t>2021-05-11T13:16:54Z</t>
  </si>
  <si>
    <t>2021-05-09T08:59:22Z</t>
  </si>
  <si>
    <t>MDEwOlJlcG9zaXRvcnkzNjM3NTY1MTQ=</t>
  </si>
  <si>
    <t>wp-redescolar</t>
  </si>
  <si>
    <t>wallacemancciny</t>
  </si>
  <si>
    <t>Wallace S. Pimenta</t>
  </si>
  <si>
    <t>Developer in Outsystems, React, React Native, Java Script</t>
  </si>
  <si>
    <t>Fundação Cesgranrio</t>
  </si>
  <si>
    <t>Rio de Janeiro</t>
  </si>
  <si>
    <t>https://github.com/wallacemancciny/wp-redescolar</t>
  </si>
  <si>
    <t>PHP/CSS/SCSS/JavaScript/HTML/Shell/TypeScript</t>
  </si>
  <si>
    <t>2021-05-02T21:47:23Z</t>
  </si>
  <si>
    <t>2021-05-09T01:01:39Z</t>
  </si>
  <si>
    <t>2021-05-09T01:01:28Z</t>
  </si>
  <si>
    <t>MDEwOlJlcG9zaXRvcnkzNjM4NzEzMTU=</t>
  </si>
  <si>
    <t>Drupal_proj_1</t>
  </si>
  <si>
    <t>strit666</t>
  </si>
  <si>
    <t>Miguel Ângelo</t>
  </si>
  <si>
    <t>https://github.com/strit666/Drupal_proj_1</t>
  </si>
  <si>
    <t>2021-05-03T08:56:44Z</t>
  </si>
  <si>
    <t>2021-05-06T23:31:25Z</t>
  </si>
  <si>
    <t>2021-05-06T23:31:11Z</t>
  </si>
  <si>
    <t>MDEwOlJlcG9zaXRvcnkzNjQ5MzQ3NDY=</t>
  </si>
  <si>
    <t>challenge-symfony-mvc</t>
  </si>
  <si>
    <t>SerkanS26</t>
  </si>
  <si>
    <t>https://github.com/SerkanS26/challenge-symfony-mvc</t>
  </si>
  <si>
    <t>PHP/Twig</t>
  </si>
  <si>
    <t>2021-05-06T14:17:03Z</t>
  </si>
  <si>
    <t>2021-05-06T14:22:31Z</t>
  </si>
  <si>
    <t>2021-05-06T14:22:10Z</t>
  </si>
  <si>
    <t>MDEwOlJlcG9zaXRvcnkzNjQ4OTY4MzY=</t>
  </si>
  <si>
    <t>GSB-SP1-GSB-FRAIS</t>
  </si>
  <si>
    <t>ArthurSIO</t>
  </si>
  <si>
    <t>https://github.com/ArthurSIO/GSB-SP1-GSB-FRAIS</t>
  </si>
  <si>
    <t>2021-05-06T12:07:38Z</t>
  </si>
  <si>
    <t>2021-05-06T12:41:35Z</t>
  </si>
  <si>
    <t>2021-05-06T12:30:27Z</t>
  </si>
  <si>
    <t>MDEwOlJlcG9zaXRvcnkzNjQxNjY2MjE=</t>
  </si>
  <si>
    <t>GSB_Web</t>
  </si>
  <si>
    <t>tjaulin</t>
  </si>
  <si>
    <t>https://github.com/tjaulin/GSB_Web</t>
  </si>
  <si>
    <t>2021-05-04T06:55:06Z</t>
  </si>
  <si>
    <t>2021-05-06T07:28:33Z</t>
  </si>
  <si>
    <t>2021-05-06T07:26:30Z</t>
  </si>
  <si>
    <t>MDEwOlJlcG9zaXRvcnkzNjI4NDI0MzQ=</t>
  </si>
  <si>
    <t>X-Cart</t>
  </si>
  <si>
    <t>VladyslavSt</t>
  </si>
  <si>
    <t>https://github.com/VladyslavSt/X-Cart</t>
  </si>
  <si>
    <t>PHP/Less/Twig/Shell/Makefile/Python/HTML</t>
  </si>
  <si>
    <t>2021-04-29T14:20:01Z</t>
  </si>
  <si>
    <t>2021-05-05T11:53:38Z</t>
  </si>
  <si>
    <t>2021-05-05T11:53:32Z</t>
  </si>
  <si>
    <t>MDEwOlJlcG9zaXRvcnkzNjMxNDc2MTk=</t>
  </si>
  <si>
    <t>VTGOLD</t>
  </si>
  <si>
    <t>jmester13</t>
  </si>
  <si>
    <t>Joe Mester</t>
  </si>
  <si>
    <t>Joe Mester Design and Development</t>
  </si>
  <si>
    <t>United States</t>
  </si>
  <si>
    <t xml:space="preserve">Drupal Ecommerce Theme </t>
  </si>
  <si>
    <t>https://github.com/jmester13/VTGOLD</t>
  </si>
  <si>
    <t>PHP/Shell/JavaScript/CSS/Twig/HTML/Makefile</t>
  </si>
  <si>
    <t>2021-04-30T13:21:47Z</t>
  </si>
  <si>
    <t>2021-05-05T10:39:31Z</t>
  </si>
  <si>
    <t>2021-05-05T10:39:16Z</t>
  </si>
  <si>
    <t>MDEwOlJlcG9zaXRvcnkzNjQ0OTQ4Mzg=</t>
  </si>
  <si>
    <t>docker-drupal-elasticsearch</t>
  </si>
  <si>
    <t>Stdubic</t>
  </si>
  <si>
    <t>Stevan Aleksic</t>
  </si>
  <si>
    <t>https://github.com/Stdubic/docker-drupal-elasticsearch</t>
  </si>
  <si>
    <t>Shell/Makefile/PHP/Dockerfile/JavaScript/CSS/Twig</t>
  </si>
  <si>
    <t>2021-05-05T07:28:16Z</t>
  </si>
  <si>
    <t>2021-05-05T07:38:06Z</t>
  </si>
  <si>
    <t>2021-05-05T07:30:21Z</t>
  </si>
  <si>
    <t>MDEwOlJlcG9zaXRvcnkzNjQ0MzEyMDM=</t>
  </si>
  <si>
    <t>mspr3</t>
  </si>
  <si>
    <t>mohammeddib10</t>
  </si>
  <si>
    <t>Mohammed Dib</t>
  </si>
  <si>
    <t>https://github.com/mohammeddib10/mspr3</t>
  </si>
  <si>
    <t>Shell/PHP/Batchfile/Smarty/CSS/JavaScript/SCSS</t>
  </si>
  <si>
    <t>2021-05-05T01:27:11Z</t>
  </si>
  <si>
    <t>2021-05-05T01:30:58Z</t>
  </si>
  <si>
    <t>2021-05-05T01:30:24Z</t>
  </si>
  <si>
    <t>MDEwOlJlcG9zaXRvcnkxMTQwNDQ3OTg=</t>
  </si>
  <si>
    <t>2017-02-trabalho-final-gestao_gravidez_paloma_renan</t>
  </si>
  <si>
    <t>UFOP-CSI477</t>
  </si>
  <si>
    <t>2017-02-trabalho-final-gestao_gravidez_paloma_renan created by GitHub Classroom</t>
  </si>
  <si>
    <t>https://github.com/UFOP-CSI477/2017-02-trabalho-final-gestao_gravidez_paloma_renan</t>
  </si>
  <si>
    <t>JavaScript/PHP/Shell/SCSS/Blade</t>
  </si>
  <si>
    <t>2017-12-12T22:16:20Z</t>
  </si>
  <si>
    <t>2021-05-04T21:16:27Z</t>
  </si>
  <si>
    <t>2021-05-04T21:16:16Z</t>
  </si>
  <si>
    <t>MDEwOlJlcG9zaXRvcnkzNDU1OTg4Mjg=</t>
  </si>
  <si>
    <t>GSB-SP1-Frais-Visiteur</t>
  </si>
  <si>
    <t>P-DAO</t>
  </si>
  <si>
    <t>Projet APPLI-RV - Module Visiteur</t>
  </si>
  <si>
    <t>https://github.com/P-DAO/GSB-SP1-Frais-Visiteur</t>
  </si>
  <si>
    <t>2021-03-08T09:23:54Z</t>
  </si>
  <si>
    <t>2021-05-21T18:34:51Z</t>
  </si>
  <si>
    <t>2021-05-04T19:35:22Z</t>
  </si>
  <si>
    <t>MDEwOlJlcG9zaXRvcnkzMDA2MTU4ODA=</t>
  </si>
  <si>
    <t>GSB-Frais</t>
  </si>
  <si>
    <t>douniaharag</t>
  </si>
  <si>
    <t>https://github.com/douniaharag/GSB-Frais</t>
  </si>
  <si>
    <t>2020-10-02T13:01:18Z</t>
  </si>
  <si>
    <t>2021-05-06T12:48:27Z</t>
  </si>
  <si>
    <t>MDEwOlJlcG9zaXRvcnkzNjM4NTM2NjM=</t>
  </si>
  <si>
    <t>patientosv2_public</t>
  </si>
  <si>
    <t>LucasVermersch</t>
  </si>
  <si>
    <t>Dunkerque</t>
  </si>
  <si>
    <t>https://github.com/LucasVermersch/patientosv2_public</t>
  </si>
  <si>
    <t>Go</t>
  </si>
  <si>
    <t>Shell/PHP/Twig/Dockerfile/Go/Mustache/Python</t>
  </si>
  <si>
    <t>2021-05-03T07:43:03Z</t>
  </si>
  <si>
    <t>2021-05-03T07:53:54Z</t>
  </si>
  <si>
    <t>2021-05-03T07:53:09Z</t>
  </si>
  <si>
    <t>MDEwOlJlcG9zaXRvcnkzNjM0MTE1NzY=</t>
  </si>
  <si>
    <t>eccubeHome</t>
  </si>
  <si>
    <t>Slevin06</t>
  </si>
  <si>
    <t>https://github.com/Slevin06/eccubeHome</t>
  </si>
  <si>
    <t>PHP/Twig/Shell/Dockerfile/JavaScript/CSS/SCSS</t>
  </si>
  <si>
    <t>2021-05-01T13:03:31Z</t>
  </si>
  <si>
    <t>2021-05-02T14:33:19Z</t>
  </si>
  <si>
    <t>2021-05-02T14:32:29Z</t>
  </si>
  <si>
    <t>MDEwOlJlcG9zaXRvcnkzNjc3MTU4NzI=</t>
  </si>
  <si>
    <t>balticrest</t>
  </si>
  <si>
    <t>dmitriygnatenko</t>
  </si>
  <si>
    <t>Dmitriy Gnatenko</t>
  </si>
  <si>
    <t>Kaliningrad</t>
  </si>
  <si>
    <t>Tourist Guide to the Baltic Coast (Symfony 5)</t>
  </si>
  <si>
    <t>https://github.com/dmitriygnatenko/balticrest</t>
  </si>
  <si>
    <t>Shell/Makefile/PHP/Dockerfile/JavaScript/CSS/HTML</t>
  </si>
  <si>
    <t>2021-05-15T19:37:53Z</t>
  </si>
  <si>
    <t>2021-06-15T05:38:41Z</t>
  </si>
  <si>
    <t>2021-04-29T20:35:34Z</t>
  </si>
  <si>
    <t>MDEwOlJlcG9zaXRvcnkzNjI4MzM5ODI=</t>
  </si>
  <si>
    <t>q-and-a</t>
  </si>
  <si>
    <t>JenBucheli</t>
  </si>
  <si>
    <t>Jenifer Bucheli</t>
  </si>
  <si>
    <t xml:space="preserve">First project of Q&amp;A over Ecuador, using Symfony's basics </t>
  </si>
  <si>
    <t>https://github.com/JenBucheli/q-and-a</t>
  </si>
  <si>
    <t>2021-04-29T13:52:03Z</t>
  </si>
  <si>
    <t>2021-04-29T14:26:29Z</t>
  </si>
  <si>
    <t>2021-04-29T14:26:13Z</t>
  </si>
  <si>
    <t>MDEwOlJlcG9zaXRvcnkzNTk4Mjg3Njk=</t>
  </si>
  <si>
    <t>commerce</t>
  </si>
  <si>
    <t>stephLaza</t>
  </si>
  <si>
    <t>https://github.com/stephLaza/commerce</t>
  </si>
  <si>
    <t>Shell/PHP/Twig/CSS/JavaScript</t>
  </si>
  <si>
    <t>2021-04-20T13:37:36Z</t>
  </si>
  <si>
    <t>2021-04-29T12:32:31Z</t>
  </si>
  <si>
    <t>2021-04-29T12:32:17Z</t>
  </si>
  <si>
    <t>MDEwOlJlcG9zaXRvcnkzNjI3NzIxMDY=</t>
  </si>
  <si>
    <t>drupal_ui_training</t>
  </si>
  <si>
    <t>philippopov14</t>
  </si>
  <si>
    <t>https://github.com/philippopov14/drupal_ui_training</t>
  </si>
  <si>
    <t>2021-04-29T10:04:09Z</t>
  </si>
  <si>
    <t>2021-04-29T10:08:50Z</t>
  </si>
  <si>
    <t>2021-04-29T10:05:31Z</t>
  </si>
  <si>
    <t>MDEwOlJlcG9zaXRvcnkzNjI3MDk2NTI=</t>
  </si>
  <si>
    <t>site-vitrine-wordpress</t>
  </si>
  <si>
    <t>SILGA-90</t>
  </si>
  <si>
    <t>https://github.com/SILGA-90/site-vitrine-wordpress</t>
  </si>
  <si>
    <t>PHP/CSS/SCSS/JavaScript/HTML/Less/Ruby</t>
  </si>
  <si>
    <t>2021-04-29T06:13:05Z</t>
  </si>
  <si>
    <t>2021-04-29T06:38:04Z</t>
  </si>
  <si>
    <t>2021-04-29T06:21:57Z</t>
  </si>
  <si>
    <t>MDEwOlJlcG9zaXRvcnkxMzMxNTM4MzU=</t>
  </si>
  <si>
    <t>ayro</t>
  </si>
  <si>
    <t>softnayr</t>
  </si>
  <si>
    <t>Ryan Bañaria</t>
  </si>
  <si>
    <t>Quezon City, Philippines</t>
  </si>
  <si>
    <t>php</t>
  </si>
  <si>
    <t>https://github.com/softnayr/ayro</t>
  </si>
  <si>
    <t>PHP/JavaScript/SCSS/Blade</t>
  </si>
  <si>
    <t>2018-05-12T14:31:08Z</t>
  </si>
  <si>
    <t>2021-04-29T02:27:00Z</t>
  </si>
  <si>
    <t>2021-04-29T02:26:57Z</t>
  </si>
  <si>
    <t>MDEwOlJlcG9zaXRvcnkyNTkzNzc3Mjg=</t>
  </si>
  <si>
    <t>ShiftPLAN</t>
  </si>
  <si>
    <t>andyruto</t>
  </si>
  <si>
    <t>Andreas Gantner</t>
  </si>
  <si>
    <t>I'm a private hobby developer.</t>
  </si>
  <si>
    <t>70437 Stuttgart, Germany</t>
  </si>
  <si>
    <t>A small OpenSource shift planning tool.</t>
  </si>
  <si>
    <t>https://github.com/andyruto/ShiftPLAN</t>
  </si>
  <si>
    <t>PHP/Shell</t>
  </si>
  <si>
    <t>2020-04-27T15:45:16Z</t>
  </si>
  <si>
    <t>2021-04-28T11:36:03Z</t>
  </si>
  <si>
    <t>2021-04-28T11:35:59Z</t>
  </si>
  <si>
    <t>MDEwOlJlcG9zaXRvcnkzNTE1MDcxOTE=</t>
  </si>
  <si>
    <t>ABN_Cms</t>
  </si>
  <si>
    <t>Grishans</t>
  </si>
  <si>
    <t>https://github.com/Grishans/ABN_Cms</t>
  </si>
  <si>
    <t>PHP/CSS/JavaScript/Less/HTML/Blade/Smarty</t>
  </si>
  <si>
    <t>2021-03-25T16:40:29Z</t>
  </si>
  <si>
    <t>2021-04-28T05:51:28Z</t>
  </si>
  <si>
    <t>2021-04-28T05:48:59Z</t>
  </si>
  <si>
    <t>MDEwOlJlcG9zaXRvcnkzNTgxOTAwMTg=</t>
  </si>
  <si>
    <t>projet-erny-joe</t>
  </si>
  <si>
    <t>JoeErny</t>
  </si>
  <si>
    <t>https://github.com/JoeErny/projet-erny-joe</t>
  </si>
  <si>
    <t>TypeScript</t>
  </si>
  <si>
    <t>PHP/JavaScript/TypeScript/HTML/CSS</t>
  </si>
  <si>
    <t>2021-04-15T08:47:38Z</t>
  </si>
  <si>
    <t>2021-04-27T20:24:31Z</t>
  </si>
  <si>
    <t>2021-04-27T20:24:18Z</t>
  </si>
  <si>
    <t>MDEwOlJlcG9zaXRvcnkzNjE3OTU0MjU=</t>
  </si>
  <si>
    <t>monitor</t>
  </si>
  <si>
    <t>kamal-flag</t>
  </si>
  <si>
    <t>https://github.com/kamal-flag/monitor</t>
  </si>
  <si>
    <t>2021-04-26T15:13:40Z</t>
  </si>
  <si>
    <t>2021-04-27T09:18:25Z</t>
  </si>
  <si>
    <t>2021-04-27T08:17:43Z</t>
  </si>
  <si>
    <t>MDEwOlJlcG9zaXRvcnkzNDA3Nzg4NDk=</t>
  </si>
  <si>
    <t>Projet3eme</t>
  </si>
  <si>
    <t>MaalawiMahdi</t>
  </si>
  <si>
    <t>https://github.com/MaalawiMahdi/Projet3eme</t>
  </si>
  <si>
    <t>Shell/PHP/Twig/JavaScript/CSS/Ruby/Less</t>
  </si>
  <si>
    <t>2021-02-20T23:49:56Z</t>
  </si>
  <si>
    <t>2021-04-27T04:57:28Z</t>
  </si>
  <si>
    <t>2021-04-27T04:57:18Z</t>
  </si>
  <si>
    <t>MDEwOlJlcG9zaXRvcnkzNTA0Mzk1NDI=</t>
  </si>
  <si>
    <t>youthmanagement</t>
  </si>
  <si>
    <t>Fenozo</t>
  </si>
  <si>
    <t>youth management</t>
  </si>
  <si>
    <t>https://github.com/Fenozo/youthmanagement</t>
  </si>
  <si>
    <t>2021-03-22T17:57:06Z</t>
  </si>
  <si>
    <t>2021-04-25T18:32:18Z</t>
  </si>
  <si>
    <t>2021-04-25T18:30:09Z</t>
  </si>
  <si>
    <t>MDEwOlJlcG9zaXRvcnkzNjA5NzY4ODU=</t>
  </si>
  <si>
    <t>Calcium</t>
  </si>
  <si>
    <t>BenjaminRouger</t>
  </si>
  <si>
    <t>https://github.com/BenjaminRouger/Calcium</t>
  </si>
  <si>
    <t>PHP/CSS/Twig</t>
  </si>
  <si>
    <t>2021-04-23T18:44:37Z</t>
  </si>
  <si>
    <t>2021-04-23T18:53:07Z</t>
  </si>
  <si>
    <t>2021-04-23T18:53:05Z</t>
  </si>
  <si>
    <t>MDEwOlJlcG9zaXRvcnkzNTk0MDIyNzc=</t>
  </si>
  <si>
    <t>interlogica</t>
  </si>
  <si>
    <t>micdavcan</t>
  </si>
  <si>
    <t xml:space="preserve">Applicativo Pasticceria </t>
  </si>
  <si>
    <t>https://github.com/micdavcan/interlogica</t>
  </si>
  <si>
    <t>2021-04-19T09:29:52Z</t>
  </si>
  <si>
    <t>2021-04-23T13:54:15Z</t>
  </si>
  <si>
    <t>2021-04-23T13:52:46Z</t>
  </si>
  <si>
    <t>MDEwOlJlcG9zaXRvcnkzNDcwODA4MTE=</t>
  </si>
  <si>
    <t>Airsoft_forum</t>
  </si>
  <si>
    <t>vukojevicc</t>
  </si>
  <si>
    <t>Aleksandar</t>
  </si>
  <si>
    <t>1.00^365 == 1.00 \r\n1.01^365 == 37.78\r\nIt's all about small consistent efforts</t>
  </si>
  <si>
    <t>Belgrade, Serbia</t>
  </si>
  <si>
    <t>Airsoft forum for my client using phpbb</t>
  </si>
  <si>
    <t>https://github.com/vukojevicc/Airsoft_forum</t>
  </si>
  <si>
    <t>2021-03-12T13:46:43Z</t>
  </si>
  <si>
    <t>2021-04-23T12:16:10Z</t>
  </si>
  <si>
    <t>2021-04-23T12:15:54Z</t>
  </si>
  <si>
    <t>MDEwOlJlcG9zaXRvcnkzNTk4MzkxNzI=</t>
  </si>
  <si>
    <t>webcontent_old</t>
  </si>
  <si>
    <t>manel81</t>
  </si>
  <si>
    <t>https://github.com/manel81/webcontent_old</t>
  </si>
  <si>
    <t>HTML/PHP/Shell/JavaScript/CSS/Twig/Dockerfile</t>
  </si>
  <si>
    <t>2021-04-20T14:10:44Z</t>
  </si>
  <si>
    <t>2021-04-22T12:24:50Z</t>
  </si>
  <si>
    <t>2021-04-22T07:09:05Z</t>
  </si>
  <si>
    <t>MDEwOlJlcG9zaXRvcnkzNjAyOTg4MjA=</t>
  </si>
  <si>
    <t>DurpalPoopal</t>
  </si>
  <si>
    <t>gregoryrwalker</t>
  </si>
  <si>
    <t>My first repository</t>
  </si>
  <si>
    <t>https://github.com/gregoryrwalker/DurpalPoopal</t>
  </si>
  <si>
    <t>PHP/Shell/JavaScript/CSS/Twig/HTML/Hack</t>
  </si>
  <si>
    <t>2021-04-21T20:33:25Z</t>
  </si>
  <si>
    <t>2021-04-21T20:57:38Z</t>
  </si>
  <si>
    <t>2021-04-21T20:51:06Z</t>
  </si>
  <si>
    <t>MDEwOlJlcG9zaXRvcnkzNjAwNDcwMDU=</t>
  </si>
  <si>
    <t>mautic</t>
  </si>
  <si>
    <t>TyRawang</t>
  </si>
  <si>
    <t>https://github.com/TyRawang/mautic</t>
  </si>
  <si>
    <t>2021-04-21T05:50:09Z</t>
  </si>
  <si>
    <t>2021-04-21T06:18:00Z</t>
  </si>
  <si>
    <t>2021-04-21T06:14:45Z</t>
  </si>
  <si>
    <t>MDEwOlJlcG9zaXRvcnkzNTMwODQ0NzM=</t>
  </si>
  <si>
    <t>Projet-Web</t>
  </si>
  <si>
    <t>Robin-etu</t>
  </si>
  <si>
    <t>Projet de fin d'année de web</t>
  </si>
  <si>
    <t>https://github.com/Robin-etu/Projet-Web</t>
  </si>
  <si>
    <t>2021-03-30T17:24:31Z</t>
  </si>
  <si>
    <t>2021-04-20T11:26:26Z</t>
  </si>
  <si>
    <t>2021-04-19T23:13:11Z</t>
  </si>
  <si>
    <t>MDEwOlJlcG9zaXRvcnkzNTk1ODY4MjQ=</t>
  </si>
  <si>
    <t>Store_Symfo_Docker</t>
  </si>
  <si>
    <t>Edmond-ZAMBA</t>
  </si>
  <si>
    <t>Edmond</t>
  </si>
  <si>
    <t>https://github.com/Edmond-ZAMBA/Store_Symfo_Docker</t>
  </si>
  <si>
    <t>Shell/PHP/CSS/JavaScript/Twig/Dockerfile</t>
  </si>
  <si>
    <t>2021-04-19T20:17:42Z</t>
  </si>
  <si>
    <t>2021-04-19T20:26:14Z</t>
  </si>
  <si>
    <t>2021-04-19T19:54:42Z</t>
  </si>
  <si>
    <t>MDEwOlJlcG9zaXRvcnkzNTg3MzY2NDI=</t>
  </si>
  <si>
    <t>be</t>
  </si>
  <si>
    <t>alexavier93</t>
  </si>
  <si>
    <t>https://github.com/alexavier93/be</t>
  </si>
  <si>
    <t>Blade</t>
  </si>
  <si>
    <t>Shell/PHP/Blade</t>
  </si>
  <si>
    <t>2021-04-16T22:49:51Z</t>
  </si>
  <si>
    <t>2021-04-16T22:54:26Z</t>
  </si>
  <si>
    <t>2021-04-16T22:52:47Z</t>
  </si>
  <si>
    <t>MDEwOlJlcG9zaXRvcnkzNTc0MTk1Mzk=</t>
  </si>
  <si>
    <t>my_prestashop</t>
  </si>
  <si>
    <t>efranklin94</t>
  </si>
  <si>
    <t>Eddy Franklin</t>
  </si>
  <si>
    <t>I`m a keen web developer in both front-end and back-end fields, also I`m so ambitious for learning new skills and all field of study related to computer science</t>
  </si>
  <si>
    <t xml:space="preserve">@binshops </t>
  </si>
  <si>
    <t>Winnipeg, Canada</t>
  </si>
  <si>
    <t>https://github.com/efranklin94/my_prestashop</t>
  </si>
  <si>
    <t>2021-04-13T04:05:21Z</t>
  </si>
  <si>
    <t>2021-04-15T19:29:37Z</t>
  </si>
  <si>
    <t>2021-04-15T19:29:15Z</t>
  </si>
  <si>
    <t>MDEwOlJlcG9zaXRvcnkzNTgxOTgyMjA=</t>
  </si>
  <si>
    <t>tp05_quentin_schaeffer</t>
  </si>
  <si>
    <t>Quentin67</t>
  </si>
  <si>
    <t>https://github.com/Quentin67/tp05_quentin_schaeffer</t>
  </si>
  <si>
    <t>2021-04-15T09:15:43Z</t>
  </si>
  <si>
    <t>2021-04-15T09:22:39Z</t>
  </si>
  <si>
    <t>2021-04-15T09:22:31Z</t>
  </si>
  <si>
    <t>MDEwOlJlcG9zaXRvcnkzNTgwNjc5ODE=</t>
  </si>
  <si>
    <t>contact-Info</t>
  </si>
  <si>
    <t>londiwekoo</t>
  </si>
  <si>
    <t>Londiwe</t>
  </si>
  <si>
    <t>https://github.com/londiwekoo/contact-Info</t>
  </si>
  <si>
    <t>Dockerfile/Shell/PHP/Twig</t>
  </si>
  <si>
    <t>2021-04-14T23:22:12Z</t>
  </si>
  <si>
    <t>2021-04-15T00:42:52Z</t>
  </si>
  <si>
    <t>2021-04-15T00:41:13Z</t>
  </si>
  <si>
    <t>MDEwOlJlcG9zaXRvcnkyNDAyNTQ1NzI=</t>
  </si>
  <si>
    <t>notarweb</t>
  </si>
  <si>
    <t>zarandonlautaro</t>
  </si>
  <si>
    <t>Lautaro Zarandón</t>
  </si>
  <si>
    <t>learning platform</t>
  </si>
  <si>
    <t>https://github.com/zarandonlautaro/notarweb</t>
  </si>
  <si>
    <t>CSS/PHP/HTML/JavaScript/Hack/SCSS</t>
  </si>
  <si>
    <t>2020-02-13T12:25:29Z</t>
  </si>
  <si>
    <t>2021-04-14T20:44:27Z</t>
  </si>
  <si>
    <t>2021-04-14T20:44:21Z</t>
  </si>
  <si>
    <t>MDEwOlJlcG9zaXRvcnkzMjkwNTMzNDM=</t>
  </si>
  <si>
    <t>MovieBlog_Symfony</t>
  </si>
  <si>
    <t>MarcosBlua</t>
  </si>
  <si>
    <t>https://github.com/MarcosBlua/MovieBlog_Symfony</t>
  </si>
  <si>
    <t>Shell/PHP/Twig/CSS</t>
  </si>
  <si>
    <t>2021-01-12T16:56:34Z</t>
  </si>
  <si>
    <t>2021-04-14T15:03:04Z</t>
  </si>
  <si>
    <t>2021-04-14T15:02:49Z</t>
  </si>
  <si>
    <t>MDEwOlJlcG9zaXRvcnkyOTcxNTEyNTY=</t>
  </si>
  <si>
    <t>Consultora</t>
  </si>
  <si>
    <t>Mariana9097</t>
  </si>
  <si>
    <t>https://github.com/Mariana9097/Consultora</t>
  </si>
  <si>
    <t>CSS/PHP/HTML/JavaScript/Hack</t>
  </si>
  <si>
    <t>2020-09-20T19:46:01Z</t>
  </si>
  <si>
    <t>2021-04-13T00:15:47Z</t>
  </si>
  <si>
    <t>2021-04-13T00:15:42Z</t>
  </si>
  <si>
    <t>MDEwOlJlcG9zaXRvcnkzNTA5MDA5NDA=</t>
  </si>
  <si>
    <t>SymfonyGPEC</t>
  </si>
  <si>
    <t>Diakhate8</t>
  </si>
  <si>
    <t>https://github.com/Diakhate8/SymfonyGPEC</t>
  </si>
  <si>
    <t>PHP/JavaScript/CSS/HTML/Twig/Shell</t>
  </si>
  <si>
    <t>2021-03-24T00:47:09Z</t>
  </si>
  <si>
    <t>2021-04-12T23:33:28Z</t>
  </si>
  <si>
    <t>2021-04-12T23:25:17Z</t>
  </si>
  <si>
    <t>MDEwOlJlcG9zaXRvcnkzNTcwNTAxNTE=</t>
  </si>
  <si>
    <t>AhenkShop</t>
  </si>
  <si>
    <t>fachmy999</t>
  </si>
  <si>
    <t>https://github.com/fachmy999/AhenkShop</t>
  </si>
  <si>
    <t>PHP/HTML/CSS/SCSS/JavaScript/Hack/Smarty</t>
  </si>
  <si>
    <t>2021-04-12T03:52:38Z</t>
  </si>
  <si>
    <t>2021-04-12T11:15:32Z</t>
  </si>
  <si>
    <t>2021-04-12T11:14:09Z</t>
  </si>
  <si>
    <t>MDEwOlJlcG9zaXRvcnkzNTUyOTA4MjU=</t>
  </si>
  <si>
    <t>sp3</t>
  </si>
  <si>
    <t>JurateJ</t>
  </si>
  <si>
    <t>3 sprinto darbas</t>
  </si>
  <si>
    <t>https://github.com/JurateJ/sp3</t>
  </si>
  <si>
    <t>2021-04-06T18:25:18Z</t>
  </si>
  <si>
    <t>2021-04-12T05:13:04Z</t>
  </si>
  <si>
    <t>2021-04-12T05:13:02Z</t>
  </si>
  <si>
    <t>MDEwOlJlcG9zaXRvcnkxMjM5NzQ5NDA=</t>
  </si>
  <si>
    <t>lsstar</t>
  </si>
  <si>
    <t>jserranojunior</t>
  </si>
  <si>
    <t>Programming is art! :blue_heart:</t>
  </si>
  <si>
    <t>Alvitre</t>
  </si>
  <si>
    <t>São Paulo - Brasil</t>
  </si>
  <si>
    <t>https://github.com/jserranojunior/lsstar</t>
  </si>
  <si>
    <t>PHP/CSS/JavaScript/HTML/Vue/Shell/SCSS</t>
  </si>
  <si>
    <t>2018-03-05T20:31:01Z</t>
  </si>
  <si>
    <t>2021-04-11T18:30:11Z</t>
  </si>
  <si>
    <t>2021-04-11T18:30:02Z</t>
  </si>
  <si>
    <t>MDEwOlJlcG9zaXRvcnkzNTI2ODI2NDY=</t>
  </si>
  <si>
    <t>clinicapacem</t>
  </si>
  <si>
    <t>pccesaraugusto</t>
  </si>
  <si>
    <t>gerenciamento de pagamentos das clinica.</t>
  </si>
  <si>
    <t>https://github.com/pccesaraugusto/clinicapacem</t>
  </si>
  <si>
    <t>PHP/CSS/Hack/JavaScript</t>
  </si>
  <si>
    <t>2021-03-29T14:58:52Z</t>
  </si>
  <si>
    <t>2021-04-09T22:24:38Z</t>
  </si>
  <si>
    <t>2021-04-09T22:24:13Z</t>
  </si>
  <si>
    <t>MDEwOlJlcG9zaXRvcnkzNTYyOTgyMDc=</t>
  </si>
  <si>
    <t>dcoweek5</t>
  </si>
  <si>
    <t>msdonjuan</t>
  </si>
  <si>
    <t>North Carolina</t>
  </si>
  <si>
    <t>Test repository for class</t>
  </si>
  <si>
    <t>https://github.com/msdonjuan/dcoweek5</t>
  </si>
  <si>
    <t>2021-04-09T14:26:21Z</t>
  </si>
  <si>
    <t>2021-04-09T18:03:46Z</t>
  </si>
  <si>
    <t>2021-04-09T18:03:44Z</t>
  </si>
  <si>
    <t>MDEwOlJlcG9zaXRvcnkyNzUwODI3Njk=</t>
  </si>
  <si>
    <t>agna_pantheon</t>
  </si>
  <si>
    <t>recommendsmart</t>
  </si>
  <si>
    <t>https://github.com/recommendsmart/agna_pantheon</t>
  </si>
  <si>
    <t>PHP/JavaScript/CSS/HTML/Shell/Ruby/Twig</t>
  </si>
  <si>
    <t>2020-06-26T05:43:50Z</t>
  </si>
  <si>
    <t>2021-04-09T12:39:30Z</t>
  </si>
  <si>
    <t>2021-04-09T12:38:21Z</t>
  </si>
  <si>
    <t>MDEwOlJlcG9zaXRvcnkzNTU0MTAxMTE=</t>
  </si>
  <si>
    <t>nextcloud</t>
  </si>
  <si>
    <t>KhangChina</t>
  </si>
  <si>
    <t>Khang Nguyễn</t>
  </si>
  <si>
    <t>Việt Nam</t>
  </si>
  <si>
    <t>https://github.com/KhangChina/nextcloud</t>
  </si>
  <si>
    <t>GNU Affero General Public License v3.0</t>
  </si>
  <si>
    <t>JavaScript/PHP/SCSS/Shell/Handlebars/CSS/HTML</t>
  </si>
  <si>
    <t>2021-04-07T04:19:43Z</t>
  </si>
  <si>
    <t>2021-04-09T01:54:49Z</t>
  </si>
  <si>
    <t>2021-04-09T01:54:47Z</t>
  </si>
  <si>
    <t>MDEwOlJlcG9zaXRvcnkzNTU4MzA2MTI=</t>
  </si>
  <si>
    <t>drupallearn</t>
  </si>
  <si>
    <t>RePriyanka</t>
  </si>
  <si>
    <t>https://github.com/RePriyanka/drupallearn</t>
  </si>
  <si>
    <t>PHP/Shell/JavaScript/CSS/Twig/HTML/Roff</t>
  </si>
  <si>
    <t>2021-04-08T08:51:01Z</t>
  </si>
  <si>
    <t>2021-04-08T11:21:30Z</t>
  </si>
  <si>
    <t>2021-04-08T11:21:19Z</t>
  </si>
  <si>
    <t>MDEwOlJlcG9zaXRvcnkzNTU3MDQxODA=</t>
  </si>
  <si>
    <t>HR_Application</t>
  </si>
  <si>
    <t>Zouhaier-KHELIFI</t>
  </si>
  <si>
    <t>Zouhaier KHELIFI</t>
  </si>
  <si>
    <t>Nothing is IMPOSSIBLE the word itself says I'm POSSIBLE :) \r\n</t>
  </si>
  <si>
    <t>Tunisia</t>
  </si>
  <si>
    <t>https://github.com/Zouhaier-KHELIFI/HR_Application</t>
  </si>
  <si>
    <t>PHP/Twig/CSS/JavaScript/SCSS</t>
  </si>
  <si>
    <t>2021-04-07T23:02:41Z</t>
  </si>
  <si>
    <t>2021-04-08T10:08:28Z</t>
  </si>
  <si>
    <t>2021-04-07T22:50:48Z</t>
  </si>
  <si>
    <t>MDEwOlJlcG9zaXRvcnkzNTU2Njk4Nzg=</t>
  </si>
  <si>
    <t>loc-immov4</t>
  </si>
  <si>
    <t>Jboussemart929</t>
  </si>
  <si>
    <t>julien boussemart</t>
  </si>
  <si>
    <t>https://github.com/Jboussemart929/loc-immov4</t>
  </si>
  <si>
    <t>2021-04-07T20:10:04Z</t>
  </si>
  <si>
    <t>2021-04-07T20:19:24Z</t>
  </si>
  <si>
    <t>2021-04-07T20:15:06Z</t>
  </si>
  <si>
    <t>MDEwOlJlcG9zaXRvcnkzNDg0OTE3NzI=</t>
  </si>
  <si>
    <t>nmrf</t>
  </si>
  <si>
    <t>janipathan17</t>
  </si>
  <si>
    <t>https://github.com/janipathan17/nmrf</t>
  </si>
  <si>
    <t>2021-03-16T21:06:32Z</t>
  </si>
  <si>
    <t>2021-04-07T14:23:16Z</t>
  </si>
  <si>
    <t>2021-04-06T20:38:08Z</t>
  </si>
  <si>
    <t>MDEwOlJlcG9zaXRvcnkzNTUyODExMDE=</t>
  </si>
  <si>
    <t>open-social-10-on-pantheon</t>
  </si>
  <si>
    <t>lquessenberry</t>
  </si>
  <si>
    <t>Lee Quessenberry</t>
  </si>
  <si>
    <t>E.C. Barton &amp; Co.</t>
  </si>
  <si>
    <t>Jonesboro</t>
  </si>
  <si>
    <t>https://github.com/lquessenberry/open-social-10-on-pantheon</t>
  </si>
  <si>
    <t>2021-04-06T17:49:33Z</t>
  </si>
  <si>
    <t>2021-04-06T18:32:48Z</t>
  </si>
  <si>
    <t>2021-04-06T18:32:40Z</t>
  </si>
  <si>
    <t>MDEwOlJlcG9zaXRvcnkzNTQ0OTUwNzg=</t>
  </si>
  <si>
    <t>ps-1.7</t>
  </si>
  <si>
    <t>marlon-tek</t>
  </si>
  <si>
    <t>Spain</t>
  </si>
  <si>
    <t>https://github.com/marlon-tek/ps-1.7</t>
  </si>
  <si>
    <t>2021-04-04T08:39:14Z</t>
  </si>
  <si>
    <t>2021-04-04T08:59:23Z</t>
  </si>
  <si>
    <t>2021-04-04T08:59:22Z</t>
  </si>
  <si>
    <t>MDEwOlJlcG9zaXRvcnkzNTQ0NjIyNjA=</t>
  </si>
  <si>
    <t>eccube-4.0.5</t>
  </si>
  <si>
    <t>narumichi0710</t>
  </si>
  <si>
    <t>Narumichi Kubo</t>
  </si>
  <si>
    <t xml:space="preserve">Apprentice Web Developer </t>
  </si>
  <si>
    <t>Tokyo,Japan</t>
  </si>
  <si>
    <t>supposed learn about Symfony and make a original plugin</t>
  </si>
  <si>
    <t>https://github.com/narumichi0710/eccube-4.0.5</t>
  </si>
  <si>
    <t>Shell/Dockerfile/PHP/JavaScript/CSS/SCSS/HTML</t>
  </si>
  <si>
    <t>2021-04-04T05:18:30Z</t>
  </si>
  <si>
    <t>2021-04-04T06:52:33Z</t>
  </si>
  <si>
    <t>2021-04-04T06:52:12Z</t>
  </si>
  <si>
    <t>MDEwOlJlcG9zaXRvcnkxNDQ3NTA3NjM=</t>
  </si>
  <si>
    <t>DoctorwhofansBE</t>
  </si>
  <si>
    <t>RubenDebusscher</t>
  </si>
  <si>
    <t>Ruben Debusscher</t>
  </si>
  <si>
    <t>The code and project for doctorwhans BE, together with the issue management and wiki for contributors</t>
  </si>
  <si>
    <t>https://github.com/RubenDebusscher/DoctorwhofansBE</t>
  </si>
  <si>
    <t>PHP/JavaScript/CSS/HTML/Hack/Batchfile/Shell</t>
  </si>
  <si>
    <t>2018-08-14T17:17:51Z</t>
  </si>
  <si>
    <t>2021-04-03T10:24:41Z</t>
  </si>
  <si>
    <t>2021-04-03T10:24:31Z</t>
  </si>
  <si>
    <t>MDEwOlJlcG9zaXRvcnkzNTQwODAyODE=</t>
  </si>
  <si>
    <t>Symfony-VueJs-Portfolio</t>
  </si>
  <si>
    <t>NarjesJOMAA</t>
  </si>
  <si>
    <t>https://github.com/NarjesJOMAA/Symfony-VueJs-Portfolio</t>
  </si>
  <si>
    <t>Vue/JavaScript/PHP/CSS/HTML/Twig</t>
  </si>
  <si>
    <t>2021-04-02T16:56:58Z</t>
  </si>
  <si>
    <t>2021-04-02T17:12:26Z</t>
  </si>
  <si>
    <t>2021-04-02T17:11:50Z</t>
  </si>
  <si>
    <t>MDEwOlJlcG9zaXRvcnkxOTg4NTgwNjE=</t>
  </si>
  <si>
    <t>Developpeur-WEB</t>
  </si>
  <si>
    <t>marcyves</t>
  </si>
  <si>
    <t>Marc Augier</t>
  </si>
  <si>
    <t>Consultant, professor and compulsive coder.\r\nUsing Github to host code examples for my courses but also some personal projects.\r\nHave a look, join and fork!</t>
  </si>
  <si>
    <t>xDM Consulting</t>
  </si>
  <si>
    <t>Sophia Antipolis / France</t>
  </si>
  <si>
    <t>Fichiers de support de mes cours en ligne</t>
  </si>
  <si>
    <t>https://github.com/marcyves/Developpeur-WEB</t>
  </si>
  <si>
    <t>HTML/CSS/PHP/Hack/JavaScript/TypeScript/SCSS</t>
  </si>
  <si>
    <t>2019-07-25T15:34:54Z</t>
  </si>
  <si>
    <t>2021-04-02T15:53:06Z</t>
  </si>
  <si>
    <t>2021-04-02T15:52:59Z</t>
  </si>
  <si>
    <t>MDEwOlJlcG9zaXRvcnkzNTA2NDgyMDc=</t>
  </si>
  <si>
    <t>-DUT-PTS4Site</t>
  </si>
  <si>
    <t>ZeqoTibo</t>
  </si>
  <si>
    <t>Thibault Drn</t>
  </si>
  <si>
    <t>https://github.com/ZeqoTibo/-DUT-PTS4Site</t>
  </si>
  <si>
    <t>Shell/PHP/CSS/Twig/JavaScript</t>
  </si>
  <si>
    <t>2021-03-23T09:15:17Z</t>
  </si>
  <si>
    <t>2021-06-15T15:17:54Z</t>
  </si>
  <si>
    <t>2021-04-02T12:14:12Z</t>
  </si>
  <si>
    <t>MDEwOlJlcG9zaXRvcnkzNTM3NzczMjQ=</t>
  </si>
  <si>
    <t>ovanest</t>
  </si>
  <si>
    <t>elhayadi</t>
  </si>
  <si>
    <t>https://github.com/elhayadi/ovanest</t>
  </si>
  <si>
    <t>2021-04-01T17:31:27Z</t>
  </si>
  <si>
    <t>2021-04-01T23:35:03Z</t>
  </si>
  <si>
    <t>2021-04-01T23:34:03Z</t>
  </si>
  <si>
    <t>MDEwOlJlcG9zaXRvcnkzNTI3Mjc0Nzg=</t>
  </si>
  <si>
    <t>cs-sandbox</t>
  </si>
  <si>
    <t>FacingHistory</t>
  </si>
  <si>
    <t>https://github.com/FacingHistory/cs-sandbox</t>
  </si>
  <si>
    <t>2021-03-29T17:25:09Z</t>
  </si>
  <si>
    <t>2021-04-01T21:22:31Z</t>
  </si>
  <si>
    <t>2021-04-01T21:22:25Z</t>
  </si>
  <si>
    <t>MDEwOlJlcG9zaXRvcnkzNTM3MDQ1NDI=</t>
  </si>
  <si>
    <t>prestashop1.7.x</t>
  </si>
  <si>
    <t>pokorny344</t>
  </si>
  <si>
    <t>Robin Pokorný</t>
  </si>
  <si>
    <t>https://github.com/pokorny344/prestashop1.7.x</t>
  </si>
  <si>
    <t>2021-04-01T13:11:10Z</t>
  </si>
  <si>
    <t>2021-04-01T13:29:20Z</t>
  </si>
  <si>
    <t>2021-04-01T13:25:53Z</t>
  </si>
  <si>
    <t>MDEwOlJlcG9zaXRvcnkzNDU1ODg1NjA=</t>
  </si>
  <si>
    <t>drupal-dev-test</t>
  </si>
  <si>
    <t>mononen</t>
  </si>
  <si>
    <t>Alex</t>
  </si>
  <si>
    <t>zoot zoot!</t>
  </si>
  <si>
    <t>Los Angeles</t>
  </si>
  <si>
    <t>testing drupal  local-&gt;prod devops</t>
  </si>
  <si>
    <t>https://github.com/mononen/drupal-dev-test</t>
  </si>
  <si>
    <t>2021-03-08T08:46:59Z</t>
  </si>
  <si>
    <t>2021-04-01T06:03:11Z</t>
  </si>
  <si>
    <t>2021-04-01T06:03:04Z</t>
  </si>
  <si>
    <t>MDEwOlJlcG9zaXRvcnkzNDcxMTA0MjE=</t>
  </si>
  <si>
    <t>sysclub</t>
  </si>
  <si>
    <t>Matiasss11</t>
  </si>
  <si>
    <t>https://github.com/Matiasss11/sysclub</t>
  </si>
  <si>
    <t>Shell/PHP/Less/HTML/Blade</t>
  </si>
  <si>
    <t>2021-03-12T15:24:13Z</t>
  </si>
  <si>
    <t>2021-03-31T19:34:39Z</t>
  </si>
  <si>
    <t>2021-03-31T19:34:28Z</t>
  </si>
  <si>
    <t>MDEwOlJlcG9zaXRvcnkzNTMyOTk0Njg=</t>
  </si>
  <si>
    <t>pieski</t>
  </si>
  <si>
    <t>DominikBulandra</t>
  </si>
  <si>
    <t>Dominik</t>
  </si>
  <si>
    <t>https://github.com/DominikBulandra/pieski</t>
  </si>
  <si>
    <t>PHP/CSS/JavaScript/Less/HTML/Blade</t>
  </si>
  <si>
    <t>2021-03-31T09:26:15Z</t>
  </si>
  <si>
    <t>2021-03-31T09:28:59Z</t>
  </si>
  <si>
    <t>2021-03-31T09:28:13Z</t>
  </si>
  <si>
    <t>MDEwOlJlcG9zaXRvcnkzNTMyMDIxNjI=</t>
  </si>
  <si>
    <t>demos</t>
  </si>
  <si>
    <t>yinnitun</t>
  </si>
  <si>
    <t>this is to host some demo projects</t>
  </si>
  <si>
    <t>https://github.com/yinnitun/demos</t>
  </si>
  <si>
    <t>2021-03-31T02:36:15Z</t>
  </si>
  <si>
    <t>2021-03-31T06:28:39Z</t>
  </si>
  <si>
    <t>2021-03-31T06:28:37Z</t>
  </si>
  <si>
    <t>MDEwOlJlcG9zaXRvcnkxOTQwMzgyMzY=</t>
  </si>
  <si>
    <t>sylius</t>
  </si>
  <si>
    <t>trydirect</t>
  </si>
  <si>
    <t>The Sylius main application can serve as an end-user app, as well as a foundation for your custom e-commerce application.</t>
  </si>
  <si>
    <t>https://github.com/trydirect/sylius</t>
  </si>
  <si>
    <t>Dockerfile/Shell/JavaScript/HTML/PHP/Python/C++</t>
  </si>
  <si>
    <t>2019-06-27T06:45:05Z</t>
  </si>
  <si>
    <t>2021-03-31T05:48:31Z</t>
  </si>
  <si>
    <t>2021-03-31T05:48:28Z</t>
  </si>
  <si>
    <t>MDEwOlJlcG9zaXRvcnkzMDAwNTYyMjc=</t>
  </si>
  <si>
    <t>Mediatheque</t>
  </si>
  <si>
    <t>lisadoyen</t>
  </si>
  <si>
    <t>Lisa Doyen</t>
  </si>
  <si>
    <t>https://github.com/lisadoyen/Mediatheque</t>
  </si>
  <si>
    <t>PHP/Twig/CSS/JavaScript/Shell/HTML</t>
  </si>
  <si>
    <t>2020-09-30T20:37:49Z</t>
  </si>
  <si>
    <t>2021-03-30T22:21:19Z</t>
  </si>
  <si>
    <t>2021-03-31T00:20:44Z</t>
  </si>
  <si>
    <t>MDEwOlJlcG9zaXRvcnkzNTMwNDg2MTY=</t>
  </si>
  <si>
    <t>suiviStock</t>
  </si>
  <si>
    <t>Ndeye-lika-cisse</t>
  </si>
  <si>
    <t>https://github.com/Ndeye-lika-cisse/suiviStock</t>
  </si>
  <si>
    <t>CSS/JavaScript/SCSS/HTML/Ruby/PHP/Hack</t>
  </si>
  <si>
    <t>2021-03-30T15:23:32Z</t>
  </si>
  <si>
    <t>2021-03-30T15:43:03Z</t>
  </si>
  <si>
    <t>2021-03-30T15:40:04Z</t>
  </si>
  <si>
    <t>MDEwOlJlcG9zaXRvcnkzNDExNDkzNzg=</t>
  </si>
  <si>
    <t>php-intro</t>
  </si>
  <si>
    <t>vikontrimaite</t>
  </si>
  <si>
    <t>Vilija Kontrimaitė</t>
  </si>
  <si>
    <t>Lithuania</t>
  </si>
  <si>
    <t>BIT intro to PHP</t>
  </si>
  <si>
    <t>https://github.com/vikontrimaite/php-intro</t>
  </si>
  <si>
    <t>PHP/Hack/CSS</t>
  </si>
  <si>
    <t>2021-02-22T09:43:15Z</t>
  </si>
  <si>
    <t>2021-03-28T16:51:36Z</t>
  </si>
  <si>
    <t>2021-03-28T16:51:29Z</t>
  </si>
  <si>
    <t>MDEwOlJlcG9zaXRvcnkzMzk1ODc5OTI=</t>
  </si>
  <si>
    <t>ProjectSchool_back</t>
  </si>
  <si>
    <t>igueye2204</t>
  </si>
  <si>
    <t>https://github.com/igueye2204/ProjectSchool_back</t>
  </si>
  <si>
    <t>2021-02-17T02:16:07Z</t>
  </si>
  <si>
    <t>2021-03-26T16:10:10Z</t>
  </si>
  <si>
    <t>2021-03-26T16:09:33Z</t>
  </si>
  <si>
    <t>MDEwOlJlcG9zaXRvcnkzNTEzMTc1MzI=</t>
  </si>
  <si>
    <t>SuiviStock</t>
  </si>
  <si>
    <t>Pameth</t>
  </si>
  <si>
    <t>https://github.com/Pameth/SuiviStock</t>
  </si>
  <si>
    <t>PHP/Hack/CSS/Less/SCSS/HTML/JavaScript</t>
  </si>
  <si>
    <t>2021-03-25T05:18:52Z</t>
  </si>
  <si>
    <t>2021-03-26T01:34:58Z</t>
  </si>
  <si>
    <t>2021-03-26T01:32:50Z</t>
  </si>
  <si>
    <t>MDEwOlJlcG9zaXRvcnkzNTE1MzY4MzE=</t>
  </si>
  <si>
    <t>drupal</t>
  </si>
  <si>
    <t>nerffrenasix</t>
  </si>
  <si>
    <t>https://github.com/nerffrenasix/drupal</t>
  </si>
  <si>
    <t>PHP/Shell/JavaScript/CSS/Twig/HTML/C++</t>
  </si>
  <si>
    <t>2021-03-25T18:27:40Z</t>
  </si>
  <si>
    <t>2021-03-25T19:07:12Z</t>
  </si>
  <si>
    <t>2021-03-25T19:06:51Z</t>
  </si>
  <si>
    <t>MDEwOlJlcG9zaXRvcnkzNDg2MDU0MTM=</t>
  </si>
  <si>
    <t>NOJIRA-3</t>
  </si>
  <si>
    <t>Alex-Kulyk</t>
  </si>
  <si>
    <t>Alex Kulyk</t>
  </si>
  <si>
    <t>https://github.com/Alex-Kulyk/NOJIRA-3</t>
  </si>
  <si>
    <t>Shell/PHP/JavaScript/CSS/Twig/HTML</t>
  </si>
  <si>
    <t>2021-03-17T06:38:01Z</t>
  </si>
  <si>
    <t>2021-03-24T19:23:56Z</t>
  </si>
  <si>
    <t>2021-03-24T19:23:52Z</t>
  </si>
  <si>
    <t>MDEwOlJlcG9zaXRvcnkzNTExNDY2OTk=</t>
  </si>
  <si>
    <t>The-Cracker-Technology</t>
  </si>
  <si>
    <t>https://github.com/The-Cracker-Technology/wpscan</t>
  </si>
  <si>
    <t>Shell/Dockerfile/Ruby/HTML</t>
  </si>
  <si>
    <t>2021-03-24T16:18:17Z</t>
  </si>
  <si>
    <t>2021-03-24T16:30:12Z</t>
  </si>
  <si>
    <t>2021-03-24T16:29:32Z</t>
  </si>
  <si>
    <t>MDEwOlJlcG9zaXRvcnkzNDIwMzM0ODY=</t>
  </si>
  <si>
    <t>tabylga_backend</t>
  </si>
  <si>
    <t>AkmalKurbanov</t>
  </si>
  <si>
    <t>Акмаль</t>
  </si>
  <si>
    <t>https://github.com/AkmalKurbanov/tabylga_backend</t>
  </si>
  <si>
    <t>2021-02-24T20:57:08Z</t>
  </si>
  <si>
    <t>2021-03-24T12:22:44Z</t>
  </si>
  <si>
    <t>2021-03-24T12:22:27Z</t>
  </si>
  <si>
    <t>MDEwOlJlcG9zaXRvcnkzNDg2NDEzMjI=</t>
  </si>
  <si>
    <t>projet-soutenance</t>
  </si>
  <si>
    <t>Jennifer93150</t>
  </si>
  <si>
    <t>projet</t>
  </si>
  <si>
    <t>https://github.com/Jennifer93150/projet-soutenance</t>
  </si>
  <si>
    <t>PHP/CSS/Twig/Shell/JavaScript</t>
  </si>
  <si>
    <t>2021-03-17T08:57:48Z</t>
  </si>
  <si>
    <t>2021-03-24T10:30:41Z</t>
  </si>
  <si>
    <t>2021-03-24T10:28:59Z</t>
  </si>
  <si>
    <t>MDEwOlJlcG9zaXRvcnkzNTA4NTgyNjQ=</t>
  </si>
  <si>
    <t>drupal1</t>
  </si>
  <si>
    <t>CobaltOrange</t>
  </si>
  <si>
    <t>James</t>
  </si>
  <si>
    <t>https://github.com/CobaltOrange/drupal1</t>
  </si>
  <si>
    <t>2021-03-23T21:09:52Z</t>
  </si>
  <si>
    <t>2021-03-23T22:35:08Z</t>
  </si>
  <si>
    <t>2021-03-23T21:25:54Z</t>
  </si>
  <si>
    <t>MDEwOlJlcG9zaXRvcnkzNTA2NTk2OTU=</t>
  </si>
  <si>
    <t>Gestionnairedannonces</t>
  </si>
  <si>
    <t>F1R3-0M8</t>
  </si>
  <si>
    <t>MathisB</t>
  </si>
  <si>
    <t>In a few months, when I finished my internship, I would like to find a scientific application project related to the environment, animals, astronomy or space :)</t>
  </si>
  <si>
    <t>France</t>
  </si>
  <si>
    <t>https://github.com/F1R3-0M8/Gestionnairedannonces</t>
  </si>
  <si>
    <t>2021-03-23T09:53:12Z</t>
  </si>
  <si>
    <t>2021-03-23T10:35:06Z</t>
  </si>
  <si>
    <t>2021-03-23T10:13:28Z</t>
  </si>
  <si>
    <t>MDEwOlJlcG9zaXRvcnkzODA4ODQ=</t>
  </si>
  <si>
    <t>spring-website</t>
  </si>
  <si>
    <t>spring</t>
  </si>
  <si>
    <t>Sources of the website.</t>
  </si>
  <si>
    <t>https://github.com/spring/spring-website</t>
  </si>
  <si>
    <t>Shell/PHP/CSS/JavaScript/HTML/Twig</t>
  </si>
  <si>
    <t>2009-11-21T19:16:50Z</t>
  </si>
  <si>
    <t>2021-03-23T03:41:42Z</t>
  </si>
  <si>
    <t>2021-03-23T03:41:16Z</t>
  </si>
  <si>
    <t>MDEwOlJlcG9zaXRvcnkzNDU5NDU5OTY=</t>
  </si>
  <si>
    <t>O-Vacances</t>
  </si>
  <si>
    <t>Audrey-Chaigne</t>
  </si>
  <si>
    <t>Audrey CHAIGNE</t>
  </si>
  <si>
    <t>Pessac</t>
  </si>
  <si>
    <t>https://github.com/Audrey-Chaigne/O-Vacances</t>
  </si>
  <si>
    <t>Shell/PHP/JavaScript/HTML/SCSS/CSS</t>
  </si>
  <si>
    <t>2021-03-09T09:08:34Z</t>
  </si>
  <si>
    <t>2021-05-10T12:36:34Z</t>
  </si>
  <si>
    <t>2021-03-22T14:53:03Z</t>
  </si>
  <si>
    <t>MDEwOlJlcG9zaXRvcnkxNzU2Mjg0MTg=</t>
  </si>
  <si>
    <t>sdk-php-client</t>
  </si>
  <si>
    <t>GetResponse</t>
  </si>
  <si>
    <t>GetResponse SDK PHP Client</t>
  </si>
  <si>
    <t>https://github.com/GetResponse/sdk-php-client</t>
  </si>
  <si>
    <t>PHP/Smarty</t>
  </si>
  <si>
    <t>2019-03-14T13:32:42Z</t>
  </si>
  <si>
    <t>2021-05-25T19:47:24Z</t>
  </si>
  <si>
    <t>2021-03-22T14:29:50Z</t>
  </si>
  <si>
    <t>MDEwOlJlcG9zaXRvcnkzNTAzNTQ1NDU=</t>
  </si>
  <si>
    <t>PTS4_web</t>
  </si>
  <si>
    <t>arthurtrchn</t>
  </si>
  <si>
    <t>Arthur TROCHON</t>
  </si>
  <si>
    <t>Etudiant en 2ème année de DUT Informatique à l'IUT de Laval</t>
  </si>
  <si>
    <t>53000, Laval</t>
  </si>
  <si>
    <t>https://github.com/arthurtrchn/PTS4_web</t>
  </si>
  <si>
    <t>2021-03-22T13:30:18Z</t>
  </si>
  <si>
    <t>2021-03-22T13:36:23Z</t>
  </si>
  <si>
    <t>2021-03-22T13:35:44Z</t>
  </si>
  <si>
    <t>MDEwOlJlcG9zaXRvcnkzNTAzMTE2MzA=</t>
  </si>
  <si>
    <t>personalShopper</t>
  </si>
  <si>
    <t>waterman455</t>
  </si>
  <si>
    <t>Zied Haddan</t>
  </si>
  <si>
    <t>A bug is never just a mistake. \r\nIt represents something bigger.\r\nAn error of thinking.\r\nThat makes you who you are.</t>
  </si>
  <si>
    <t>Tunisia, Laouina, Tunis</t>
  </si>
  <si>
    <t>a website demo with prestashop 1.7</t>
  </si>
  <si>
    <t>https://github.com/waterman455/personalShopper</t>
  </si>
  <si>
    <t>2021-03-22T11:06:57Z</t>
  </si>
  <si>
    <t>2021-03-23T07:55:46Z</t>
  </si>
  <si>
    <t>2021-03-22T13:13:03Z</t>
  </si>
  <si>
    <t>MDEwOlJlcG9zaXRvcnkyNzUyMzY4OTg=</t>
  </si>
  <si>
    <t>tropicshop</t>
  </si>
  <si>
    <t>elimanediop</t>
  </si>
  <si>
    <t>Elimane DIOP</t>
  </si>
  <si>
    <t>Aix En Provence</t>
  </si>
  <si>
    <t>https://github.com/elimanediop/tropicshop</t>
  </si>
  <si>
    <t>PHP/CSS/JavaScript/Shell/SCSS/Twig</t>
  </si>
  <si>
    <t>2020-06-26T19:57:06Z</t>
  </si>
  <si>
    <t>2021-03-21T12:18:48Z</t>
  </si>
  <si>
    <t>2021-03-21T12:15:38Z</t>
  </si>
  <si>
    <t>MDEwOlJlcG9zaXRvcnkzMDEwMDI5NjM=</t>
  </si>
  <si>
    <t>drupal_experiments</t>
  </si>
  <si>
    <t>boehmrya</t>
  </si>
  <si>
    <t>Ryan Boehm</t>
  </si>
  <si>
    <t>\r\n    Software Developer\r\n</t>
  </si>
  <si>
    <t>https://github.com/boehmrya/drupal_experiments</t>
  </si>
  <si>
    <t>2020-10-03T23:37:37Z</t>
  </si>
  <si>
    <t>2021-03-20T02:29:34Z</t>
  </si>
  <si>
    <t>2021-03-20T02:29:27Z</t>
  </si>
  <si>
    <t>MDEwOlJlcG9zaXRvcnkzNDIyMDYzMDk=</t>
  </si>
  <si>
    <t>MoneySa</t>
  </si>
  <si>
    <t>cbag1</t>
  </si>
  <si>
    <t>https://github.com/cbag1/MoneySa</t>
  </si>
  <si>
    <t>Shell/PHP/JavaScript/CSS/HTML/Twig/TypeScript</t>
  </si>
  <si>
    <t>2021-02-25T10:25:59Z</t>
  </si>
  <si>
    <t>2021-03-18T17:00:45Z</t>
  </si>
  <si>
    <t>2021-03-18T17:00:22Z</t>
  </si>
  <si>
    <t>MDEwOlJlcG9zaXRvcnkzNDYxNDI3MjI=</t>
  </si>
  <si>
    <t>symfonyblog</t>
  </si>
  <si>
    <t>Killakan789</t>
  </si>
  <si>
    <t>https://github.com/Killakan789/symfonyblog</t>
  </si>
  <si>
    <t>2021-03-09T20:59:33Z</t>
  </si>
  <si>
    <t>2021-03-18T15:59:50Z</t>
  </si>
  <si>
    <t>2021-03-18T15:59:47Z</t>
  </si>
  <si>
    <t>MDEwOlJlcG9zaXRvcnkzNDg2MTQ3OTg=</t>
  </si>
  <si>
    <t>CatWeb-projects</t>
  </si>
  <si>
    <t>Theodore Uzun</t>
  </si>
  <si>
    <t>https://github.com/CatWeb-projects/NOJIRA-3</t>
  </si>
  <si>
    <t>2021-03-17T07:17:30Z</t>
  </si>
  <si>
    <t>2021-03-18T11:49:19Z</t>
  </si>
  <si>
    <t>2021-03-18T11:48:35Z</t>
  </si>
  <si>
    <t>MDEwOlJlcG9zaXRvcnkzNDg4MzYxNDE=</t>
  </si>
  <si>
    <t>codequality</t>
  </si>
  <si>
    <t>endimion80</t>
  </si>
  <si>
    <t>Luis Rafael Bernal Torres</t>
  </si>
  <si>
    <t>https://github.com/endimion80/codequality</t>
  </si>
  <si>
    <t>PHP/Shell/CSS/JavaScript/Dockerfile/Haxe/Makefile</t>
  </si>
  <si>
    <t>2021-03-17T19:59:23Z</t>
  </si>
  <si>
    <t>2021-03-17T21:14:52Z</t>
  </si>
  <si>
    <t>2021-03-17T21:14:50Z</t>
  </si>
  <si>
    <t>MDEwOlJlcG9zaXRvcnkzNDg2MjkyODc=</t>
  </si>
  <si>
    <t>appChambre</t>
  </si>
  <si>
    <t>abdou-karim</t>
  </si>
  <si>
    <t>Sid'sDev</t>
  </si>
  <si>
    <t>DAKAR/SENEGAL</t>
  </si>
  <si>
    <t>https://github.com/abdou-karim/appChambre</t>
  </si>
  <si>
    <t>Shell/CSS/JavaScript/PHP/Twig/PureBasic</t>
  </si>
  <si>
    <t>2021-03-17T08:13:14Z</t>
  </si>
  <si>
    <t>2021-03-17T08:15:44Z</t>
  </si>
  <si>
    <t>2021-03-17T08:14:05Z</t>
  </si>
  <si>
    <t>MDEwOlJlcG9zaXRvcnkzNDg0NTI4ODI=</t>
  </si>
  <si>
    <t>PHP-Doctrine-ORM</t>
  </si>
  <si>
    <t>solutionsSlayer</t>
  </si>
  <si>
    <t>Doussain Dorian</t>
  </si>
  <si>
    <t>Web developer work in Bordeaux. \r\n</t>
  </si>
  <si>
    <t>Bordeaux</t>
  </si>
  <si>
    <t>Starting CRUD project using Doctrine, LEAGUE OF LEGEND pROJECT DUDE!</t>
  </si>
  <si>
    <t>https://github.com/solutionsSlayer/PHP-Doctrine-ORM</t>
  </si>
  <si>
    <t>PHP/Hack</t>
  </si>
  <si>
    <t>2021-03-16T18:30:34Z</t>
  </si>
  <si>
    <t>2021-03-16T18:31:18Z</t>
  </si>
  <si>
    <t>2021-03-16T18:29:06Z</t>
  </si>
  <si>
    <t>MDEwOlJlcG9zaXRvcnkyMTg0NTQ5ODk=</t>
  </si>
  <si>
    <t>mauritius</t>
  </si>
  <si>
    <t>avitaind</t>
  </si>
  <si>
    <t>AVITA INDIA</t>
  </si>
  <si>
    <t>DELHI IN</t>
  </si>
  <si>
    <t>https://github.com/avitaind/mauritius</t>
  </si>
  <si>
    <t>HTML/CSS/PHP/JavaScript/Vue/Hack/Shell</t>
  </si>
  <si>
    <t>2019-10-30T06:07:40Z</t>
  </si>
  <si>
    <t>2021-03-15T13:53:53Z</t>
  </si>
  <si>
    <t>2021-03-15T13:53:47Z</t>
  </si>
  <si>
    <t>MDEwOlJlcG9zaXRvcnkzNDc2MjMxNTE=</t>
  </si>
  <si>
    <t>docker-prestashop</t>
  </si>
  <si>
    <t>MahamdiAmine</t>
  </si>
  <si>
    <t>Mahamdi Mohammed</t>
  </si>
  <si>
    <t xml:space="preserve">Amine 24 yo, Computer Science Engineer </t>
  </si>
  <si>
    <t>frlm</t>
  </si>
  <si>
    <t>Finland</t>
  </si>
  <si>
    <t>https://github.com/MahamdiAmine/docker-prestashop</t>
  </si>
  <si>
    <t>2021-03-14T11:53:36Z</t>
  </si>
  <si>
    <t>2021-03-14T12:38:56Z</t>
  </si>
  <si>
    <t>2021-03-14T12:37:28Z</t>
  </si>
  <si>
    <t>MDEwOlJlcG9zaXRvcnkzNDczODU0NTk=</t>
  </si>
  <si>
    <t>firstDrupal</t>
  </si>
  <si>
    <t>marouaningo123</t>
  </si>
  <si>
    <t>https://github.com/marouaningo123/firstDrupal</t>
  </si>
  <si>
    <t>2021-03-13T13:59:44Z</t>
  </si>
  <si>
    <t>2021-03-13T14:36:59Z</t>
  </si>
  <si>
    <t>2021-03-13T14:35:26Z</t>
  </si>
  <si>
    <t>MDEwOlJlcG9zaXRvcnkzNDczNzA4MTQ=</t>
  </si>
  <si>
    <t>PoleE_Symfo</t>
  </si>
  <si>
    <t>Randa-san</t>
  </si>
  <si>
    <t>https://github.com/Randa-san/PoleE_Symfo</t>
  </si>
  <si>
    <t>2021-03-13T12:56:35Z</t>
  </si>
  <si>
    <t>2021-03-13T13:08:09Z</t>
  </si>
  <si>
    <t>2021-03-13T13:06:54Z</t>
  </si>
  <si>
    <t>MDEwOlJlcG9zaXRvcnkyMjA5MDIxNzQ=</t>
  </si>
  <si>
    <t>wpst</t>
  </si>
  <si>
    <t>net-mafia</t>
  </si>
  <si>
    <t>Application frontend for wp-scan and sqlmap designed for new users.</t>
  </si>
  <si>
    <t>https://github.com/net-mafia/wpst</t>
  </si>
  <si>
    <t>Pascal/Ruby/Shell/Roff/HTML/TSQL/PLpgSQL</t>
  </si>
  <si>
    <t>2019-11-11T04:40:03Z</t>
  </si>
  <si>
    <t>2021-03-13T08:25:41Z</t>
  </si>
  <si>
    <t>2021-03-13T08:24:40Z</t>
  </si>
  <si>
    <t>MDEwOlJlcG9zaXRvcnkzNDcyMjE2NTU=</t>
  </si>
  <si>
    <t>uniArchive</t>
  </si>
  <si>
    <t>arl505</t>
  </si>
  <si>
    <t>Alec Levin</t>
  </si>
  <si>
    <t>Detroit</t>
  </si>
  <si>
    <t>archive of past projects</t>
  </si>
  <si>
    <t>https://github.com/arl505/uniArchive</t>
  </si>
  <si>
    <t>C++/C/C#/HTML/Java/Shell/PHP</t>
  </si>
  <si>
    <t>2021-03-12T23:11:22Z</t>
  </si>
  <si>
    <t>2021-03-12T23:49:40Z</t>
  </si>
  <si>
    <t>2021-03-12T23:43:08Z</t>
  </si>
  <si>
    <t>MDEwOlJlcG9zaXRvcnkzNDcxNDAwNjc=</t>
  </si>
  <si>
    <t>boutique2</t>
  </si>
  <si>
    <t>walidazz</t>
  </si>
  <si>
    <t>https://github.com/walidazz/boutique2</t>
  </si>
  <si>
    <t>2021-03-12T17:09:16Z</t>
  </si>
  <si>
    <t>2021-03-12T17:22:24Z</t>
  </si>
  <si>
    <t>2021-03-12T17:10:57Z</t>
  </si>
  <si>
    <t>MDEwOlJlcG9zaXRvcnkzNDcxMTUzOTk=</t>
  </si>
  <si>
    <t>dryd8</t>
  </si>
  <si>
    <t>gnapv</t>
  </si>
  <si>
    <t>DrySeat D8</t>
  </si>
  <si>
    <t>https://github.com/gnapv/dryd8</t>
  </si>
  <si>
    <t>2021-03-12T15:40:47Z</t>
  </si>
  <si>
    <t>2021-03-12T15:50:39Z</t>
  </si>
  <si>
    <t>2021-03-12T15:22:53Z</t>
  </si>
  <si>
    <t>MDEwOlJlcG9zaXRvcnkzNDU1OTc2NDk=</t>
  </si>
  <si>
    <t>symfony-vue</t>
  </si>
  <si>
    <t>Reivax64</t>
  </si>
  <si>
    <t>https://github.com/Reivax64/symfony-vue</t>
  </si>
  <si>
    <t>Shell/PHP/HTML/Twig/CSS/JavaScript/Vue</t>
  </si>
  <si>
    <t>2021-03-08T09:19:55Z</t>
  </si>
  <si>
    <t>2021-03-12T11:10:32Z</t>
  </si>
  <si>
    <t>2021-03-12T11:10:24Z</t>
  </si>
  <si>
    <t>MDEwOlJlcG9zaXRvcnkzNDYyNDI0NDE=</t>
  </si>
  <si>
    <t>EccubeOJT</t>
  </si>
  <si>
    <t>sawHtayMaw</t>
  </si>
  <si>
    <t>https://github.com/sawHtayMaw/EccubeOJT</t>
  </si>
  <si>
    <t>2021-03-10T05:27:58Z</t>
  </si>
  <si>
    <t>2021-03-12T10:39:34Z</t>
  </si>
  <si>
    <t>2021-03-12T10:38:45Z</t>
  </si>
  <si>
    <t>MDEwOlJlcG9zaXRvcnkyNzM0OTI1OTI=</t>
  </si>
  <si>
    <t>symfony-api-platform</t>
  </si>
  <si>
    <t>JuanWilde</t>
  </si>
  <si>
    <t>Juan González</t>
  </si>
  <si>
    <t>Metro Markets GmbH</t>
  </si>
  <si>
    <t>Palma de Mallorca</t>
  </si>
  <si>
    <t>API built with Symfony and API Platform using PHP and Docker</t>
  </si>
  <si>
    <t>https://github.com/JuanWilde/symfony-api-platform</t>
  </si>
  <si>
    <t>Makefile/Dockerfile/PHP/CSS/HTML/JavaScript/Shell</t>
  </si>
  <si>
    <t>2020-06-19T12:49:02Z</t>
  </si>
  <si>
    <t>2021-06-13T21:49:15Z</t>
  </si>
  <si>
    <t>2021-03-11T12:32:46Z</t>
  </si>
  <si>
    <t>MDEwOlJlcG9zaXRvcnkzNDY2MzY3MDk=</t>
  </si>
  <si>
    <t>Examen-de-Symfony-</t>
  </si>
  <si>
    <t>Alice1360</t>
  </si>
  <si>
    <t>https://github.com/Alice1360/Examen-de-Symfony-</t>
  </si>
  <si>
    <t>Makefile/PHP/Twig</t>
  </si>
  <si>
    <t>2021-03-11T08:51:14Z</t>
  </si>
  <si>
    <t>2021-03-11T08:56:14Z</t>
  </si>
  <si>
    <t>2021-03-11T08:56:11Z</t>
  </si>
  <si>
    <t>MDEwOlJlcG9zaXRvcnkxOTUzOTE0OTA=</t>
  </si>
  <si>
    <t>DoctoAsk</t>
  </si>
  <si>
    <t>LeoPaulD</t>
  </si>
  <si>
    <t>Développeur Full-Stack.\r\n\r\n</t>
  </si>
  <si>
    <t xml:space="preserve">Chatbot médical | Projet scolaire réalisé en équipe </t>
  </si>
  <si>
    <t>https://github.com/LeoPaulD/DoctoAsk</t>
  </si>
  <si>
    <t>CSS/PHP/JavaScript/HTML/Twig/Shell</t>
  </si>
  <si>
    <t>2019-07-05T10:36:26Z</t>
  </si>
  <si>
    <t>2021-03-10T08:07:10Z</t>
  </si>
  <si>
    <t>2021-03-10T08:06:36Z</t>
  </si>
  <si>
    <t>MDEwOlJlcG9zaXRvcnkzNDYwMjMzNzU=</t>
  </si>
  <si>
    <t>shoeprestashop</t>
  </si>
  <si>
    <t>HilaryOkello</t>
  </si>
  <si>
    <t>https://github.com/HilaryOkello/shoeprestashop</t>
  </si>
  <si>
    <t>2021-03-09T13:54:16Z</t>
  </si>
  <si>
    <t>2021-03-09T15:49:17Z</t>
  </si>
  <si>
    <t>2021-03-09T15:22:40Z</t>
  </si>
  <si>
    <t>MDEwOlJlcG9zaXRvcnkzNDQ5MzQ5MDg=</t>
  </si>
  <si>
    <t>MyStoreOficial</t>
  </si>
  <si>
    <t>spainbarca</t>
  </si>
  <si>
    <t>https://github.com/spainbarca/MyStoreOficial</t>
  </si>
  <si>
    <t>JavaScript/PHP/HTML/CSS/Batchfile/Hack/Less</t>
  </si>
  <si>
    <t>2021-03-05T21:10:05Z</t>
  </si>
  <si>
    <t>2021-03-07T17:45:00Z</t>
  </si>
  <si>
    <t>2021-03-07T17:39:37Z</t>
  </si>
  <si>
    <t>MDEwOlJlcG9zaXRvcnkyOTc2OTA3OTg=</t>
  </si>
  <si>
    <t>SERVERBACKSIGBE</t>
  </si>
  <si>
    <t>AlejoOspina01</t>
  </si>
  <si>
    <t>https://github.com/AlejoOspina01/SERVERBACKSIGBE</t>
  </si>
  <si>
    <t>2020-09-22T15:24:30Z</t>
  </si>
  <si>
    <t>2021-03-05T22:00:09Z</t>
  </si>
  <si>
    <t>2021-03-05T22:00:06Z</t>
  </si>
  <si>
    <t>MDEwOlJlcG9zaXRvcnkzNDQ4NzM5OTU=</t>
  </si>
  <si>
    <t>RegistroPacientesSymfony</t>
  </si>
  <si>
    <t>Sandra-Romero</t>
  </si>
  <si>
    <t>https://github.com/Sandra-Romero/RegistroPacientesSymfony</t>
  </si>
  <si>
    <t>2021-03-05T16:47:40Z</t>
  </si>
  <si>
    <t>2021-03-05T16:51:16Z</t>
  </si>
  <si>
    <t>2021-03-05T16:49:44Z</t>
  </si>
  <si>
    <t>MDEwOlJlcG9zaXRvcnkzNDQ3NDA3NDc=</t>
  </si>
  <si>
    <t>sfcourse</t>
  </si>
  <si>
    <t>OnetiuBogdanSorin</t>
  </si>
  <si>
    <t>https://github.com/OnetiuBogdanSorin/sfcourse</t>
  </si>
  <si>
    <t>2021-03-05T08:14:31Z</t>
  </si>
  <si>
    <t>2021-03-05T08:14:45Z</t>
  </si>
  <si>
    <t>2021-03-05T08:14:13Z</t>
  </si>
  <si>
    <t>MDEwOlJlcG9zaXRvcnkxNzA3MDk3NDE=</t>
  </si>
  <si>
    <t>arena-park-sf4.2</t>
  </si>
  <si>
    <t>alcidesrh</t>
  </si>
  <si>
    <t>Alcides Rodríguez Hernández</t>
  </si>
  <si>
    <t>https://github.com/alcidesrh/arena-park-sf4.2</t>
  </si>
  <si>
    <t>Vue/JavaScript/TypeScript/CSS/PHP/Shell/SCSS</t>
  </si>
  <si>
    <t>2019-02-14T15:04:52Z</t>
  </si>
  <si>
    <t>2021-03-05T07:01:51Z</t>
  </si>
  <si>
    <t>2021-03-05T07:01:45Z</t>
  </si>
  <si>
    <t>MDEwOlJlcG9zaXRvcnkzNDQ0ODY4NjE=</t>
  </si>
  <si>
    <t>Bodenordnungsverfahren</t>
  </si>
  <si>
    <t>medhediobel</t>
  </si>
  <si>
    <t>https://github.com/medhediobel/Bodenordnungsverfahren</t>
  </si>
  <si>
    <t>Shell/JavaScript/SCSS/PHP/CSS/Twig</t>
  </si>
  <si>
    <t>2021-03-04T13:38:34Z</t>
  </si>
  <si>
    <t>2021-03-04T14:20:36Z</t>
  </si>
  <si>
    <t>2021-03-04T14:20:34Z</t>
  </si>
  <si>
    <t>MDEwOlJlcG9zaXRvcnkzNDQyMTY2ODY=</t>
  </si>
  <si>
    <t>mvc</t>
  </si>
  <si>
    <t>MamoudouDiallo</t>
  </si>
  <si>
    <t>https://github.com/MamoudouDiallo/mvc</t>
  </si>
  <si>
    <t>2021-03-03T17:58:14Z</t>
  </si>
  <si>
    <t>2021-03-03T18:08:08Z</t>
  </si>
  <si>
    <t>2021-03-03T18:06:39Z</t>
  </si>
  <si>
    <t>MDEwOlJlcG9zaXRvcnkyMjIyMzEyMTU=</t>
  </si>
  <si>
    <t>colden-cloud</t>
  </si>
  <si>
    <t>gzim324</t>
  </si>
  <si>
    <t>https://github.com/gzim324/colden-cloud</t>
  </si>
  <si>
    <t>PHP/JavaScript/Twig</t>
  </si>
  <si>
    <t>2019-11-17T10:30:35Z</t>
  </si>
  <si>
    <t>2021-03-03T13:03:41Z</t>
  </si>
  <si>
    <t>2021-03-03T13:03:39Z</t>
  </si>
  <si>
    <t>MDEwOlJlcG9zaXRvcnkzMjEwNDc3MTk=</t>
  </si>
  <si>
    <t>symfony-jwt-auth-php</t>
  </si>
  <si>
    <t>Alexei-Suzdalenko</t>
  </si>
  <si>
    <t>Diseño Web Cantabria</t>
  </si>
  <si>
    <t>Santa Maria de Cayon</t>
  </si>
  <si>
    <t>This repository is an example of integrating a JWT token in the symfony framework using native PHP</t>
  </si>
  <si>
    <t>https://github.com/Alexei-Suzdalenko/symfony-jwt-auth-php</t>
  </si>
  <si>
    <t>2020-12-13T11:22:57Z</t>
  </si>
  <si>
    <t>2021-03-02T17:36:46Z</t>
  </si>
  <si>
    <t>2021-03-02T17:36:43Z</t>
  </si>
  <si>
    <t>MDEwOlJlcG9zaXRvcnkzNDE3MDgwNzM=</t>
  </si>
  <si>
    <t>cheek.tv</t>
  </si>
  <si>
    <t>ziquid</t>
  </si>
  <si>
    <t>https://github.com/ziquid/cheek.tv</t>
  </si>
  <si>
    <t>Shell/PHP/JavaScript/CSS/Twig/HTML/SCSS</t>
  </si>
  <si>
    <t>2021-02-23T22:28:58Z</t>
  </si>
  <si>
    <t>2021-03-02T16:00:17Z</t>
  </si>
  <si>
    <t>2021-03-02T16:00:14Z</t>
  </si>
  <si>
    <t>MDEwOlJlcG9zaXRvcnkzMDUyOTMwODI=</t>
  </si>
  <si>
    <t>diweb</t>
  </si>
  <si>
    <t>2daaeperexp13</t>
  </si>
  <si>
    <t>https://github.com/2daaeperexp13/diweb</t>
  </si>
  <si>
    <t>HTML/CSS/SCSS/JavaScript/PHP/Pug/Shell</t>
  </si>
  <si>
    <t>2020-10-19T07:06:45Z</t>
  </si>
  <si>
    <t>2021-03-02T07:46:48Z</t>
  </si>
  <si>
    <t>2021-03-02T07:46:28Z</t>
  </si>
  <si>
    <t>MDEwOlJlcG9zaXRvcnkzMzk5NzQyOTQ=</t>
  </si>
  <si>
    <t>Pi-dev</t>
  </si>
  <si>
    <t>med-aziz-ben-haha</t>
  </si>
  <si>
    <t>https://github.com/med-aziz-ben-haha/Pi-dev</t>
  </si>
  <si>
    <t>Shell/PHP/Twig/HTML/JavaScript/CSS</t>
  </si>
  <si>
    <t>2021-02-18T07:50:02Z</t>
  </si>
  <si>
    <t>2021-03-01T18:10:48Z</t>
  </si>
  <si>
    <t>2021-03-01T18:09:15Z</t>
  </si>
  <si>
    <t>MDEwOlJlcG9zaXRvcnkzMTgxMDUzODY=</t>
  </si>
  <si>
    <t>biologica</t>
  </si>
  <si>
    <t>groplanda</t>
  </si>
  <si>
    <t>https://github.com/groplanda/biologica</t>
  </si>
  <si>
    <t>2020-12-03T07:03:57Z</t>
  </si>
  <si>
    <t>2021-02-28T19:31:06Z</t>
  </si>
  <si>
    <t>2021-02-28T19:30:57Z</t>
  </si>
  <si>
    <t>MDEwOlJlcG9zaXRvcnkzNDIzMzUzNDA=</t>
  </si>
  <si>
    <t>Pinterest-Clone</t>
  </si>
  <si>
    <t>DevWebJr</t>
  </si>
  <si>
    <t>Dev Web Junior</t>
  </si>
  <si>
    <t>Freelancer</t>
  </si>
  <si>
    <t>create a website clone of the famous Pinterest, using Symfony</t>
  </si>
  <si>
    <t>https://github.com/DevWebJr/Pinterest-Clone</t>
  </si>
  <si>
    <t>2021-02-25T18:07:46Z</t>
  </si>
  <si>
    <t>2021-02-27T06:51:16Z</t>
  </si>
  <si>
    <t>2021-02-27T06:50:56Z</t>
  </si>
  <si>
    <t>MDEwOlJlcG9zaXRvcnkzNDA0NDk5NjM=</t>
  </si>
  <si>
    <t>rifasolidaria-website</t>
  </si>
  <si>
    <t>lucianous</t>
  </si>
  <si>
    <t>Lucianous</t>
  </si>
  <si>
    <t>That is my personal Github, focused on saving projects made by me or in the name of my own mini-company.</t>
  </si>
  <si>
    <t xml:space="preserve">Site de </t>
  </si>
  <si>
    <t>https://github.com/lucianous/rifasolidaria-website</t>
  </si>
  <si>
    <t>CSS/HTML</t>
  </si>
  <si>
    <t>2021-02-19T18:02:13Z</t>
  </si>
  <si>
    <t>2021-02-27T05:04:57Z</t>
  </si>
  <si>
    <t>2021-02-27T05:04:55Z</t>
  </si>
  <si>
    <t>MDEwOlJlcG9zaXRvcnkzNDIzMTMyMjQ=</t>
  </si>
  <si>
    <t>MVC_My_Quizz</t>
  </si>
  <si>
    <t>KevinPizuch</t>
  </si>
  <si>
    <t>https://github.com/KevinPizuch/MVC_My_Quizz</t>
  </si>
  <si>
    <t>JavaScript/PHP/Twig/CSS</t>
  </si>
  <si>
    <t>2021-02-25T16:48:26Z</t>
  </si>
  <si>
    <t>2021-02-26T18:19:20Z</t>
  </si>
  <si>
    <t>2021-02-26T18:18:48Z</t>
  </si>
  <si>
    <t>MDEwOlJlcG9zaXRvcnkzMzUyMjcyNjY=</t>
  </si>
  <si>
    <t>sos_petlostcopie</t>
  </si>
  <si>
    <t>daisymorin</t>
  </si>
  <si>
    <t>https://github.com/daisymorin/sos_petlostcopie</t>
  </si>
  <si>
    <t>PHP/CSS/Twig/Shell</t>
  </si>
  <si>
    <t>2021-02-02T08:59:46Z</t>
  </si>
  <si>
    <t>2021-02-26T15:50:13Z</t>
  </si>
  <si>
    <t>2021-02-26T15:49:53Z</t>
  </si>
  <si>
    <t>MDEwOlJlcG9zaXRvcnkzNDIzNzU3NDQ=</t>
  </si>
  <si>
    <t>mp-ecommerce-php</t>
  </si>
  <si>
    <t>eduardo2195</t>
  </si>
  <si>
    <t>Eduardo Aguero</t>
  </si>
  <si>
    <t>https://github.com/eduardo2195/mp-ecommerce-php</t>
  </si>
  <si>
    <t>2021-02-25T20:52:07Z</t>
  </si>
  <si>
    <t>2021-02-26T09:38:39Z</t>
  </si>
  <si>
    <t>2021-02-26T09:38:30Z</t>
  </si>
  <si>
    <t>MDEwOlJlcG9zaXRvcnkzMzI4NDcxNTg=</t>
  </si>
  <si>
    <t>covid-stat</t>
  </si>
  <si>
    <t>dutycorpse</t>
  </si>
  <si>
    <t>https://github.com/dutycorpse/covid-stat</t>
  </si>
  <si>
    <t>2021-01-25T18:40:59Z</t>
  </si>
  <si>
    <t>2021-02-26T08:04:57Z</t>
  </si>
  <si>
    <t>2021-02-26T08:04:55Z</t>
  </si>
  <si>
    <t>MDEwOlJlcG9zaXRvcnkzNDI0ODU0NDg=</t>
  </si>
  <si>
    <t>https://github.com/eduardo2195/mercadopago</t>
  </si>
  <si>
    <t>2021-02-26T06:34:07Z</t>
  </si>
  <si>
    <t>2021-02-26T06:51:49Z</t>
  </si>
  <si>
    <t>2021-02-26T06:51:41Z</t>
  </si>
  <si>
    <t>MDEwOlJlcG9zaXRvcnkzNDIyODQ4MTY=</t>
  </si>
  <si>
    <t>Silikhe</t>
  </si>
  <si>
    <t>𝑭𝒂𝒔𝒉𝒊𝒐𝒏 𝒐𝒃𝒔𝒆𝒔𝒔𝒆𝒅, 𝒊𝒏𝒕𝒓𝒐𝒗𝒆𝒓𝒕 𝒘𝒉𝒐 𝒍𝒐𝒗𝒆𝒔 𝒆𝒗𝒆𝒓𝒚𝒕𝒉𝒊𝒏𝒈 𝒂𝒃𝒐𝒖𝒕 𝑻𝒆𝒄𝒉.\r\n</t>
  </si>
  <si>
    <t>Nairobi, Kenya</t>
  </si>
  <si>
    <t>ECommerce website using prestashop</t>
  </si>
  <si>
    <t>https://github.com/Silikhe/prestashop</t>
  </si>
  <si>
    <t>Dockerfile/Shell/HTML/PHP/Twig/JavaScript/CSS</t>
  </si>
  <si>
    <t>2021-02-25T15:13:00Z</t>
  </si>
  <si>
    <t>2021-02-25T15:16:21Z</t>
  </si>
  <si>
    <t>2021-02-25T15:13:57Z</t>
  </si>
  <si>
    <t>MDEwOlJlcG9zaXRvcnkzNDE5NDc5ODA=</t>
  </si>
  <si>
    <t>gabriel</t>
  </si>
  <si>
    <t>rocketshopcode</t>
  </si>
  <si>
    <t>https://github.com/rocketshopcode/gabriel</t>
  </si>
  <si>
    <t>2021-02-24T15:39:15Z</t>
  </si>
  <si>
    <t>2021-02-25T16:28:57Z</t>
  </si>
  <si>
    <t>2021-02-24T17:24:16Z</t>
  </si>
  <si>
    <t>MDEwOlJlcG9zaXRvcnkzNDE5MzM5NTI=</t>
  </si>
  <si>
    <t>chatapp-mercure-test</t>
  </si>
  <si>
    <t>BenKod-r</t>
  </si>
  <si>
    <t>Khaled Benharrat</t>
  </si>
  <si>
    <t>test mercure protocol</t>
  </si>
  <si>
    <t>https://github.com/BenKod-r/chatapp-mercure-test</t>
  </si>
  <si>
    <t>Shell/Dockerfile/CSS/JavaScript/Vue/PHP/Twig</t>
  </si>
  <si>
    <t>2021-02-24T14:52:46Z</t>
  </si>
  <si>
    <t>2021-02-24T15:31:33Z</t>
  </si>
  <si>
    <t>2021-02-24T15:30:59Z</t>
  </si>
  <si>
    <t>MDEwOlJlcG9zaXRvcnkzNDE4MDU4NDY=</t>
  </si>
  <si>
    <t>chamilo-master</t>
  </si>
  <si>
    <t>Iram1995</t>
  </si>
  <si>
    <t>Iram Manzoor</t>
  </si>
  <si>
    <t>I am a Software Engineer</t>
  </si>
  <si>
    <t>Pakistan</t>
  </si>
  <si>
    <t>https://github.com/Iram1995/chamilo-master</t>
  </si>
  <si>
    <t>2021-02-24T06:46:01Z</t>
  </si>
  <si>
    <t>2021-02-24T10:48:08Z</t>
  </si>
  <si>
    <t>2021-02-24T09:54:48Z</t>
  </si>
  <si>
    <t>MDEwOlJlcG9zaXRvcnkzNDE4MTc5MTU=</t>
  </si>
  <si>
    <t>Mon-joli-projet</t>
  </si>
  <si>
    <t>Duplex-dev</t>
  </si>
  <si>
    <t>BD</t>
  </si>
  <si>
    <t>https://github.com/Duplex-dev/Mon-joli-projet</t>
  </si>
  <si>
    <t>2021-02-24T07:38:17Z</t>
  </si>
  <si>
    <t>2021-02-24T08:18:20Z</t>
  </si>
  <si>
    <t>2021-02-24T08:18:07Z</t>
  </si>
  <si>
    <t>MDEwOlJlcG9zaXRvcnkzMTA1NzEzMDI=</t>
  </si>
  <si>
    <t>Proyecto_integrado_2-DAW_Grupo1</t>
  </si>
  <si>
    <t>josep-iborra</t>
  </si>
  <si>
    <t>Proyecto integrado de desarrollo de aplicaciones web</t>
  </si>
  <si>
    <t>https://github.com/josep-iborra/Proyecto_integrado_2-DAW_Grupo1</t>
  </si>
  <si>
    <t>Shell/PHP/JavaScript/TypeScript/CSS/HTML</t>
  </si>
  <si>
    <t>2020-11-06T10:58:57Z</t>
  </si>
  <si>
    <t>2021-02-23T21:09:28Z</t>
  </si>
  <si>
    <t>2021-02-23T21:08:46Z</t>
  </si>
  <si>
    <t>MDEwOlJlcG9zaXRvcnkzNDE1NjgzNDk=</t>
  </si>
  <si>
    <t>Drupal-8-Test</t>
  </si>
  <si>
    <t>Gravdan</t>
  </si>
  <si>
    <t>Ganchimeg</t>
  </si>
  <si>
    <t>Drupal Front End Developer</t>
  </si>
  <si>
    <t>Fairfax, VA</t>
  </si>
  <si>
    <t>https://github.com/Gravdan/Drupal-8-Test</t>
  </si>
  <si>
    <t>2021-02-23T13:44:20Z</t>
  </si>
  <si>
    <t>2021-02-23T14:27:47Z</t>
  </si>
  <si>
    <t>2021-02-23T14:27:44Z</t>
  </si>
  <si>
    <t>MDEwOlJlcG9zaXRvcnkzNDEzMzUyMTg=</t>
  </si>
  <si>
    <t>Academia</t>
  </si>
  <si>
    <t>YaxkinCortez</t>
  </si>
  <si>
    <t>Proyecto de la materia de taller de base de datos</t>
  </si>
  <si>
    <t>https://github.com/YaxkinCortez/Academia</t>
  </si>
  <si>
    <t>CSS/PHP/JavaScript/HTML</t>
  </si>
  <si>
    <t>2021-02-22T20:57:25Z</t>
  </si>
  <si>
    <t>2021-02-22T21:41:43Z</t>
  </si>
  <si>
    <t>2021-02-22T20:58:23Z</t>
  </si>
  <si>
    <t>MDEwOlJlcG9zaXRvcnkzNDA1NTE5MTY=</t>
  </si>
  <si>
    <t>halcyon</t>
  </si>
  <si>
    <t>suria-raul</t>
  </si>
  <si>
    <t>Ron</t>
  </si>
  <si>
    <t>I don't drink Coffee</t>
  </si>
  <si>
    <t>https://github.com/suria-raul/halcyon</t>
  </si>
  <si>
    <t>2021-02-20T03:27:57Z</t>
  </si>
  <si>
    <t>2021-02-22T09:12:24Z</t>
  </si>
  <si>
    <t>2021-02-22T09:12:19Z</t>
  </si>
  <si>
    <t>MDEwOlJlcG9zaXRvcnkzMjkwMzg3MDY=</t>
  </si>
  <si>
    <t>smart-classroom</t>
  </si>
  <si>
    <t>riaj03</t>
  </si>
  <si>
    <t>Riajul Islam</t>
  </si>
  <si>
    <t>Groots INC.</t>
  </si>
  <si>
    <t>Banani,Dhaka, Bangladesh</t>
  </si>
  <si>
    <t>https://github.com/riaj03/smart-classroom</t>
  </si>
  <si>
    <t>Shell/PHP/CSS/JavaScript/HTML/SCSS/Vue</t>
  </si>
  <si>
    <t>2021-01-12T16:01:59Z</t>
  </si>
  <si>
    <t>2021-02-21T16:30:40Z</t>
  </si>
  <si>
    <t>2021-02-21T16:30:22Z</t>
  </si>
  <si>
    <t>MDEwOlJlcG9zaXRvcnkyODg4OTU1ODM=</t>
  </si>
  <si>
    <t>leen2</t>
  </si>
  <si>
    <t>eduard2diaz</t>
  </si>
  <si>
    <t>Eduardo Antonio</t>
  </si>
  <si>
    <t>I am simply a computer engineer that love programming</t>
  </si>
  <si>
    <t>Instituto de Ciencia Animal</t>
  </si>
  <si>
    <t>Mayabeque, Cuba</t>
  </si>
  <si>
    <t>https://github.com/eduard2diaz/leen2</t>
  </si>
  <si>
    <t>2020-08-20T03:21:05Z</t>
  </si>
  <si>
    <t>2021-02-21T03:50:57Z</t>
  </si>
  <si>
    <t>2021-02-21T03:50:01Z</t>
  </si>
  <si>
    <t>MDEwOlJlcG9zaXRvcnkzMzkyMDE0NTY=</t>
  </si>
  <si>
    <t>iamdanielavilavera</t>
  </si>
  <si>
    <t>Daniel Avila</t>
  </si>
  <si>
    <t>Examen de certificación checkout</t>
  </si>
  <si>
    <t>https://github.com/iamdanielavilavera/mercadopago</t>
  </si>
  <si>
    <t>PHP/JavaScript/HTML</t>
  </si>
  <si>
    <t>2021-02-15T20:42:52Z</t>
  </si>
  <si>
    <t>2021-02-26T15:42:45Z</t>
  </si>
  <si>
    <t>2021-02-19T15:48:51Z</t>
  </si>
  <si>
    <t>MDEwOlJlcG9zaXRvcnkzNDAzNDY4ODc=</t>
  </si>
  <si>
    <t>CrowdIn</t>
  </si>
  <si>
    <t>WilliamKap</t>
  </si>
  <si>
    <t>William Kaplan</t>
  </si>
  <si>
    <t>https://github.com/WilliamKap/CrowdIn</t>
  </si>
  <si>
    <t>2021-02-19T11:19:55Z</t>
  </si>
  <si>
    <t>2021-02-19T11:26:50Z</t>
  </si>
  <si>
    <t>2021-02-19T11:23:36Z</t>
  </si>
  <si>
    <t>MDEwOlJlcG9zaXRvcnkzMzgyMzU5OTM=</t>
  </si>
  <si>
    <t>actunews</t>
  </si>
  <si>
    <t>lvsambou</t>
  </si>
  <si>
    <t>lsambou</t>
  </si>
  <si>
    <t>A website about news, practical project for Symfony learning</t>
  </si>
  <si>
    <t>https://github.com/lvsambou/actunews</t>
  </si>
  <si>
    <t>PHP/Twig/Shell</t>
  </si>
  <si>
    <t>2021-02-12T05:53:56Z</t>
  </si>
  <si>
    <t>2021-02-19T06:57:59Z</t>
  </si>
  <si>
    <t>2021-02-19T06:57:56Z</t>
  </si>
  <si>
    <t>MDEwOlJlcG9zaXRvcnkyNzY3NDc0MTA=</t>
  </si>
  <si>
    <t>api_teleconsulta</t>
  </si>
  <si>
    <t>hmetro</t>
  </si>
  <si>
    <t>Api REST para Teleconsulta de Hospital Metropolitano EC</t>
  </si>
  <si>
    <t>https://github.com/hmetro/api_teleconsulta</t>
  </si>
  <si>
    <t>PHP/HTML/Twig</t>
  </si>
  <si>
    <t>2020-07-02T21:19:55Z</t>
  </si>
  <si>
    <t>2021-02-18T10:49:13Z</t>
  </si>
  <si>
    <t>2021-02-18T10:47:46Z</t>
  </si>
  <si>
    <t>MDEwOlJlcG9zaXRvcnkyNzMzOTkzMDc=</t>
  </si>
  <si>
    <t>myeasyphp</t>
  </si>
  <si>
    <t>Nganthoiba</t>
  </si>
  <si>
    <t>Khangenbam Nganthoiba Angom</t>
  </si>
  <si>
    <t>National Informatics Centre</t>
  </si>
  <si>
    <t>Imphal</t>
  </si>
  <si>
    <t>my own php framework</t>
  </si>
  <si>
    <t>https://github.com/Nganthoiba/myeasyphp</t>
  </si>
  <si>
    <t>PHP/CSS/JavaScript/Less/SCSS/Shell/Hack</t>
  </si>
  <si>
    <t>2020-06-19T03:56:04Z</t>
  </si>
  <si>
    <t>2021-02-17T14:36:09Z</t>
  </si>
  <si>
    <t>2021-02-17T14:34:50Z</t>
  </si>
  <si>
    <t>MDEwOlJlcG9zaXRvcnkzMzk1NjcyMjc=</t>
  </si>
  <si>
    <t>ProjetSchool_Back</t>
  </si>
  <si>
    <t>https://github.com/igueye2204/ProjetSchool_Back</t>
  </si>
  <si>
    <t>2021-02-17T00:16:00Z</t>
  </si>
  <si>
    <t>2021-02-17T00:33:18Z</t>
  </si>
  <si>
    <t>2021-02-17T00:32:34Z</t>
  </si>
  <si>
    <t>MDEwOlJlcG9zaXRvcnkzMzcyODIzMzc=</t>
  </si>
  <si>
    <t>phpmvc</t>
  </si>
  <si>
    <t>rlaecio</t>
  </si>
  <si>
    <t>Roque Laecio dos Santos</t>
  </si>
  <si>
    <t>Programmer, trained in systems analysis and development, Passionate about  front-end, Java,  PHP and Linux.</t>
  </si>
  <si>
    <t>Particular</t>
  </si>
  <si>
    <t>Porto, Portugal</t>
  </si>
  <si>
    <t>Padrão MVC</t>
  </si>
  <si>
    <t>https://github.com/rlaecio/phpmvc</t>
  </si>
  <si>
    <t>2021-02-09T03:33:33Z</t>
  </si>
  <si>
    <t>2021-02-16T19:08:26Z</t>
  </si>
  <si>
    <t>2021-02-16T19:08:16Z</t>
  </si>
  <si>
    <t>MDEwOlJlcG9zaXRvcnkzMzk0OTM5Nzg=</t>
  </si>
  <si>
    <t>SymBNB</t>
  </si>
  <si>
    <t>Lyly81</t>
  </si>
  <si>
    <t>https://github.com/Lyly81/SymBNB</t>
  </si>
  <si>
    <t>2021-02-16T18:36:00Z</t>
  </si>
  <si>
    <t>2021-02-16T18:44:14Z</t>
  </si>
  <si>
    <t>2021-02-16T18:41:52Z</t>
  </si>
  <si>
    <t>MDEwOlJlcG9zaXRvcnkzMzk0ODc1MzE=</t>
  </si>
  <si>
    <t>CSB2G-Gestion</t>
  </si>
  <si>
    <t>https://github.com/Lyly81/CSB2G-Gestion</t>
  </si>
  <si>
    <t>Shell/CSS/JavaScript/PHP/Twig</t>
  </si>
  <si>
    <t>2021-02-16T18:10:36Z</t>
  </si>
  <si>
    <t>2021-02-16T18:15:52Z</t>
  </si>
  <si>
    <t>2021-02-16T18:14:03Z</t>
  </si>
  <si>
    <t>MDEwOlJlcG9zaXRvcnkzMzgyMzg5MDM=</t>
  </si>
  <si>
    <t>CRGK7</t>
  </si>
  <si>
    <t>https://github.com/CRGK7/mp-ecommerce-php</t>
  </si>
  <si>
    <t>2021-02-12T06:13:02Z</t>
  </si>
  <si>
    <t>2021-02-16T02:35:55Z</t>
  </si>
  <si>
    <t>2021-02-16T02:35:44Z</t>
  </si>
  <si>
    <t>MDEwOlJlcG9zaXRvcnkzMzYxNjE3MjQ=</t>
  </si>
  <si>
    <t>nsw-ds-drupal-kit</t>
  </si>
  <si>
    <t>digitalnsw</t>
  </si>
  <si>
    <t>A drupal dev start kit with the NSW design system theme to fast track development.</t>
  </si>
  <si>
    <t>https://github.com/digitalnsw/nsw-ds-drupal-kit</t>
  </si>
  <si>
    <t>JavaScript/SCSS/PHP/Shell/CSS/Twig/HTML</t>
  </si>
  <si>
    <t>2021-02-05T04:18:10Z</t>
  </si>
  <si>
    <t>2021-02-16T03:39:03Z</t>
  </si>
  <si>
    <t>2021-02-16T00:35:42Z</t>
  </si>
  <si>
    <t>MDEwOlJlcG9zaXRvcnkzMzgzMzYzMzQ=</t>
  </si>
  <si>
    <t>ITtools-Symfony</t>
  </si>
  <si>
    <t>TakeMeWithU</t>
  </si>
  <si>
    <t>Minh</t>
  </si>
  <si>
    <t>Junior Web Developer AND Software Engineer</t>
  </si>
  <si>
    <t xml:space="preserve">Destiné à les dev </t>
  </si>
  <si>
    <t>https://github.com/TakeMeWithU/ITtools-Symfony</t>
  </si>
  <si>
    <t>2021-02-12T14:07:22Z</t>
  </si>
  <si>
    <t>2021-02-12T14:09:14Z</t>
  </si>
  <si>
    <t>2021-02-12T14:04:37Z</t>
  </si>
  <si>
    <t>MDEwOlJlcG9zaXRvcnkzMzgyODUyMjQ=</t>
  </si>
  <si>
    <t>psychologstar</t>
  </si>
  <si>
    <t>lordsynergy</t>
  </si>
  <si>
    <t>Georgy Shcherbakov</t>
  </si>
  <si>
    <t xml:space="preserve"> St. Petersburg</t>
  </si>
  <si>
    <t>Test Web-site on WordPress</t>
  </si>
  <si>
    <t>https://github.com/lordsynergy/psychologstar</t>
  </si>
  <si>
    <t>PHP/CSS/SCSS/JavaScript/HTML</t>
  </si>
  <si>
    <t>2021-02-12T10:21:25Z</t>
  </si>
  <si>
    <t>2021-02-12T10:31:37Z</t>
  </si>
  <si>
    <t>2021-02-12T10:31:35Z</t>
  </si>
  <si>
    <t>MDEwOlJlcG9zaXRvcnkzMzgyMTc3ODY=</t>
  </si>
  <si>
    <t>utm-forum.github.io</t>
  </si>
  <si>
    <t>JhonCavichioli</t>
  </si>
  <si>
    <t>HTML, CSS, JS and C++ developer.\r\n\r\nDiscord: Jhon#4173.</t>
  </si>
  <si>
    <t>https://github.com/JhonCavichioli/utm-forum.github.io</t>
  </si>
  <si>
    <t>2021-02-12T03:48:09Z</t>
  </si>
  <si>
    <t>2021-02-12T04:02:56Z</t>
  </si>
  <si>
    <t>2021-02-12T03:53:21Z</t>
  </si>
  <si>
    <t>MDEwOlJlcG9zaXRvcnkzMzgwNjg0MDg=</t>
  </si>
  <si>
    <t>symfony_manytoone_jquery-</t>
  </si>
  <si>
    <t>raulcejas04</t>
  </si>
  <si>
    <t xml:space="preserve">symfony_manytoone_jquery </t>
  </si>
  <si>
    <t>https://github.com/raulcejas04/symfony_manytoone_jquery-</t>
  </si>
  <si>
    <t>PHP/Twig/JavaScript</t>
  </si>
  <si>
    <t>2021-02-11T15:27:15Z</t>
  </si>
  <si>
    <t>2021-02-11T15:42:08Z</t>
  </si>
  <si>
    <t>2021-02-11T15:35:53Z</t>
  </si>
  <si>
    <t>MDEwOlJlcG9zaXRvcnkzMzc3MjA4NTA=</t>
  </si>
  <si>
    <t>actu</t>
  </si>
  <si>
    <t>Assatou</t>
  </si>
  <si>
    <t>https://github.com/Assatou/actu</t>
  </si>
  <si>
    <t>PHP/CSS/HTML/Hack/JavaScript/SCSS/Less</t>
  </si>
  <si>
    <t>2021-02-10T12:42:49Z</t>
  </si>
  <si>
    <t>2021-02-11T15:13:38Z</t>
  </si>
  <si>
    <t>2021-02-11T14:43:35Z</t>
  </si>
  <si>
    <t>MDEwOlJlcG9zaXRvcnkzMzc5NDMwNTc=</t>
  </si>
  <si>
    <t>symfony-ecom</t>
  </si>
  <si>
    <t>https://github.com/Fenozo/symfony-ecom</t>
  </si>
  <si>
    <t>2021-02-11T05:57:25Z</t>
  </si>
  <si>
    <t>2021-02-11T08:21:30Z</t>
  </si>
  <si>
    <t>2021-02-11T08:17:49Z</t>
  </si>
  <si>
    <t>MDEwOlJlcG9zaXRvcnkzMDgxNjYwNDA=</t>
  </si>
  <si>
    <t>The-Bedtime-Project-v3</t>
  </si>
  <si>
    <t>aburdiss</t>
  </si>
  <si>
    <t>Alexander Burdiss</t>
  </si>
  <si>
    <t>Mobile and Web Developer</t>
  </si>
  <si>
    <t>Dayton, OH</t>
  </si>
  <si>
    <t>An animated Drupal website that tells bedtime stories, and has interactive activities. A collaboration with Daniel Stigmon.</t>
  </si>
  <si>
    <t>https://github.com/aburdiss/The-Bedtime-Project-v3</t>
  </si>
  <si>
    <t>2020-10-28T23:30:33Z</t>
  </si>
  <si>
    <t>2021-05-11T02:38:42Z</t>
  </si>
  <si>
    <t>2021-02-11T03:24:38Z</t>
  </si>
  <si>
    <t>MDEwOlJlcG9zaXRvcnkzMzI5OTI2Mzc=</t>
  </si>
  <si>
    <t>domjudge720_package</t>
  </si>
  <si>
    <t>ivantsai62</t>
  </si>
  <si>
    <t>test</t>
  </si>
  <si>
    <t>https://github.com/ivantsai62/domjudge720_package</t>
  </si>
  <si>
    <t>C/C++/C#/Haskell/Java/Kotlin/Pascal</t>
  </si>
  <si>
    <t>2021-01-26T06:27:04Z</t>
  </si>
  <si>
    <t>2021-02-10T13:20:08Z</t>
  </si>
  <si>
    <t>2021-02-10T13:20:05Z</t>
  </si>
  <si>
    <t>MDEwOlJlcG9zaXRvcnkzMTMyOTI1NjU=</t>
  </si>
  <si>
    <t>miseaniveau</t>
  </si>
  <si>
    <t>Moussa10Ba</t>
  </si>
  <si>
    <t>Moussa Ba</t>
  </si>
  <si>
    <t>https://github.com/Moussa10Ba/miseaniveau</t>
  </si>
  <si>
    <t>2020-11-16T12:18:39Z</t>
  </si>
  <si>
    <t>2021-02-10T03:44:44Z</t>
  </si>
  <si>
    <t>2021-02-10T03:43:19Z</t>
  </si>
  <si>
    <t>MDEwOlJlcG9zaXRvcnkzMzc0NzQ4OTc=</t>
  </si>
  <si>
    <t>Api-Angular</t>
  </si>
  <si>
    <t>AhmedBenAyed</t>
  </si>
  <si>
    <t>https://github.com/AhmedBenAyed/Api-Angular</t>
  </si>
  <si>
    <t>Shell/JavaScript/TypeScript/HTML/CSS/PHP/Twig</t>
  </si>
  <si>
    <t>2021-02-09T17:00:24Z</t>
  </si>
  <si>
    <t>2021-02-09T17:25:07Z</t>
  </si>
  <si>
    <t>2021-02-09T17:25:04Z</t>
  </si>
  <si>
    <t>MDEwOlJlcG9zaXRvcnkzMzY5NzYyNzM=</t>
  </si>
  <si>
    <t>mini-test-symfony</t>
  </si>
  <si>
    <t>jagcweb</t>
  </si>
  <si>
    <t>José Antonio</t>
  </si>
  <si>
    <t>1997. Web Developer.</t>
  </si>
  <si>
    <t>https://github.com/jagcweb/mini-test-symfony</t>
  </si>
  <si>
    <t>2021-02-08T06:03:45Z</t>
  </si>
  <si>
    <t>2021-02-08T06:49:17Z</t>
  </si>
  <si>
    <t>2021-02-08T06:49:14Z</t>
  </si>
  <si>
    <t>MDEwOlJlcG9zaXRvcnkzMzYxMjIwNzk=</t>
  </si>
  <si>
    <t>openreporter</t>
  </si>
  <si>
    <t>digitalconfection</t>
  </si>
  <si>
    <t>OpenReporter is an open-source app that helps organizations mobilize their community via geo-centric reporting.</t>
  </si>
  <si>
    <t>https://github.com/digitalconfection/openreporter</t>
  </si>
  <si>
    <t>2021-02-05T00:41:18Z</t>
  </si>
  <si>
    <t>2021-02-07T20:50:39Z</t>
  </si>
  <si>
    <t>2021-02-07T20:50:36Z</t>
  </si>
  <si>
    <t>MDEwOlJlcG9zaXRvcnkzMDk2NTA2ODU=</t>
  </si>
  <si>
    <t>gestion_compte_assos</t>
  </si>
  <si>
    <t>xlyric</t>
  </si>
  <si>
    <t>Cyril Poissonnier</t>
  </si>
  <si>
    <t xml:space="preserve">Only a Geek. \r\nI just don't want to make again the same thing, and in fact I script </t>
  </si>
  <si>
    <t>Deadia</t>
  </si>
  <si>
    <t>Antony, France</t>
  </si>
  <si>
    <t>site pour gerer les comptes d'une assos ou d'une petite société par interface web</t>
  </si>
  <si>
    <t>https://github.com/xlyric/gestion_compte_assos</t>
  </si>
  <si>
    <t>Apache License 2.0</t>
  </si>
  <si>
    <t>2020-11-03T10:32:23Z</t>
  </si>
  <si>
    <t>2021-02-07T19:50:51Z</t>
  </si>
  <si>
    <t>2021-02-07T19:50:38Z</t>
  </si>
  <si>
    <t>MDEwOlJlcG9zaXRvcnkzMzY4NDQwMzI=</t>
  </si>
  <si>
    <t>symfony-project</t>
  </si>
  <si>
    <t>ZhazgulKadyrbekova</t>
  </si>
  <si>
    <t>Zhazgul Kadyrbekova</t>
  </si>
  <si>
    <t>https://github.com/ZhazgulKadyrbekova/symfony-project</t>
  </si>
  <si>
    <t>2021-02-07T17:17:25Z</t>
  </si>
  <si>
    <t>2021-03-07T12:41:57Z</t>
  </si>
  <si>
    <t>2021-02-07T17:20:48Z</t>
  </si>
  <si>
    <t>MDEwOlJlcG9zaXRvcnkyODI1MTUwMDA=</t>
  </si>
  <si>
    <t>directory-ssdaa-d8</t>
  </si>
  <si>
    <t>shabib-m</t>
  </si>
  <si>
    <t>دليل صدى للمواقع دروبال 8</t>
  </si>
  <si>
    <t>https://github.com/shabib-m/directory-ssdaa-d8</t>
  </si>
  <si>
    <t>2020-07-25T19:52:54Z</t>
  </si>
  <si>
    <t>2021-02-06T14:50:30Z</t>
  </si>
  <si>
    <t>2021-02-05T19:38:02Z</t>
  </si>
  <si>
    <t>MDEwOlJlcG9zaXRvcnkzMDI2NzMwMzk=</t>
  </si>
  <si>
    <t>requests</t>
  </si>
  <si>
    <t>psu-libraries</t>
  </si>
  <si>
    <t>This will be the application for all online library request systems.</t>
  </si>
  <si>
    <t>https://github.com/psu-libraries/requests</t>
  </si>
  <si>
    <t>Dockerfile/PHP/Shell/CSS/Hack/JavaScript</t>
  </si>
  <si>
    <t>2020-10-09T14:57:08Z</t>
  </si>
  <si>
    <t>2021-02-03T18:52:20Z</t>
  </si>
  <si>
    <t>2021-02-03T18:52:06Z</t>
  </si>
  <si>
    <t>MDEwOlJlcG9zaXRvcnkzMjUzMDYzODY=</t>
  </si>
  <si>
    <t>esgi-test-unitaire</t>
  </si>
  <si>
    <t>johan1412</t>
  </si>
  <si>
    <t>projet todolist et test unitaire pour l'esgi</t>
  </si>
  <si>
    <t>https://github.com/johan1412/esgi-test-unitaire</t>
  </si>
  <si>
    <t>2020-12-29T14:22:27Z</t>
  </si>
  <si>
    <t>2021-02-03T16:41:28Z</t>
  </si>
  <si>
    <t>2021-02-03T16:40:12Z</t>
  </si>
  <si>
    <t>MDEwOlJlcG9zaXRvcnkzMzE5NDk3MjA=</t>
  </si>
  <si>
    <t>soutenanceSym3</t>
  </si>
  <si>
    <t>teyana</t>
  </si>
  <si>
    <t>E-commerce with symfony</t>
  </si>
  <si>
    <t>https://github.com/teyana/soutenanceSym3</t>
  </si>
  <si>
    <t>2021-01-22T13:10:28Z</t>
  </si>
  <si>
    <t>2021-02-03T11:37:20Z</t>
  </si>
  <si>
    <t>2021-02-03T11:34:47Z</t>
  </si>
  <si>
    <t>MDEwOlJlcG9zaXRvcnkyNjYzMDYzMDg=</t>
  </si>
  <si>
    <t>roger_bazille_symfony4</t>
  </si>
  <si>
    <t>sylvainJnt29</t>
  </si>
  <si>
    <t>https://github.com/sylvainJnt29/roger_bazille_symfony4</t>
  </si>
  <si>
    <t>PHP/JavaScript/Shell/SCSS/Twig</t>
  </si>
  <si>
    <t>2020-05-23T09:43:08Z</t>
  </si>
  <si>
    <t>2021-02-02T22:11:12Z</t>
  </si>
  <si>
    <t>2021-02-02T22:11:06Z</t>
  </si>
  <si>
    <t>MDEwOlJlcG9zaXRvcnkzMzUyNDk1Mzk=</t>
  </si>
  <si>
    <t>Sprint3-CMS</t>
  </si>
  <si>
    <t>mazeikaite</t>
  </si>
  <si>
    <t>https://github.com/mazeikaite/Sprint3-CMS</t>
  </si>
  <si>
    <t>PHP/CSS/Hack</t>
  </si>
  <si>
    <t>2021-02-02T10:23:56Z</t>
  </si>
  <si>
    <t>2021-02-02T10:30:38Z</t>
  </si>
  <si>
    <t>2021-02-02T10:29:59Z</t>
  </si>
  <si>
    <t>MDEwOlJlcG9zaXRvcnkzMzUyMTMzNzE=</t>
  </si>
  <si>
    <t>MyDailyFridge</t>
  </si>
  <si>
    <t>stephaneBatch</t>
  </si>
  <si>
    <t>https://github.com/stephaneBatch/MyDailyFridge</t>
  </si>
  <si>
    <t>Shell/CSS/JavaScript/PHP/HTML/Ruby/Python</t>
  </si>
  <si>
    <t>2021-02-02T08:06:38Z</t>
  </si>
  <si>
    <t>2021-02-02T08:51:16Z</t>
  </si>
  <si>
    <t>2021-02-02T08:26:11Z</t>
  </si>
  <si>
    <t>MDEwOlJlcG9zaXRvcnkzMjI2MjU5NzU=</t>
  </si>
  <si>
    <t>splannonces</t>
  </si>
  <si>
    <t>snaikayoub</t>
  </si>
  <si>
    <t>https://github.com/snaikayoub/splannonces</t>
  </si>
  <si>
    <t>Shell/PHP/Twig/JavaScript/CSS</t>
  </si>
  <si>
    <t>2020-12-18T15:01:15Z</t>
  </si>
  <si>
    <t>2021-01-31T21:41:43Z</t>
  </si>
  <si>
    <t>2021-01-31T22:40:17Z</t>
  </si>
  <si>
    <t>MDEwOlJlcG9zaXRvcnkzMzI1MTgyNjk=</t>
  </si>
  <si>
    <t>SriEric95</t>
  </si>
  <si>
    <t>Srivatsa POUROUCHOTTAMANE</t>
  </si>
  <si>
    <t>https://github.com/SriEric95/MyDailyFridge</t>
  </si>
  <si>
    <t>CSS/JavaScript/PHP/HTML/Ruby/Python/Twig</t>
  </si>
  <si>
    <t>2021-01-24T18:00:58Z</t>
  </si>
  <si>
    <t>2021-01-31T16:09:06Z</t>
  </si>
  <si>
    <t>2021-01-31T16:09:03Z</t>
  </si>
  <si>
    <t>MDEwOlJlcG9zaXRvcnkzMzQ0MDY5Nzc=</t>
  </si>
  <si>
    <t>boutiqueAntillaise</t>
  </si>
  <si>
    <t>Laradejpl</t>
  </si>
  <si>
    <t>laradejpl</t>
  </si>
  <si>
    <t>just a seed of dev but not in life.</t>
  </si>
  <si>
    <t>paris</t>
  </si>
  <si>
    <t xml:space="preserve">boutique demo </t>
  </si>
  <si>
    <t>https://github.com/Laradejpl/boutiqueAntillaise</t>
  </si>
  <si>
    <t>2021-01-30T12:25:47Z</t>
  </si>
  <si>
    <t>2021-01-30T15:49:03Z</t>
  </si>
  <si>
    <t>2021-01-30T15:46:14Z</t>
  </si>
  <si>
    <t>MDEwOlJlcG9zaXRvcnkzMjkxMjYxMjc=</t>
  </si>
  <si>
    <t>cyberchapd8</t>
  </si>
  <si>
    <t>jdelon02</t>
  </si>
  <si>
    <t>Jeremy DeLong</t>
  </si>
  <si>
    <t>https://github.com/jdelon02/cyberchapd8</t>
  </si>
  <si>
    <t>Shell/JavaScript/PHP/Gherkin/CSS/Twig/HTML</t>
  </si>
  <si>
    <t>2021-01-12T22:13:52Z</t>
  </si>
  <si>
    <t>2021-01-28T20:02:44Z</t>
  </si>
  <si>
    <t>2021-01-28T20:02:36Z</t>
  </si>
  <si>
    <t>MDEwOlJlcG9zaXRvcnkyMTE4MjA1Mzg=</t>
  </si>
  <si>
    <t>personnal_portfolio</t>
  </si>
  <si>
    <t>SolenneMZ</t>
  </si>
  <si>
    <t>https://github.com/SolenneMZ/personnal_portfolio</t>
  </si>
  <si>
    <t>PHP/CSS/Shell/Twig</t>
  </si>
  <si>
    <t>2019-09-30T09:08:53Z</t>
  </si>
  <si>
    <t>2021-01-28T13:01:58Z</t>
  </si>
  <si>
    <t>2021-01-28T13:03:08Z</t>
  </si>
  <si>
    <t>MDEwOlJlcG9zaXRvcnkzMzMzNzI5ODI=</t>
  </si>
  <si>
    <t>elitefx</t>
  </si>
  <si>
    <t>shemzz</t>
  </si>
  <si>
    <t>Bvolk Coder</t>
  </si>
  <si>
    <t>build it</t>
  </si>
  <si>
    <t>https://github.com/shemzz/elitefx</t>
  </si>
  <si>
    <t>PHP/Shell/Vue/Blade/Hack/CSS/SCSS</t>
  </si>
  <si>
    <t>2021-01-27T09:47:16Z</t>
  </si>
  <si>
    <t>2021-01-28T10:16:46Z</t>
  </si>
  <si>
    <t>2021-01-28T10:11:02Z</t>
  </si>
  <si>
    <t>MDEwOlJlcG9zaXRvcnkzMzMzMzg0Nzc=</t>
  </si>
  <si>
    <t>proffservice</t>
  </si>
  <si>
    <t>Petr-Git-hub</t>
  </si>
  <si>
    <t>https://github.com/Petr-Git-hub/proffservice</t>
  </si>
  <si>
    <t>2021-01-27T07:27:39Z</t>
  </si>
  <si>
    <t>2021-01-27T07:51:19Z</t>
  </si>
  <si>
    <t>2021-01-27T07:43:49Z</t>
  </si>
  <si>
    <t>MDEwOlJlcG9zaXRvcnkzMjMwOTY4MzQ=</t>
  </si>
  <si>
    <t>zf3-doctrine</t>
  </si>
  <si>
    <t>flaviosalgado2</t>
  </si>
  <si>
    <t>Flavio Salgado</t>
  </si>
  <si>
    <t>Engenheiro da Computação</t>
  </si>
  <si>
    <t>Belém - Pará</t>
  </si>
  <si>
    <t>PHP 7.2 e ORM Doctrine</t>
  </si>
  <si>
    <t>https://github.com/flaviosalgado2/zf3-doctrine</t>
  </si>
  <si>
    <t>Dockerfile/PHP/HTML/CSS</t>
  </si>
  <si>
    <t>2020-12-20T14:58:28Z</t>
  </si>
  <si>
    <t>2021-01-27T02:19:04Z</t>
  </si>
  <si>
    <t>2021-01-27T02:18:29Z</t>
  </si>
  <si>
    <t>MDEwOlJlcG9zaXRvcnkzMzA4MDAxMDE=</t>
  </si>
  <si>
    <t>blog_symfony_2</t>
  </si>
  <si>
    <t>riadsimoh</t>
  </si>
  <si>
    <t>Riad SI MOH</t>
  </si>
  <si>
    <t>https://github.com/riadsimoh/blog_symfony_2</t>
  </si>
  <si>
    <t>2021-01-18T22:17:53Z</t>
  </si>
  <si>
    <t>2021-01-26T20:08:32Z</t>
  </si>
  <si>
    <t>2021-01-26T20:08:03Z</t>
  </si>
  <si>
    <t>MDEwOlJlcG9zaXRvcnkzMzI4NTEzNjY=</t>
  </si>
  <si>
    <t>symfony-forms</t>
  </si>
  <si>
    <t>RobSydian</t>
  </si>
  <si>
    <t>https://github.com/RobSydian/symfony-forms</t>
  </si>
  <si>
    <t>PHP/Twig/CSS/JavaScript</t>
  </si>
  <si>
    <t>2021-01-25T18:56:52Z</t>
  </si>
  <si>
    <t>2021-01-26T16:33:56Z</t>
  </si>
  <si>
    <t>2021-01-26T16:30:35Z</t>
  </si>
  <si>
    <t>MDEwOlJlcG9zaXRvcnkzMzI0OTUwOTk=</t>
  </si>
  <si>
    <t>PlutonShop</t>
  </si>
  <si>
    <t>Loucif125</t>
  </si>
  <si>
    <t>Loucif KHABACHE</t>
  </si>
  <si>
    <t>https://github.com/Loucif125/PlutonShop</t>
  </si>
  <si>
    <t>HTML/PHP/Dockerfile/Shell/Smarty/Twig/CSS</t>
  </si>
  <si>
    <t>2021-01-24T16:17:22Z</t>
  </si>
  <si>
    <t>2021-01-26T15:45:24Z</t>
  </si>
  <si>
    <t>2021-01-26T15:45:09Z</t>
  </si>
  <si>
    <t>MDEwOlJlcG9zaXRvcnkzMzMwOTA1NzM=</t>
  </si>
  <si>
    <t>MontagDePeche</t>
  </si>
  <si>
    <t>Kerkristof</t>
  </si>
  <si>
    <t>symfony project. Management of one ManyToMany relation</t>
  </si>
  <si>
    <t>https://github.com/Kerkristof/MontagDePeche</t>
  </si>
  <si>
    <t>2021-01-26T13:17:34Z</t>
  </si>
  <si>
    <t>2021-01-26T13:26:39Z</t>
  </si>
  <si>
    <t>2021-01-26T12:58:09Z</t>
  </si>
  <si>
    <t>MDEwOlJlcG9zaXRvcnkzMzMwMzg4MTA=</t>
  </si>
  <si>
    <t>ChasseSousMarine</t>
  </si>
  <si>
    <t>symfony projet dedicated to spearfishing</t>
  </si>
  <si>
    <t>https://github.com/Kerkristof/ChasseSousMarine</t>
  </si>
  <si>
    <t>2021-01-26T09:47:21Z</t>
  </si>
  <si>
    <t>2021-01-26T10:24:27Z</t>
  </si>
  <si>
    <t>2021-01-26T10:23:58Z</t>
  </si>
  <si>
    <t>MDEwOlJlcG9zaXRvcnkzMzI2ODIxOTM=</t>
  </si>
  <si>
    <t>ExampleCode</t>
  </si>
  <si>
    <t>NickHurn</t>
  </si>
  <si>
    <t>Nick Hurn</t>
  </si>
  <si>
    <t>Bedford</t>
  </si>
  <si>
    <t>https://github.com/NickHurn/ExampleCode</t>
  </si>
  <si>
    <t>2021-01-25T08:42:15Z</t>
  </si>
  <si>
    <t>2021-01-25T09:36:42Z</t>
  </si>
  <si>
    <t>2021-01-25T09:36:18Z</t>
  </si>
  <si>
    <t>MDEwOlJlcG9zaXRvcnkzMzIwODY3MDg=</t>
  </si>
  <si>
    <t>RecordShop</t>
  </si>
  <si>
    <t>rezmansouri</t>
  </si>
  <si>
    <t>Reza Mansouri</t>
  </si>
  <si>
    <t>BSc. Computer Engineering Student of Kharazmi University of Tehran</t>
  </si>
  <si>
    <t>A simple PHP ORM example using Doctrine</t>
  </si>
  <si>
    <t>https://github.com/rezmansouri/RecordShop</t>
  </si>
  <si>
    <t>PHP/HTML</t>
  </si>
  <si>
    <t>2021-01-22T23:30:05Z</t>
  </si>
  <si>
    <t>2021-02-06T07:40:49Z</t>
  </si>
  <si>
    <t>2021-01-23T00:31:29Z</t>
  </si>
  <si>
    <t>MDEwOlJlcG9zaXRvcnkyMjI3MDYxODM=</t>
  </si>
  <si>
    <t>projetK</t>
  </si>
  <si>
    <t>mnicodev</t>
  </si>
  <si>
    <t>https://github.com/mnicodev/projetK</t>
  </si>
  <si>
    <t>PHP/JavaScript/CSS/HTML/Shell/Batchfile/Makefile</t>
  </si>
  <si>
    <t>2019-11-19T13:45:57Z</t>
  </si>
  <si>
    <t>2021-01-21T13:43:48Z</t>
  </si>
  <si>
    <t>2021-01-21T13:41:46Z</t>
  </si>
  <si>
    <t>MDEwOlJlcG9zaXRvcnkzMzE2MzQ3Mjk=</t>
  </si>
  <si>
    <t>etherpad</t>
  </si>
  <si>
    <t>mype-tools</t>
  </si>
  <si>
    <t>MYPE ist ein Videokonferenz System</t>
  </si>
  <si>
    <t>MYPE</t>
  </si>
  <si>
    <t>https://github.com/mype-tools/etherpad</t>
  </si>
  <si>
    <t>HTML/PHP/SCSS/JavaScript/Shell/Handlebars/CSS</t>
  </si>
  <si>
    <t>2021-01-21T13:22:09Z</t>
  </si>
  <si>
    <t>2021-01-21T13:38:49Z</t>
  </si>
  <si>
    <t>2021-01-21T13:35:52Z</t>
  </si>
  <si>
    <t>MDEwOlJlcG9zaXRvcnkzNDM5MjMxNDQ=</t>
  </si>
  <si>
    <t>arcadius-global-d8</t>
  </si>
  <si>
    <t>netw3rker</t>
  </si>
  <si>
    <t>Chris Porter</t>
  </si>
  <si>
    <t>test of the pantheon custom upstream setup</t>
  </si>
  <si>
    <t>https://github.com/netw3rker/arcadius-global-d8</t>
  </si>
  <si>
    <t>2021-03-02T21:54:48Z</t>
  </si>
  <si>
    <t>2021-03-03T01:35:13Z</t>
  </si>
  <si>
    <t>2021-01-20T20:57:38Z</t>
  </si>
  <si>
    <t>MDEwOlJlcG9zaXRvcnkzMDMyOTA5MDI=</t>
  </si>
  <si>
    <t>Seminarka</t>
  </si>
  <si>
    <t>RSP-vspj</t>
  </si>
  <si>
    <t>Seminární práce do předmětu RSP</t>
  </si>
  <si>
    <t>https://github.com/RSP-vspj/Seminarka</t>
  </si>
  <si>
    <t>2020-10-12T05:52:50Z</t>
  </si>
  <si>
    <t>2021-01-19T00:06:16Z</t>
  </si>
  <si>
    <t>2021-01-19T00:06:04Z</t>
  </si>
  <si>
    <t>MDEwOlJlcG9zaXRvcnkzMjIwNjI4MTk=</t>
  </si>
  <si>
    <t>sensor_monitor_api</t>
  </si>
  <si>
    <t>ch-hassansaeed</t>
  </si>
  <si>
    <t>hassan</t>
  </si>
  <si>
    <t>Sr. Full Stack Developer</t>
  </si>
  <si>
    <t>Islamabad , Pakistan</t>
  </si>
  <si>
    <t>sensor_monitor_api using PHP symfony5</t>
  </si>
  <si>
    <t>https://github.com/ch-hassansaeed/sensor_monitor_api</t>
  </si>
  <si>
    <t>Shell/PHP/Batchfile/Twig</t>
  </si>
  <si>
    <t>2020-12-16T18:03:58Z</t>
  </si>
  <si>
    <t>2021-01-18T16:16:34Z</t>
  </si>
  <si>
    <t>2021-01-18T16:16:31Z</t>
  </si>
  <si>
    <t>MDEwOlJlcG9zaXRvcnkzMjIzNTQ1ODc=</t>
  </si>
  <si>
    <t>qualificame-webR</t>
  </si>
  <si>
    <t>verrodrigo</t>
  </si>
  <si>
    <t>https://github.com/verrodrigo/qualificame-webR</t>
  </si>
  <si>
    <t>CSS/JavaScript/PHP/HTML/Hack</t>
  </si>
  <si>
    <t>2020-12-17T16:42:00Z</t>
  </si>
  <si>
    <t>2021-01-14T20:45:31Z</t>
  </si>
  <si>
    <t>2021-01-14T20:44:52Z</t>
  </si>
  <si>
    <t>MDEwOlJlcG9zaXRvcnkzMjkzODg2MTU=</t>
  </si>
  <si>
    <t>ind</t>
  </si>
  <si>
    <t>https://github.com/raulcejas04/ind</t>
  </si>
  <si>
    <t>Shell/SCSS/JavaScript/PHP/CSS/Twig</t>
  </si>
  <si>
    <t>2021-01-13T17:52:31Z</t>
  </si>
  <si>
    <t>2021-01-13T21:49:38Z</t>
  </si>
  <si>
    <t>2021-01-13T21:41:22Z</t>
  </si>
  <si>
    <t>MDEwOlJlcG9zaXRvcnkyNTExMTE1MTM=</t>
  </si>
  <si>
    <t>symfony-LE4</t>
  </si>
  <si>
    <t>Axelmse</t>
  </si>
  <si>
    <t>Axel</t>
  </si>
  <si>
    <t>TEKONMI</t>
  </si>
  <si>
    <t>TP from Symfony LE4 IG2I</t>
  </si>
  <si>
    <t>https://github.com/Axelmse/symfony-LE4</t>
  </si>
  <si>
    <t>PHP/CSS/JavaScript/Shell/Twig</t>
  </si>
  <si>
    <t>2020-03-29T19:07:56Z</t>
  </si>
  <si>
    <t>2021-01-13T20:41:30Z</t>
  </si>
  <si>
    <t>2021-01-13T20:41:26Z</t>
  </si>
  <si>
    <t>MDEwOlJlcG9zaXRvcnkzMjkwNTI2NDE=</t>
  </si>
  <si>
    <t>SportEvents</t>
  </si>
  <si>
    <t>Solaniel</t>
  </si>
  <si>
    <t>https://github.com/Solaniel/SportEvents</t>
  </si>
  <si>
    <t>2021-01-12T16:54:01Z</t>
  </si>
  <si>
    <t>2021-01-13T19:42:28Z</t>
  </si>
  <si>
    <t>2021-01-13T19:42:11Z</t>
  </si>
  <si>
    <t>MDEwOlJlcG9zaXRvcnkzMjE0NDg2NzM=</t>
  </si>
  <si>
    <t>microGranjasEshop</t>
  </si>
  <si>
    <t>Goat-Developers</t>
  </si>
  <si>
    <t>Repositorio del grupo 26 encargado del proyecto de Venta de microgranjas de caracoles y materiales para su mantenimiento y alimentación</t>
  </si>
  <si>
    <t>https://github.com/Goat-Developers/microGranjasEshop</t>
  </si>
  <si>
    <t>2020-12-14T19:15:55Z</t>
  </si>
  <si>
    <t>2020-12-23T18:19:46Z</t>
  </si>
  <si>
    <t>2021-01-10T18:05:04Z</t>
  </si>
  <si>
    <t>MDEwOlJlcG9zaXRvcnkyMTI1NjEzMDU=</t>
  </si>
  <si>
    <t>php_hahaha_framework_demo</t>
  </si>
  <si>
    <t>hahaha0417</t>
  </si>
  <si>
    <t>hahaha</t>
  </si>
  <si>
    <t>taiwan</t>
  </si>
  <si>
    <t>php hahaha framework</t>
  </si>
  <si>
    <t>https://github.com/hahaha0417/php_hahaha_framework_demo</t>
  </si>
  <si>
    <t>HTML/PHP/Shell/CSS/JavaScript/C#/Java</t>
  </si>
  <si>
    <t>2019-10-03T11:18:16Z</t>
  </si>
  <si>
    <t>2021-01-10T07:25:29Z</t>
  </si>
  <si>
    <t>2021-01-10T07:25:14Z</t>
  </si>
  <si>
    <t>MDEwOlJlcG9zaXRvcnkzMjc2MjM5MTU=</t>
  </si>
  <si>
    <t>Blog-Symfony</t>
  </si>
  <si>
    <t>mxcezl</t>
  </si>
  <si>
    <t>InfoSec, how 'bout that ?</t>
  </si>
  <si>
    <t>https://github.com/mxcezl/Blog-Symfony</t>
  </si>
  <si>
    <t>PHP/Twig/Shell/HTML/CSS/JavaScript/SCSS</t>
  </si>
  <si>
    <t>2021-01-07T13:43:40Z</t>
  </si>
  <si>
    <t>2021-01-08T18:03:10Z</t>
  </si>
  <si>
    <t>2021-01-08T18:03:07Z</t>
  </si>
  <si>
    <t>MDEwOlJlcG9zaXRvcnkzMjU2MDA3MDU=</t>
  </si>
  <si>
    <t>symf-test</t>
  </si>
  <si>
    <t>sgortaisNC</t>
  </si>
  <si>
    <t>https://github.com/sgortaisNC/symf-test</t>
  </si>
  <si>
    <t>Shell/PHP/Twig/JavaScript/SCSS</t>
  </si>
  <si>
    <t>2020-12-30T16:44:50Z</t>
  </si>
  <si>
    <t>2021-01-08T17:03:06Z</t>
  </si>
  <si>
    <t>2021-01-08T17:02:56Z</t>
  </si>
  <si>
    <t>MDEwOlJlcG9zaXRvcnkyMzQwOTg3MjM=</t>
  </si>
  <si>
    <t>Syd-Upstream</t>
  </si>
  <si>
    <t>TincanPipPip</t>
  </si>
  <si>
    <t>Un.titled</t>
  </si>
  <si>
    <t>https://github.com/TincanPipPip/Syd-Upstream</t>
  </si>
  <si>
    <t>PHP/JavaScript/CSS/HTML/Shell/XSLT/Hack</t>
  </si>
  <si>
    <t>2020-01-15T14:30:53Z</t>
  </si>
  <si>
    <t>2021-05-17T14:51:02Z</t>
  </si>
  <si>
    <t>2021-01-08T09:55:29Z</t>
  </si>
  <si>
    <t>MDEwOlJlcG9zaXRvcnkzMjY5ODA5NTE=</t>
  </si>
  <si>
    <t>Ahamada_Symfony</t>
  </si>
  <si>
    <t>dayyaan-ahamada</t>
  </si>
  <si>
    <t>Dayyaan</t>
  </si>
  <si>
    <t>https://github.com/dayyaan-ahamada/Ahamada_Symfony</t>
  </si>
  <si>
    <t>2021-01-05T11:42:09Z</t>
  </si>
  <si>
    <t>2021-01-05T11:42:27Z</t>
  </si>
  <si>
    <t>2021-01-05T11:39:27Z</t>
  </si>
  <si>
    <t>MDEwOlJlcG9zaXRvcnkyMDA2NDU0NDQ=</t>
  </si>
  <si>
    <t>webInternalBusinessChat</t>
  </si>
  <si>
    <t>alanbel9</t>
  </si>
  <si>
    <t>Alán</t>
  </si>
  <si>
    <t>Proyecto Hiberus chat interno empresa.</t>
  </si>
  <si>
    <t>https://github.com/alanbel9/webInternalBusinessChat</t>
  </si>
  <si>
    <t>PHP/JavaScript/Shell/Twig</t>
  </si>
  <si>
    <t>2019-08-05T11:48:52Z</t>
  </si>
  <si>
    <t>2021-01-03T19:50:53Z</t>
  </si>
  <si>
    <t>2021-01-03T19:47:53Z</t>
  </si>
  <si>
    <t>MDEwOlJlcG9zaXRvcnkzMjU0NTM0NjM=</t>
  </si>
  <si>
    <t>drupal-practice</t>
  </si>
  <si>
    <t>practice drupal capabilities</t>
  </si>
  <si>
    <t>https://github.com/suria-raul/drupal-practice</t>
  </si>
  <si>
    <t>2020-12-30T04:22:05Z</t>
  </si>
  <si>
    <t>2021-01-01T09:47:57Z</t>
  </si>
  <si>
    <t>2021-01-01T09:47:53Z</t>
  </si>
  <si>
    <t>MDEwOlJlcG9zaXRvcnkzMjU5MjcwOTA=</t>
  </si>
  <si>
    <t>Beora</t>
  </si>
  <si>
    <t>Ambitionk3</t>
  </si>
  <si>
    <t>https://github.com/Ambitionk3/Beora</t>
  </si>
  <si>
    <t>2021-01-01T06:11:52Z</t>
  </si>
  <si>
    <t>2021-01-01T06:20:06Z</t>
  </si>
  <si>
    <t>2021-01-01T06:18:44Z</t>
  </si>
  <si>
    <t>MDEwOlJlcG9zaXRvcnkzMjU1OTY0MTQ=</t>
  </si>
  <si>
    <t>sistem_pakar</t>
  </si>
  <si>
    <t>ASXFA</t>
  </si>
  <si>
    <t>Newbie Web Programmer</t>
  </si>
  <si>
    <t>https://github.com/ASXFA/sistem_pakar</t>
  </si>
  <si>
    <t>PHP/HTML/Hack/JavaScript/CSS/Makefile/Shell</t>
  </si>
  <si>
    <t>2020-12-30T16:24:03Z</t>
  </si>
  <si>
    <t>2020-12-31T12:40:48Z</t>
  </si>
  <si>
    <t>2020-12-31T12:40:17Z</t>
  </si>
  <si>
    <t>MDEwOlJlcG9zaXRvcnkzMjU0MDA0Mjg=</t>
  </si>
  <si>
    <t>TTDProject</t>
  </si>
  <si>
    <t>nenber</t>
  </si>
  <si>
    <t>https://github.com/nenber/TTDProject</t>
  </si>
  <si>
    <t>2020-12-29T22:32:22Z</t>
  </si>
  <si>
    <t>2020-12-29T22:52:40Z</t>
  </si>
  <si>
    <t>2020-12-29T22:52:15Z</t>
  </si>
  <si>
    <t>MDEwOlJlcG9zaXRvcnkzMjUzMzQwNTg=</t>
  </si>
  <si>
    <t>ForumMissionLocale</t>
  </si>
  <si>
    <t>anthonycory</t>
  </si>
  <si>
    <t>ANTHONY CORY</t>
  </si>
  <si>
    <t>Marseille</t>
  </si>
  <si>
    <t>https://github.com/anthonycory/ForumMissionLocale</t>
  </si>
  <si>
    <t>Shell/PHP/JavaScript/CSS/Twig</t>
  </si>
  <si>
    <t>2020-12-29T16:24:55Z</t>
  </si>
  <si>
    <t>2021-02-10T20:17:20Z</t>
  </si>
  <si>
    <t>2020-12-29T16:27:16Z</t>
  </si>
  <si>
    <t>MDEwOlJlcG9zaXRvcnkzMDI3OTk2NTg=</t>
  </si>
  <si>
    <t>blog</t>
  </si>
  <si>
    <t>gatesbin</t>
  </si>
  <si>
    <t>GatesBin</t>
  </si>
  <si>
    <t>https://github.com/gatesbin/blog</t>
  </si>
  <si>
    <t>Shell/HTML/PHP/CSS/Less/Blade</t>
  </si>
  <si>
    <t>2020-10-10T02:43:38Z</t>
  </si>
  <si>
    <t>2020-12-29T08:14:38Z</t>
  </si>
  <si>
    <t>2020-12-29T08:13:57Z</t>
  </si>
  <si>
    <t>MDEwOlJlcG9zaXRvcnkzMDMzODQ0MDk=</t>
  </si>
  <si>
    <t>drupal-packt</t>
  </si>
  <si>
    <t>supriyarajgopal</t>
  </si>
  <si>
    <t>Drupal 8 Module Development by Daniel Sipos</t>
  </si>
  <si>
    <t>https://github.com/supriyarajgopal/drupal-packt</t>
  </si>
  <si>
    <t>2020-10-12T12:26:25Z</t>
  </si>
  <si>
    <t>2020-12-28T12:53:51Z</t>
  </si>
  <si>
    <t>2020-12-28T12:53:47Z</t>
  </si>
  <si>
    <t>MDEwOlJlcG9zaXRvcnkzMjM3NTYyNDA=</t>
  </si>
  <si>
    <t>uacjobs</t>
  </si>
  <si>
    <t>cay17</t>
  </si>
  <si>
    <t>https://github.com/cay17/uacjobs</t>
  </si>
  <si>
    <t>Shell/CSS/JavaScript/PHP/HTML/Twig</t>
  </si>
  <si>
    <t>2020-12-22T23:35:41Z</t>
  </si>
  <si>
    <t>2020-12-28T11:33:01Z</t>
  </si>
  <si>
    <t>2020-12-28T11:32:57Z</t>
  </si>
  <si>
    <t>MDEwOlJlcG9zaXRvcnkzMDgzMTkwMDk=</t>
  </si>
  <si>
    <t>SNAPS</t>
  </si>
  <si>
    <t>Tscholte</t>
  </si>
  <si>
    <t>https://github.com/Tscholte/SNAPS</t>
  </si>
  <si>
    <t>2020-10-29T12:19:21Z</t>
  </si>
  <si>
    <t>2020-12-28T01:31:01Z</t>
  </si>
  <si>
    <t>2020-12-28T01:29:16Z</t>
  </si>
  <si>
    <t>MDEwOlJlcG9zaXRvcnkzMjQ1OTQyMDQ=</t>
  </si>
  <si>
    <t>ModuleMateriel</t>
  </si>
  <si>
    <t>Erwnn</t>
  </si>
  <si>
    <t>Nothing to see here right now but I'll put more thing I promise 🤞</t>
  </si>
  <si>
    <t>First Symfony 4.4 project</t>
  </si>
  <si>
    <t>https://github.com/Erwnn/ModuleMateriel</t>
  </si>
  <si>
    <t>Shell/PHP/JavaScript/Twig</t>
  </si>
  <si>
    <t>2020-12-26T16:33:12Z</t>
  </si>
  <si>
    <t>2021-03-04T12:51:21Z</t>
  </si>
  <si>
    <t>2020-12-26T22:52:15Z</t>
  </si>
  <si>
    <t>MDEwOlJlcG9zaXRvcnkzMjQ1ODM4MTI=</t>
  </si>
  <si>
    <t>october-demo</t>
  </si>
  <si>
    <t>nethmi2020</t>
  </si>
  <si>
    <t>Nethmi Welgamvila</t>
  </si>
  <si>
    <t>I'm a student of Department of Computing and Information System, Sabaragamuwa University of Sri Lanka\r\nBackend developer, PHP, CI, Laravel and Wordpress</t>
  </si>
  <si>
    <t>Ogilvy Digital</t>
  </si>
  <si>
    <t>Sri Lanka</t>
  </si>
  <si>
    <t>https://github.com/nethmi2020/october-demo</t>
  </si>
  <si>
    <t>2020-12-26T15:34:15Z</t>
  </si>
  <si>
    <t>2020-12-27T17:42:49Z</t>
  </si>
  <si>
    <t>2020-12-26T17:25:11Z</t>
  </si>
  <si>
    <t>MDEwOlJlcG9zaXRvcnkzMjQ0NjM3OTk=</t>
  </si>
  <si>
    <t>ivankovich</t>
  </si>
  <si>
    <t>nooevil</t>
  </si>
  <si>
    <t>https://github.com/nooevil/ivankovich</t>
  </si>
  <si>
    <t>2020-12-26T01:56:12Z</t>
  </si>
  <si>
    <t>2020-12-26T02:04:41Z</t>
  </si>
  <si>
    <t>2020-12-26T01:57:24Z</t>
  </si>
  <si>
    <t>MDEwOlJlcG9zaXRvcnkyNDgzNjk5NzY=</t>
  </si>
  <si>
    <t>atletica</t>
  </si>
  <si>
    <t>andrecristen</t>
  </si>
  <si>
    <t>André Cristen</t>
  </si>
  <si>
    <t>Desenvolvedor Web @\r\nEngenharia de Software - UDESC\r\n@\r\n\r\nTécnico Informática Instituto Federal Catarinense - Campus Ibirama\r\n</t>
  </si>
  <si>
    <t>Panorama Sistemas</t>
  </si>
  <si>
    <t>Ibirama - SC</t>
  </si>
  <si>
    <t>Sistema WEB Carteirinha Digital Atlética - Projeto Integrador I - Udesc</t>
  </si>
  <si>
    <t>https://github.com/andrecristen/atletica</t>
  </si>
  <si>
    <t>PHP/HTML/CSS/JavaScript/Batchfile</t>
  </si>
  <si>
    <t>2020-03-19T00:00:21Z</t>
  </si>
  <si>
    <t>2020-12-23T21:55:01Z</t>
  </si>
  <si>
    <t>2020-12-23T21:54:00Z</t>
  </si>
  <si>
    <t>MDEwOlJlcG9zaXRvcnkzMDE5Njg1Mzg=</t>
  </si>
  <si>
    <t>FHDWDatenerfassung</t>
  </si>
  <si>
    <t>Felix-Bergemann</t>
  </si>
  <si>
    <t>https://github.com/Felix-Bergemann/FHDWDatenerfassung</t>
  </si>
  <si>
    <t>Shell/PHP/Twig/CSS/Batchfile/Makefile/Python</t>
  </si>
  <si>
    <t>2020-10-07T08:11:16Z</t>
  </si>
  <si>
    <t>2020-12-21T14:48:41Z</t>
  </si>
  <si>
    <t>2020-12-21T14:48:38Z</t>
  </si>
  <si>
    <t>MDEwOlJlcG9zaXRvcnkzMjMzMzQ3MjY=</t>
  </si>
  <si>
    <t>https://github.com/Ambitionk3/test</t>
  </si>
  <si>
    <t>2020-12-21T12:48:53Z</t>
  </si>
  <si>
    <t>2020-12-21T13:11:45Z</t>
  </si>
  <si>
    <t>2020-12-21T13:10:02Z</t>
  </si>
  <si>
    <t>MDEwOlJlcG9zaXRvcnkzMTI4MTQ2MTg=</t>
  </si>
  <si>
    <t>online-course_dumped</t>
  </si>
  <si>
    <t>MFilipkowski</t>
  </si>
  <si>
    <t>Biznes Elektroniczy repo</t>
  </si>
  <si>
    <t>https://github.com/MFilipkowski/online-course_dumped</t>
  </si>
  <si>
    <t>2020-11-14T12:40:40Z</t>
  </si>
  <si>
    <t>2021-02-05T22:08:29Z</t>
  </si>
  <si>
    <t>2020-12-20T17:21:29Z</t>
  </si>
  <si>
    <t>MDEwOlJlcG9zaXRvcnkzMDI5NzY1OTM=</t>
  </si>
  <si>
    <t>THT2</t>
  </si>
  <si>
    <t>TrentonMarks</t>
  </si>
  <si>
    <t>https://github.com/TrentonMarks/THT2</t>
  </si>
  <si>
    <t>PHP/Shell/JavaScript/CSS/Twig/HTML/Python</t>
  </si>
  <si>
    <t>2020-10-10T19:36:15Z</t>
  </si>
  <si>
    <t>2020-12-19T17:33:23Z</t>
  </si>
  <si>
    <t>2020-12-19T17:32:30Z</t>
  </si>
  <si>
    <t>MDEwOlJlcG9zaXRvcnkzMjIzNzA1OTg=</t>
  </si>
  <si>
    <t>sistema-cursos</t>
  </si>
  <si>
    <t>edu-bubniak</t>
  </si>
  <si>
    <t>https://github.com/edu-bubniak/sistema-cursos</t>
  </si>
  <si>
    <t>2020-12-17T17:49:05Z</t>
  </si>
  <si>
    <t>2020-12-17T18:00:12Z</t>
  </si>
  <si>
    <t>2020-12-17T17:48:20Z</t>
  </si>
  <si>
    <t>MDEwOlJlcG9zaXRvcnkzMjA2ODE1MjQ=</t>
  </si>
  <si>
    <t>locastic</t>
  </si>
  <si>
    <t>bmry</t>
  </si>
  <si>
    <t>Morayo Bamgbose</t>
  </si>
  <si>
    <t>Lagos, Nigeria</t>
  </si>
  <si>
    <t>https://github.com/bmry/locastic</t>
  </si>
  <si>
    <t>Dockerfile/Makefile/PHP/Shell/JavaScript/CSS/HTML</t>
  </si>
  <si>
    <t>2020-12-11T20:52:09Z</t>
  </si>
  <si>
    <t>2020-12-16T20:17:36Z</t>
  </si>
  <si>
    <t>2020-12-16T20:17:26Z</t>
  </si>
  <si>
    <t>MDEwOlJlcG9zaXRvcnkzMjE2ODk4MDQ=</t>
  </si>
  <si>
    <t>demo</t>
  </si>
  <si>
    <t>MITASHI-OTHA</t>
  </si>
  <si>
    <t>Anthony Otha</t>
  </si>
  <si>
    <t>Hello word! Bienvenu dans mon Git !</t>
  </si>
  <si>
    <t>mitashi-otha.com</t>
  </si>
  <si>
    <t>https://github.com/MITASHI-OTHA/demo</t>
  </si>
  <si>
    <t>Shell/CSS/JavaScript/HTML/PHP/Twig</t>
  </si>
  <si>
    <t>2020-12-15T14:19:44Z</t>
  </si>
  <si>
    <t>2020-12-16T13:03:38Z</t>
  </si>
  <si>
    <t>2020-12-16T13:03:14Z</t>
  </si>
  <si>
    <t>MDEwOlJlcG9zaXRvcnkyMzc4MjUyNDg=</t>
  </si>
  <si>
    <t>studentcommunity</t>
  </si>
  <si>
    <t>vasetrendafilov</t>
  </si>
  <si>
    <t>Vasil Trendafilov</t>
  </si>
  <si>
    <t>🎓Student at FEIT, UKIM\r\n🏓Paddle Master!! \r\n♟ Chess &amp; Cubing\r\n📚 Si-Fi / Horror</t>
  </si>
  <si>
    <t>Veles, MK</t>
  </si>
  <si>
    <t>https://github.com/vasetrendafilov/studentcommunity</t>
  </si>
  <si>
    <t>PHP/HTML/CSS/JavaScript/Hack/Twig</t>
  </si>
  <si>
    <t>2020-02-02T19:36:06Z</t>
  </si>
  <si>
    <t>2020-12-16T11:53:51Z</t>
  </si>
  <si>
    <t>2020-12-16T11:53:44Z</t>
  </si>
  <si>
    <t>MDEwOlJlcG9zaXRvcnkzMTQwMjk5MTg=</t>
  </si>
  <si>
    <t>diplom</t>
  </si>
  <si>
    <t>alviabramov</t>
  </si>
  <si>
    <t>https://github.com/alviabramov/diplom</t>
  </si>
  <si>
    <t>Dockerfile/Shell/PHP/CSS/Twig</t>
  </si>
  <si>
    <t>2020-11-18T18:58:52Z</t>
  </si>
  <si>
    <t>2020-12-14T18:17:04Z</t>
  </si>
  <si>
    <t>2020-12-14T18:16:30Z</t>
  </si>
  <si>
    <t>MDEwOlJlcG9zaXRvcnkzMDY0NDg2NTU=</t>
  </si>
  <si>
    <t>projeto-mvc</t>
  </si>
  <si>
    <t>lksads</t>
  </si>
  <si>
    <t>Lucas Alves.</t>
  </si>
  <si>
    <t>Projeto Alura</t>
  </si>
  <si>
    <t>https://github.com/lksads/projeto-mvc</t>
  </si>
  <si>
    <t>2020-10-22T20:14:52Z</t>
  </si>
  <si>
    <t>2020-12-14T17:51:10Z</t>
  </si>
  <si>
    <t>2020-12-14T17:50:32Z</t>
  </si>
  <si>
    <t>MDEwOlJlcG9zaXRvcnkzMjExMzAzOTc=</t>
  </si>
  <si>
    <t>data</t>
  </si>
  <si>
    <t>sergz99</t>
  </si>
  <si>
    <t>https://github.com/sergz99/data</t>
  </si>
  <si>
    <t>Shell/PHP/Makefile/Dockerfile</t>
  </si>
  <si>
    <t>2020-12-13T18:19:28Z</t>
  </si>
  <si>
    <t>2020-12-13T18:48:42Z</t>
  </si>
  <si>
    <t>2020-12-13T18:30:45Z</t>
  </si>
  <si>
    <t>MDEwOlJlcG9zaXRvcnkzMjExMzA3MDU=</t>
  </si>
  <si>
    <t>sisi-express</t>
  </si>
  <si>
    <t>abdallahmayuto</t>
  </si>
  <si>
    <t>Abdallah Mayuto Sam</t>
  </si>
  <si>
    <t>Growth hack marketer.</t>
  </si>
  <si>
    <t>Turkey</t>
  </si>
  <si>
    <t>https://github.com/abdallahmayuto/sisi-express</t>
  </si>
  <si>
    <t>PHP/CSS/JavaScript/HTML/Less/Blade/Smarty</t>
  </si>
  <si>
    <t>2020-12-13T18:20:54Z</t>
  </si>
  <si>
    <t>2020-12-13T19:34:25Z</t>
  </si>
  <si>
    <t>2020-12-13T18:24:31Z</t>
  </si>
  <si>
    <t>MDEwOlJlcG9zaXRvcnkzMjA4OTMxOTQ=</t>
  </si>
  <si>
    <t>beora_test</t>
  </si>
  <si>
    <t>https://github.com/Ambitionk3/beora_test</t>
  </si>
  <si>
    <t>2020-12-12T18:06:49Z</t>
  </si>
  <si>
    <t>2021-01-01T06:07:53Z</t>
  </si>
  <si>
    <t>2020-12-13T15:03:22Z</t>
  </si>
  <si>
    <t>MDEwOlJlcG9zaXRvcnkzMjEwODc2MDU=</t>
  </si>
  <si>
    <t>contable_core</t>
  </si>
  <si>
    <t>mpinia76</t>
  </si>
  <si>
    <t>https://github.com/mpinia76/contable_core</t>
  </si>
  <si>
    <t>Batchfile/PHP/HTML/Shell/JavaScript/CSS</t>
  </si>
  <si>
    <t>2020-12-13T14:45:39Z</t>
  </si>
  <si>
    <t>2020-12-13T14:53:27Z</t>
  </si>
  <si>
    <t>2020-12-13T14:52:51Z</t>
  </si>
  <si>
    <t>MDEwOlJlcG9zaXRvcnkzMjA3ODQ3MTI=</t>
  </si>
  <si>
    <t>idam</t>
  </si>
  <si>
    <t>dattasouvik</t>
  </si>
  <si>
    <t>Cognizant Technology Solutions</t>
  </si>
  <si>
    <t>India. Kolkata</t>
  </si>
  <si>
    <t>https://github.com/dattasouvik/idam</t>
  </si>
  <si>
    <t>2020-12-12T08:35:19Z</t>
  </si>
  <si>
    <t>2020-12-12T13:14:54Z</t>
  </si>
  <si>
    <t>2020-12-12T13:14:51Z</t>
  </si>
  <si>
    <t>MDEwOlJlcG9zaXRvcnkzMjA2NTIyNjE=</t>
  </si>
  <si>
    <t>symfony_exercice</t>
  </si>
  <si>
    <t>Ayou08</t>
  </si>
  <si>
    <t>https://github.com/Ayou08/symfony_exercice</t>
  </si>
  <si>
    <t>Shell/PHP/CSS/JavaScript/HTML/SCSS/Twig</t>
  </si>
  <si>
    <t>2020-12-11T18:24:28Z</t>
  </si>
  <si>
    <t>2020-12-11T18:33:24Z</t>
  </si>
  <si>
    <t>2020-12-11T18:32:28Z</t>
  </si>
  <si>
    <t>MDEwOlJlcG9zaXRvcnkzMTc1NjAxNTM=</t>
  </si>
  <si>
    <t>Books-repos</t>
  </si>
  <si>
    <t>YIGRIKY</t>
  </si>
  <si>
    <t>Egor Agafonov</t>
  </si>
  <si>
    <t>Saint-Petersburg</t>
  </si>
  <si>
    <t>https://github.com/YIGRIKY/Books-repos</t>
  </si>
  <si>
    <t>2020-12-01T14:04:46Z</t>
  </si>
  <si>
    <t>2020-12-11T15:22:18Z</t>
  </si>
  <si>
    <t>2020-12-11T15:21:51Z</t>
  </si>
  <si>
    <t>MDEwOlJlcG9zaXRvcnkzMjA1ODY2NzM=</t>
  </si>
  <si>
    <t>PrepaGeo</t>
  </si>
  <si>
    <t>Camille-M27</t>
  </si>
  <si>
    <t>https://github.com/Camille-M27/PrepaGeo</t>
  </si>
  <si>
    <t>2020-12-11T13:48:51Z</t>
  </si>
  <si>
    <t>2020-12-11T15:02:47Z</t>
  </si>
  <si>
    <t>2020-12-11T15:02:34Z</t>
  </si>
  <si>
    <t>MDEwOlJlcG9zaXRvcnkzMjA1MTY1Mzc=</t>
  </si>
  <si>
    <t>accessenergie</t>
  </si>
  <si>
    <t>https://github.com/jeanmichel07/accessenergie</t>
  </si>
  <si>
    <t>PHP/JavaScript/CSS/Twig/Shell</t>
  </si>
  <si>
    <t>2020-12-11T08:45:03Z</t>
  </si>
  <si>
    <t>2020-12-11T12:05:05Z</t>
  </si>
  <si>
    <t>2020-12-11T11:48:56Z</t>
  </si>
  <si>
    <t>MDEwOlJlcG9zaXRvcnkzMjA1MDQ0ODQ=</t>
  </si>
  <si>
    <t>friendly-umbrella</t>
  </si>
  <si>
    <t>ever-c0de</t>
  </si>
  <si>
    <t>Serhii Lavrynenko</t>
  </si>
  <si>
    <t>🤟 Studying to become a WEB-developer 🤟</t>
  </si>
  <si>
    <t>https://github.com/ever-c0de/friendly-umbrella</t>
  </si>
  <si>
    <t>2020-12-11T07:50:45Z</t>
  </si>
  <si>
    <t>2020-12-11T07:53:45Z</t>
  </si>
  <si>
    <t>2020-12-11T07:53:35Z</t>
  </si>
  <si>
    <t>MDEwOlJlcG9zaXRvcnkzMjAyNDYxMjI=</t>
  </si>
  <si>
    <t>symfony_indiv</t>
  </si>
  <si>
    <t>AndreiVoloshanovschi</t>
  </si>
  <si>
    <t>https://github.com/AndreiVoloshanovschi/symfony_indiv</t>
  </si>
  <si>
    <t>2020-12-10T11:07:03Z</t>
  </si>
  <si>
    <t>2020-12-10T11:27:40Z</t>
  </si>
  <si>
    <t>2020-12-10T11:17:47Z</t>
  </si>
  <si>
    <t>MDEwOlJlcG9zaXRvcnkzMjAyMzE1Njg=</t>
  </si>
  <si>
    <t>Test-assignment</t>
  </si>
  <si>
    <t>Neel1412</t>
  </si>
  <si>
    <t>https://github.com/Neel1412/Test-assignment</t>
  </si>
  <si>
    <t>2020-12-10T10:06:26Z</t>
  </si>
  <si>
    <t>2020-12-10T10:26:05Z</t>
  </si>
  <si>
    <t>2020-12-10T10:21:25Z</t>
  </si>
  <si>
    <t>MDEwOlJlcG9zaXRvcnkzMjAxNzU3MDE=</t>
  </si>
  <si>
    <t>group17-shoesshop</t>
  </si>
  <si>
    <t>buitam1811</t>
  </si>
  <si>
    <t>Nhom17 - Shoes_Shop</t>
  </si>
  <si>
    <t>https://github.com/buitam1811/group17-shoesshop</t>
  </si>
  <si>
    <t>2020-12-10T06:03:10Z</t>
  </si>
  <si>
    <t>2020-12-10T06:03:50Z</t>
  </si>
  <si>
    <t>2020-12-10T06:37:35Z</t>
  </si>
  <si>
    <t>MDEwOlJlcG9zaXRvcnkzMjAwOTM4NTA=</t>
  </si>
  <si>
    <t>FilmRESTApi</t>
  </si>
  <si>
    <t>bahya-kh</t>
  </si>
  <si>
    <t>https://github.com/bahya-kh/FilmRESTApi</t>
  </si>
  <si>
    <t>2020-12-09T22:20:35Z</t>
  </si>
  <si>
    <t>2020-12-09T22:29:37Z</t>
  </si>
  <si>
    <t>2020-12-09T22:27:39Z</t>
  </si>
  <si>
    <t>MDEwOlJlcG9zaXRvcnkzMTMyMzczNTY=</t>
  </si>
  <si>
    <t>elles_projet</t>
  </si>
  <si>
    <t>viviane88</t>
  </si>
  <si>
    <t>https://github.com/viviane88/elles_projet</t>
  </si>
  <si>
    <t>PHP/CSS/Twig/JavaScript</t>
  </si>
  <si>
    <t>2020-11-16T08:34:48Z</t>
  </si>
  <si>
    <t>2020-12-09T16:33:04Z</t>
  </si>
  <si>
    <t>2020-12-09T16:32:38Z</t>
  </si>
  <si>
    <t>MDEwOlJlcG9zaXRvcnkzMTk4NzAyMDM=</t>
  </si>
  <si>
    <t>xsrvEC</t>
  </si>
  <si>
    <t>yuudaii</t>
  </si>
  <si>
    <t>https://github.com/yuudaii/xsrvEC</t>
  </si>
  <si>
    <t>HTML/PHP/CSS/SCSS/JavaScript/Twig</t>
  </si>
  <si>
    <t>2020-12-09T06:58:56Z</t>
  </si>
  <si>
    <t>2020-12-09T07:01:19Z</t>
  </si>
  <si>
    <t>2020-12-09T06:43:39Z</t>
  </si>
  <si>
    <t>MDEwOlJlcG9zaXRvcnkzMTMyNDMyMzM=</t>
  </si>
  <si>
    <t>nordictestforum.org</t>
  </si>
  <si>
    <t>juuliabellcom</t>
  </si>
  <si>
    <t>https://github.com/juuliabellcom/nordictestforum.org</t>
  </si>
  <si>
    <t>2020-11-16T08:58:15Z</t>
  </si>
  <si>
    <t>2020-12-08T20:19:22Z</t>
  </si>
  <si>
    <t>2020-12-08T20:18:48Z</t>
  </si>
  <si>
    <t>MDEwOlJlcG9zaXRvcnkzMTI2MTcwOTM=</t>
  </si>
  <si>
    <t>int</t>
  </si>
  <si>
    <t>vmkozel</t>
  </si>
  <si>
    <t>https://github.com/vmkozel/int</t>
  </si>
  <si>
    <t>PHP/CSS/HTML/Shell/JavaScript/Twig</t>
  </si>
  <si>
    <t>2020-11-13T15:44:51Z</t>
  </si>
  <si>
    <t>2020-12-08T17:23:34Z</t>
  </si>
  <si>
    <t>2020-12-08T17:22:15Z</t>
  </si>
  <si>
    <t>MDEwOlJlcG9zaXRvcnkzMTQyNzc5NTU=</t>
  </si>
  <si>
    <t>cosplaySymfony2</t>
  </si>
  <si>
    <t>garotc</t>
  </si>
  <si>
    <t>projet greta symfony nouveau git</t>
  </si>
  <si>
    <t>https://github.com/garotc/cosplaySymfony2</t>
  </si>
  <si>
    <t>2020-11-19T14:46:40Z</t>
  </si>
  <si>
    <t>2020-12-07T11:08:39Z</t>
  </si>
  <si>
    <t>2020-12-07T08:31:40Z</t>
  </si>
  <si>
    <t>MDEwOlJlcG9zaXRvcnkzMTI3NTM3MjM=</t>
  </si>
  <si>
    <t>TreinamentoPHP7</t>
  </si>
  <si>
    <t>Misgar</t>
  </si>
  <si>
    <t>RenatoAO</t>
  </si>
  <si>
    <t>Sometimes life hits a brick in your head. Do not lose faith.</t>
  </si>
  <si>
    <t xml:space="preserve">Arquivos desenvolvidos durante percurso da formação Zend PHP7 POO 4Linux. </t>
  </si>
  <si>
    <t>https://github.com/Misgar/TreinamentoPHP7</t>
  </si>
  <si>
    <t>2020-11-14T05:37:43Z</t>
  </si>
  <si>
    <t>2020-12-07T05:22:53Z</t>
  </si>
  <si>
    <t>2020-12-07T05:22:40Z</t>
  </si>
  <si>
    <t>MDEwOlJlcG9zaXRvcnkzMTQ4NTc5NDE=</t>
  </si>
  <si>
    <t>cdn20</t>
  </si>
  <si>
    <t>Mermib</t>
  </si>
  <si>
    <t>Mercy</t>
  </si>
  <si>
    <t>https://github.com/Mermib/cdn20</t>
  </si>
  <si>
    <t>CSS/HTML/PHP</t>
  </si>
  <si>
    <t>2020-11-21T16:45:31Z</t>
  </si>
  <si>
    <t>2020-12-06T07:51:33Z</t>
  </si>
  <si>
    <t>2020-12-06T07:50:33Z</t>
  </si>
  <si>
    <t>MDEwOlJlcG9zaXRvcnkzMTgzNTYzMTI=</t>
  </si>
  <si>
    <t>newproject</t>
  </si>
  <si>
    <t>markf3lton</t>
  </si>
  <si>
    <t>Mark Felton</t>
  </si>
  <si>
    <t>Boston, MA</t>
  </si>
  <si>
    <t>Starting a new Drupal project</t>
  </si>
  <si>
    <t>https://github.com/markf3lton/newproject</t>
  </si>
  <si>
    <t>2020-12-04T00:23:06Z</t>
  </si>
  <si>
    <t>2020-12-05T18:13:46Z</t>
  </si>
  <si>
    <t>2020-12-05T18:13:42Z</t>
  </si>
  <si>
    <t>MDEwOlJlcG9zaXRvcnkzMjQ1NjQ1NzM=</t>
  </si>
  <si>
    <t>pixel</t>
  </si>
  <si>
    <t>teguhwin8</t>
  </si>
  <si>
    <t>https://github.com/teguhwin8/pixel</t>
  </si>
  <si>
    <t>2020-12-26T13:48:36Z</t>
  </si>
  <si>
    <t>2020-12-26T13:50:51Z</t>
  </si>
  <si>
    <t>2020-12-05T15:33:47Z</t>
  </si>
  <si>
    <t>MDEwOlJlcG9zaXRvcnkzMTg2MDAyNDA=</t>
  </si>
  <si>
    <t>SUPPIMMO</t>
  </si>
  <si>
    <t>Marlon94</t>
  </si>
  <si>
    <t>https://github.com/Marlon94/SUPPIMMO</t>
  </si>
  <si>
    <t>JavaScript/CSS/PHP/Twig</t>
  </si>
  <si>
    <t>2020-12-04T18:16:05Z</t>
  </si>
  <si>
    <t>2020-12-04T18:20:34Z</t>
  </si>
  <si>
    <t>2020-12-04T18:19:58Z</t>
  </si>
  <si>
    <t>MDEwOlJlcG9zaXRvcnkzMTg0MjQ4MDU=</t>
  </si>
  <si>
    <t>drupal8-2020</t>
  </si>
  <si>
    <t>johnnydevpanel</t>
  </si>
  <si>
    <t>https://github.com/johnnydevpanel/drupal8-2020</t>
  </si>
  <si>
    <t>2020-12-04T06:27:36Z</t>
  </si>
  <si>
    <t>2020-12-04T06:29:24Z</t>
  </si>
  <si>
    <t>2020-12-04T06:28:29Z</t>
  </si>
  <si>
    <t>MDEwOlJlcG9zaXRvcnkzMTkyNDgwOTE=</t>
  </si>
  <si>
    <t>moijv</t>
  </si>
  <si>
    <t>wewlr17</t>
  </si>
  <si>
    <t>Gabin</t>
  </si>
  <si>
    <t>https://github.com/wewlr17/moijv</t>
  </si>
  <si>
    <t>PHP/HTML/CSS/Twig</t>
  </si>
  <si>
    <t>2020-12-07T08:12:10Z</t>
  </si>
  <si>
    <t>2020-12-07T08:22:13Z</t>
  </si>
  <si>
    <t>2020-12-03T18:37:37Z</t>
  </si>
  <si>
    <t>MDEwOlJlcG9zaXRvcnkzMTMyNzA1MTA=</t>
  </si>
  <si>
    <t>miseaNiveauBackEnd</t>
  </si>
  <si>
    <t>DiaAbdoulaye93</t>
  </si>
  <si>
    <t>https://github.com/DiaAbdoulaye93/miseaNiveauBackEnd</t>
  </si>
  <si>
    <t>PHP/JavaScript/CSS/HTML/Twig</t>
  </si>
  <si>
    <t>2020-11-16T10:47:52Z</t>
  </si>
  <si>
    <t>2020-12-02T08:45:22Z</t>
  </si>
  <si>
    <t>2020-12-02T08:42:51Z</t>
  </si>
  <si>
    <t>MDEwOlJlcG9zaXRvcnkzMTc3MDQyNTY=</t>
  </si>
  <si>
    <t>Library</t>
  </si>
  <si>
    <t>ysf12374</t>
  </si>
  <si>
    <t>API built in Symfony 4.0</t>
  </si>
  <si>
    <t>https://github.com/ysf12374/Library</t>
  </si>
  <si>
    <t>2020-12-02T00:26:12Z</t>
  </si>
  <si>
    <t>2020-12-02T01:03:34Z</t>
  </si>
  <si>
    <t>2020-12-02T01:03:32Z</t>
  </si>
  <si>
    <t>MDEwOlJlcG9zaXRvcnkzMTc2NzYxNzg=</t>
  </si>
  <si>
    <t>pendeedus</t>
  </si>
  <si>
    <t>ph3l1x</t>
  </si>
  <si>
    <t>https://github.com/ph3l1x/pendeedus</t>
  </si>
  <si>
    <t>CSS/JavaScript/PHP/Shell/Twig/HTML/Less</t>
  </si>
  <si>
    <t>2020-12-01T21:47:04Z</t>
  </si>
  <si>
    <t>2020-12-01T21:57:11Z</t>
  </si>
  <si>
    <t>2020-12-01T21:57:01Z</t>
  </si>
  <si>
    <t>MDEwOlJlcG9zaXRvcnkzMTc1NTgxMzY=</t>
  </si>
  <si>
    <t>MatthisBrault.github.io</t>
  </si>
  <si>
    <t>MatthisBrault</t>
  </si>
  <si>
    <t>https://github.com/MatthisBrault/MatthisBrault.github.io</t>
  </si>
  <si>
    <t>2020-12-01T13:57:31Z</t>
  </si>
  <si>
    <t>2020-12-01T15:59:04Z</t>
  </si>
  <si>
    <t>2020-12-01T15:58:11Z</t>
  </si>
  <si>
    <t>MDEwOlJlcG9zaXRvcnkzMTcyMDY3ODY=</t>
  </si>
  <si>
    <t>QFi</t>
  </si>
  <si>
    <t>https://github.com/MatthisBrault/QFi</t>
  </si>
  <si>
    <t>2020-11-30T11:48:13Z</t>
  </si>
  <si>
    <t>2020-12-01T14:06:49Z</t>
  </si>
  <si>
    <t>2020-12-01T14:06:17Z</t>
  </si>
  <si>
    <t>MDEwOlJlcG9zaXRvcnkzMTc1NTQ5MjQ=</t>
  </si>
  <si>
    <t>breizhmazone</t>
  </si>
  <si>
    <t>farouest</t>
  </si>
  <si>
    <t>Courrot</t>
  </si>
  <si>
    <t>I.concept</t>
  </si>
  <si>
    <t>https://github.com/farouest/breizhmazone</t>
  </si>
  <si>
    <t>2020-12-01T13:46:19Z</t>
  </si>
  <si>
    <t>2020-12-01T14:02:41Z</t>
  </si>
  <si>
    <t>2020-12-01T13:41:52Z</t>
  </si>
  <si>
    <t>MDEwOlJlcG9zaXRvcnkzMTUwMTEzNzc=</t>
  </si>
  <si>
    <t>wdc</t>
  </si>
  <si>
    <t>bilguunerdene</t>
  </si>
  <si>
    <t>https://github.com/bilguunerdene/wdc</t>
  </si>
  <si>
    <t>Shell/PHP/CSS/HTML/JavaScript/Twig</t>
  </si>
  <si>
    <t>2020-11-22T10:31:04Z</t>
  </si>
  <si>
    <t>2020-12-01T13:33:14Z</t>
  </si>
  <si>
    <t>2020-12-01T13:33:02Z</t>
  </si>
  <si>
    <t>MDEwOlJlcG9zaXRvcnkyODY3MDE1ODk=</t>
  </si>
  <si>
    <t>Timbok</t>
  </si>
  <si>
    <t>val922</t>
  </si>
  <si>
    <t>Thato Menyatso</t>
  </si>
  <si>
    <t>Apeman</t>
  </si>
  <si>
    <t>@SediCapital</t>
  </si>
  <si>
    <t>Currently; Botswana</t>
  </si>
  <si>
    <t>IT Monitoring System</t>
  </si>
  <si>
    <t>https://github.com/val922/Timbok</t>
  </si>
  <si>
    <t>PHP/CSS/JavaScript/HTML/Shell/Smarty/Less</t>
  </si>
  <si>
    <t>2020-08-11T09:25:48Z</t>
  </si>
  <si>
    <t>2020-12-01T11:52:37Z</t>
  </si>
  <si>
    <t>2020-12-01T11:52:16Z</t>
  </si>
  <si>
    <t>MDEwOlJlcG9zaXRvcnkzMTcyNTMzNTY=</t>
  </si>
  <si>
    <t>Books</t>
  </si>
  <si>
    <t>MaksEgorSYFONY</t>
  </si>
  <si>
    <t>https://github.com/MaksEgorSYFONY/Books</t>
  </si>
  <si>
    <t>2020-11-30T14:44:20Z</t>
  </si>
  <si>
    <t>2020-11-30T15:34:09Z</t>
  </si>
  <si>
    <t>2020-11-30T15:33:58Z</t>
  </si>
  <si>
    <t>MDEwOlJlcG9zaXRvcnkzMTcyMTkzODk=</t>
  </si>
  <si>
    <t>paixaopura-landingpage</t>
  </si>
  <si>
    <t>LagartoSK</t>
  </si>
  <si>
    <t>https://github.com/LagartoSK/paixaopura-landingpage</t>
  </si>
  <si>
    <t>PHP/CSS/SCSS/HTML/JavaScript</t>
  </si>
  <si>
    <t>2020-11-30T12:38:47Z</t>
  </si>
  <si>
    <t>2020-11-30T14:03:10Z</t>
  </si>
  <si>
    <t>2020-11-30T14:01:05Z</t>
  </si>
  <si>
    <t>MDEwOlJlcG9zaXRvcnkzMTcxODk4MTE=</t>
  </si>
  <si>
    <t>Qatarmuseum-rep</t>
  </si>
  <si>
    <t>qatar-museums</t>
  </si>
  <si>
    <t xml:space="preserve">this the repository for QM website </t>
  </si>
  <si>
    <t>https://github.com/qatar-museums/Qatarmuseum-rep</t>
  </si>
  <si>
    <t>PHP/JavaScript/CSS/HTML/Shell/Hack/Less</t>
  </si>
  <si>
    <t>2020-11-30T10:36:26Z</t>
  </si>
  <si>
    <t>2020-11-30T22:41:28Z</t>
  </si>
  <si>
    <t>2020-11-30T10:41:25Z</t>
  </si>
  <si>
    <t>MDEwOlJlcG9zaXRvcnkzMTcwNjc4MTQ=</t>
  </si>
  <si>
    <t>PWBOX</t>
  </si>
  <si>
    <t>llmasdeu</t>
  </si>
  <si>
    <t>Lluís Masdeu</t>
  </si>
  <si>
    <t>Barcelona</t>
  </si>
  <si>
    <t>Full stack implementation of a Dropbox-like files storage application.</t>
  </si>
  <si>
    <t>laravel/composer/php/javascript/html/css/bootstrap/frontend/backend/fullstack</t>
  </si>
  <si>
    <t>https://github.com/llmasdeu/PWBOX</t>
  </si>
  <si>
    <t>PHP/CSS/JavaScript/HTML/Twig</t>
  </si>
  <si>
    <t>2020-11-30T00:02:37Z</t>
  </si>
  <si>
    <t>2020-11-30T01:13:12Z</t>
  </si>
  <si>
    <t>2020-11-30T00:08:07Z</t>
  </si>
  <si>
    <t>MDEwOlJlcG9zaXRvcnkzMTcwMzM3Mzc=</t>
  </si>
  <si>
    <t>dropstock</t>
  </si>
  <si>
    <t>juanklagos</t>
  </si>
  <si>
    <t>Juan Carlos Alvarez Lagos</t>
  </si>
  <si>
    <t>Software developer and web applications Front-end HTML, CSS3, Javascript, PhoneGap / CORDOVA and Back-end PHP-JAVA Laravel-vue</t>
  </si>
  <si>
    <t>latambyte.com</t>
  </si>
  <si>
    <t>colombia</t>
  </si>
  <si>
    <t>https://github.com/juanklagos/dropstock</t>
  </si>
  <si>
    <t>PHP/CSS/SCSS/JavaScript/Hack/Twig/HTML</t>
  </si>
  <si>
    <t>2020-11-29T20:08:07Z</t>
  </si>
  <si>
    <t>2020-11-29T20:42:33Z</t>
  </si>
  <si>
    <t>2020-11-29T20:40:40Z</t>
  </si>
  <si>
    <t>MDEwOlJlcG9zaXRvcnkzMTY5MjExNjA=</t>
  </si>
  <si>
    <t>SymfonyMoviesAPI</t>
  </si>
  <si>
    <t>Simple movies API written with Symfony 5.</t>
  </si>
  <si>
    <t>api/symfony/symfony5/php/php7/php74</t>
  </si>
  <si>
    <t>https://github.com/llmasdeu/SymfonyMoviesAPI</t>
  </si>
  <si>
    <t>2020-11-29T09:58:32Z</t>
  </si>
  <si>
    <t>2020-11-29T23:57:44Z</t>
  </si>
  <si>
    <t>2020-11-29T12:29:29Z</t>
  </si>
  <si>
    <t>MDEwOlJlcG9zaXRvcnkzMTM5MDU5NDM=</t>
  </si>
  <si>
    <t>ok</t>
  </si>
  <si>
    <t>Rilong-Lin</t>
  </si>
  <si>
    <t>https://github.com/Rilong-Lin/ok</t>
  </si>
  <si>
    <t>CSS/HTML/JavaScript/PHP/Twig</t>
  </si>
  <si>
    <t>2020-11-18T10:55:33Z</t>
  </si>
  <si>
    <t>2020-11-28T13:44:33Z</t>
  </si>
  <si>
    <t>2020-11-28T13:44:18Z</t>
  </si>
  <si>
    <t>MDEwOlJlcG9zaXRvcnkzMTY1NDk1Mjg=</t>
  </si>
  <si>
    <t>prjSymfonyTP1</t>
  </si>
  <si>
    <t>ibrahimylr</t>
  </si>
  <si>
    <t>Le projet symfony 1 noté sur 15 points</t>
  </si>
  <si>
    <t>https://github.com/ibrahimylr/prjSymfonyTP1</t>
  </si>
  <si>
    <t>2020-11-27T16:24:28Z</t>
  </si>
  <si>
    <t>2020-11-28T08:58:14Z</t>
  </si>
  <si>
    <t>2020-11-27T16:34:36Z</t>
  </si>
  <si>
    <t>MDEwOlJlcG9zaXRvcnkzMTQ1Njc3NDU=</t>
  </si>
  <si>
    <t>wakanda</t>
  </si>
  <si>
    <t>MandeepCHD</t>
  </si>
  <si>
    <t>Mandeep Singh</t>
  </si>
  <si>
    <t>Full Stack Developer.</t>
  </si>
  <si>
    <t>Chandigarh</t>
  </si>
  <si>
    <t>https://github.com/MandeepCHD/wakanda</t>
  </si>
  <si>
    <t>PHP/Vue/Blade/Hack/Shell</t>
  </si>
  <si>
    <t>2020-11-20T13:50:41Z</t>
  </si>
  <si>
    <t>2020-11-26T14:31:41Z</t>
  </si>
  <si>
    <t>2020-11-26T14:31:27Z</t>
  </si>
  <si>
    <t>MDEwOlJlcG9zaXRvcnkzMTYxOTcwOTI=</t>
  </si>
  <si>
    <t>ec.zapto</t>
  </si>
  <si>
    <t>ytanakag1</t>
  </si>
  <si>
    <t>asia/tokyo</t>
  </si>
  <si>
    <t>ec-cube4</t>
  </si>
  <si>
    <t>https://github.com/ytanakag1/ec.zapto</t>
  </si>
  <si>
    <t>Shell/Dockerfile/HTML/PHP/CSS/Twig/JavaScript</t>
  </si>
  <si>
    <t>2020-11-26T10:33:07Z</t>
  </si>
  <si>
    <t>2020-11-26T10:34:59Z</t>
  </si>
  <si>
    <t>2020-11-26T10:34:01Z</t>
  </si>
  <si>
    <t>MDEwOlJlcG9zaXRvcnkzMDU4MDMyMzk=</t>
  </si>
  <si>
    <t>MoviePass2</t>
  </si>
  <si>
    <t>TomasAmoretti</t>
  </si>
  <si>
    <t>Tomas Amoretti</t>
  </si>
  <si>
    <t>Programmer\r\nFront-End developer</t>
  </si>
  <si>
    <t>Argentina</t>
  </si>
  <si>
    <t>Tp utn</t>
  </si>
  <si>
    <t>https://github.com/TomasAmoretti/MoviePass2</t>
  </si>
  <si>
    <t>PHP/CSS/JavaScript/SCSS/Batchfile/Shell</t>
  </si>
  <si>
    <t>2020-10-20T18:45:40Z</t>
  </si>
  <si>
    <t>2020-11-26T03:47:18Z</t>
  </si>
  <si>
    <t>2020-11-26T03:47:06Z</t>
  </si>
  <si>
    <t>MDEwOlJlcG9zaXRvcnkyNzY5NjkyNTU=</t>
  </si>
  <si>
    <t>dropshopping-symfony</t>
  </si>
  <si>
    <t>jaime48</t>
  </si>
  <si>
    <t>Yang Du</t>
  </si>
  <si>
    <t>felmo.de</t>
  </si>
  <si>
    <t>Berlin</t>
  </si>
  <si>
    <t>https://github.com/jaime48/dropshopping-symfony</t>
  </si>
  <si>
    <t>Dockerfile/PHP/CSS/JavaScript/Vue/Twig</t>
  </si>
  <si>
    <t>2020-07-03T19:01:58Z</t>
  </si>
  <si>
    <t>2020-11-25T20:42:58Z</t>
  </si>
  <si>
    <t>2020-11-25T20:42:55Z</t>
  </si>
  <si>
    <t>MDEwOlJlcG9zaXRvcnkzMTQ4NTAwNTI=</t>
  </si>
  <si>
    <t>hotelMatteo</t>
  </si>
  <si>
    <t>MatteoGFL</t>
  </si>
  <si>
    <t>https://github.com/MatteoGFL/hotelMatteo</t>
  </si>
  <si>
    <t>2020-11-21T16:06:19Z</t>
  </si>
  <si>
    <t>2020-11-25T20:04:45Z</t>
  </si>
  <si>
    <t>2020-11-25T20:02:30Z</t>
  </si>
  <si>
    <t>MDEwOlJlcG9zaXRvcnkzMTAwMjEwODA=</t>
  </si>
  <si>
    <t>DES-storm</t>
  </si>
  <si>
    <t>jplongo91</t>
  </si>
  <si>
    <t>https://github.com/jplongo91/DES-storm</t>
  </si>
  <si>
    <t>2020-11-04T14:07:50Z</t>
  </si>
  <si>
    <t>2020-11-25T14:22:37Z</t>
  </si>
  <si>
    <t>2020-11-25T14:22:25Z</t>
  </si>
  <si>
    <t>MDEwOlJlcG9zaXRvcnkzMTU4MjgxNjM=</t>
  </si>
  <si>
    <t>BlogRecetteSymfony</t>
  </si>
  <si>
    <t>lpgiangrande</t>
  </si>
  <si>
    <t>France, Paris</t>
  </si>
  <si>
    <t>https://github.com/lpgiangrande/BlogRecetteSymfony</t>
  </si>
  <si>
    <t>2020-11-25T04:25:43Z</t>
  </si>
  <si>
    <t>2020-11-25T04:43:00Z</t>
  </si>
  <si>
    <t>2020-11-25T04:41:20Z</t>
  </si>
  <si>
    <t>MDEwOlJlcG9zaXRvcnkzMTUyNjY4NTg=</t>
  </si>
  <si>
    <t>UPortal</t>
  </si>
  <si>
    <t>199ocero</t>
  </si>
  <si>
    <t>https://github.com/199ocero/UPortal</t>
  </si>
  <si>
    <t>2020-11-23T09:42:02Z</t>
  </si>
  <si>
    <t>2020-11-24T11:50:43Z</t>
  </si>
  <si>
    <t>2020-11-24T11:50:30Z</t>
  </si>
  <si>
    <t>MDEwOlJlcG9zaXRvcnkyMjkyMzk4NjY=</t>
  </si>
  <si>
    <t>Fridge_App</t>
  </si>
  <si>
    <t>pow3rr3d</t>
  </si>
  <si>
    <t>De formation Bac+2 spécialisé en tant que commercial, j'ai profité de ces deux dernières années dans une ESN/Agence Web pour développer mes compétences web</t>
  </si>
  <si>
    <t>Training Project</t>
  </si>
  <si>
    <t>https://github.com/pow3rr3d/Fridge_App</t>
  </si>
  <si>
    <t>PHP/JavaScript/Shell/SCSS/Dockerfile/VBA/Twig</t>
  </si>
  <si>
    <t>2019-12-20T10:06:02Z</t>
  </si>
  <si>
    <t>2020-11-24T10:05:15Z</t>
  </si>
  <si>
    <t>2020-11-24T10:05:12Z</t>
  </si>
  <si>
    <t>MDEwOlJlcG9zaXRvcnkzMTE0NDQ3NzM=</t>
  </si>
  <si>
    <t>render-test</t>
  </si>
  <si>
    <t>zweishar</t>
  </si>
  <si>
    <t>Zach Weishar</t>
  </si>
  <si>
    <t>NYC</t>
  </si>
  <si>
    <t>https://github.com/zweishar/render-test</t>
  </si>
  <si>
    <t>2020-11-09T19:33:17Z</t>
  </si>
  <si>
    <t>2020-11-23T21:12:08Z</t>
  </si>
  <si>
    <t>2020-11-23T21:11:50Z</t>
  </si>
  <si>
    <t>MDEwOlJlcG9zaXRvcnkzMTQ2MDU3ODg=</t>
  </si>
  <si>
    <t>employee-database-application</t>
  </si>
  <si>
    <t>cameronconway3</t>
  </si>
  <si>
    <t>Full-stack application to manage company employees, using  Symfony, Twig and MySQL through Doctrine.</t>
  </si>
  <si>
    <t>https://github.com/cameronconway3/employee-database-application</t>
  </si>
  <si>
    <t>2020-11-20T16:15:47Z</t>
  </si>
  <si>
    <t>2020-12-28T13:32:30Z</t>
  </si>
  <si>
    <t>2020-11-23T11:13:09Z</t>
  </si>
  <si>
    <t>MDEwOlJlcG9zaXRvcnkzMTUyMzc2ODY=</t>
  </si>
  <si>
    <t>plugin_ec4</t>
  </si>
  <si>
    <t>llr114</t>
  </si>
  <si>
    <t>Riku Osaki</t>
  </si>
  <si>
    <t>https://github.com/llr114/plugin_ec4</t>
  </si>
  <si>
    <t>PHP/CSS/JavaScript/SCSS/HTML/Twig</t>
  </si>
  <si>
    <t>2020-11-23T07:46:41Z</t>
  </si>
  <si>
    <t>2020-11-23T09:59:26Z</t>
  </si>
  <si>
    <t>2020-11-23T09:59:15Z</t>
  </si>
  <si>
    <t>MDEwOlJlcG9zaXRvcnkzMTUxNjUzNTQ=</t>
  </si>
  <si>
    <t>chatbotIA</t>
  </si>
  <si>
    <t>Erick575</t>
  </si>
  <si>
    <t>https://github.com/Erick575/chatbotIA</t>
  </si>
  <si>
    <t>PHP/Shell/Dockerfile/Blade/Hack</t>
  </si>
  <si>
    <t>2020-11-23T00:57:50Z</t>
  </si>
  <si>
    <t>2020-11-23T01:16:11Z</t>
  </si>
  <si>
    <t>2020-11-23T01:14:29Z</t>
  </si>
  <si>
    <t>MDEwOlJlcG9zaXRvcnkzMTM5NjExNzM=</t>
  </si>
  <si>
    <t>counselingEventos</t>
  </si>
  <si>
    <t>IgnacioProbst</t>
  </si>
  <si>
    <t>ignacio probst</t>
  </si>
  <si>
    <t>https://github.com/IgnacioProbst/counselingEventos</t>
  </si>
  <si>
    <t>PHP/CSS/JavaScript/Hack/Ruby/HTML/Shell</t>
  </si>
  <si>
    <t>2020-11-18T14:33:36Z</t>
  </si>
  <si>
    <t>2020-11-23T00:33:56Z</t>
  </si>
  <si>
    <t>2020-11-23T00:33:53Z</t>
  </si>
  <si>
    <t>MDEwOlJlcG9zaXRvcnkzMTIwMjI5MTM=</t>
  </si>
  <si>
    <t>InvestigacionMercadoPago</t>
  </si>
  <si>
    <t>MaximilianoVillalba</t>
  </si>
  <si>
    <t>https://github.com/MaximilianoVillalba/InvestigacionMercadoPago</t>
  </si>
  <si>
    <t>2020-11-11T16:13:00Z</t>
  </si>
  <si>
    <t>2020-11-22T20:10:06Z</t>
  </si>
  <si>
    <t>2020-11-22T20:09:53Z</t>
  </si>
  <si>
    <t>research</t>
  </si>
  <si>
    <t>MDEwOlJlcG9zaXRvcnkyMTMzNTg5OTQ=</t>
  </si>
  <si>
    <t>IMMOSTAR</t>
  </si>
  <si>
    <t>RipaultYanis</t>
  </si>
  <si>
    <t>En Recherche d'alternance\r\n</t>
  </si>
  <si>
    <t>Ile-de-France</t>
  </si>
  <si>
    <t>https://github.com/RipaultYanis/IMMOSTAR</t>
  </si>
  <si>
    <t>2019-10-07T10:53:11Z</t>
  </si>
  <si>
    <t>2020-11-19T13:33:22Z</t>
  </si>
  <si>
    <t>2020-11-19T13:33:19Z</t>
  </si>
  <si>
    <t>MDEwOlJlcG9zaXRvcnkzMTQwNzM2MjU=</t>
  </si>
  <si>
    <t>TruequeGarageWeb</t>
  </si>
  <si>
    <t>Emmanuelhg</t>
  </si>
  <si>
    <t xml:space="preserve">subir proyecto </t>
  </si>
  <si>
    <t>https://github.com/Emmanuelhg/TruequeGarageWeb</t>
  </si>
  <si>
    <t>JavaScript/TypeScript/HTML/CSS/PHP</t>
  </si>
  <si>
    <t>2020-11-18T22:27:53Z</t>
  </si>
  <si>
    <t>2020-11-18T22:49:56Z</t>
  </si>
  <si>
    <t>2020-11-18T22:46:04Z</t>
  </si>
  <si>
    <t>MDEwOlJlcG9zaXRvcnkzMTM5MDMyNTM=</t>
  </si>
  <si>
    <t>symfonyhello</t>
  </si>
  <si>
    <t>hervin17</t>
  </si>
  <si>
    <t>N-SOCITECH</t>
  </si>
  <si>
    <t>abidjan,cocody</t>
  </si>
  <si>
    <t>ci/cd d'un projet symfony avec gitlabci/cd</t>
  </si>
  <si>
    <t>https://github.com/hervin17/symfonyhello</t>
  </si>
  <si>
    <t>2020-11-18T10:44:23Z</t>
  </si>
  <si>
    <t>2020-11-18T17:08:52Z</t>
  </si>
  <si>
    <t>2020-11-18T15:10:43Z</t>
  </si>
  <si>
    <t>MDEwOlJlcG9zaXRvcnkzMTM4OTk4NDg=</t>
  </si>
  <si>
    <t>testlando</t>
  </si>
  <si>
    <t>xdrup</t>
  </si>
  <si>
    <t>Ukraine</t>
  </si>
  <si>
    <t>https://github.com/xdrup/testlando</t>
  </si>
  <si>
    <t>2020-11-18T10:30:30Z</t>
  </si>
  <si>
    <t>2020-11-18T11:19:11Z</t>
  </si>
  <si>
    <t>2020-11-18T11:19:00Z</t>
  </si>
  <si>
    <t>MDEwOlJlcG9zaXRvcnkzMDk0ODA2Mjk=</t>
  </si>
  <si>
    <t>stmfony-react-api</t>
  </si>
  <si>
    <t>Alfr3d</t>
  </si>
  <si>
    <t>https://github.com/Alfr3d/stmfony-react-api</t>
  </si>
  <si>
    <t>Shell/PHP/Dockerfile/JavaScript/CSS/HTML/Twig</t>
  </si>
  <si>
    <t>2020-11-02T19:58:20Z</t>
  </si>
  <si>
    <t>2020-11-17T23:40:32Z</t>
  </si>
  <si>
    <t>2020-11-17T23:40:15Z</t>
  </si>
  <si>
    <t>MDEwOlJlcG9zaXRvcnkzMTM2ODQwNzA=</t>
  </si>
  <si>
    <t>Symfony</t>
  </si>
  <si>
    <t>Va-software-engineer</t>
  </si>
  <si>
    <t>Symfony Test</t>
  </si>
  <si>
    <t>https://github.com/Va-software-engineer/Symfony</t>
  </si>
  <si>
    <t>PHP/Dockerfile/Twig</t>
  </si>
  <si>
    <t>2020-11-17T16:52:00Z</t>
  </si>
  <si>
    <t>2020-11-17T17:31:03Z</t>
  </si>
  <si>
    <t>2020-11-17T17:30:10Z</t>
  </si>
  <si>
    <t>MDEwOlJlcG9zaXRvcnkzMTEzNTY0ODQ=</t>
  </si>
  <si>
    <t>cosplaySymfonyold</t>
  </si>
  <si>
    <t>https://github.com/garotc/cosplaySymfonyold</t>
  </si>
  <si>
    <t>2020-11-09T14:00:22Z</t>
  </si>
  <si>
    <t>2020-11-19T14:45:49Z</t>
  </si>
  <si>
    <t>2020-11-17T14:51:11Z</t>
  </si>
  <si>
    <t>MDEwOlJlcG9zaXRvcnkzMDk2MTU1OTA=</t>
  </si>
  <si>
    <t>SHARE</t>
  </si>
  <si>
    <t>FabienBoulnois</t>
  </si>
  <si>
    <t>https://github.com/FabienBoulnois/SHARE</t>
  </si>
  <si>
    <t>2020-11-03T08:06:49Z</t>
  </si>
  <si>
    <t>2020-11-17T10:40:23Z</t>
  </si>
  <si>
    <t>2020-11-17T10:39:42Z</t>
  </si>
  <si>
    <t>MDEwOlJlcG9zaXRvcnkzMTM0NzEyMDY=</t>
  </si>
  <si>
    <t>hirohisaonoue</t>
  </si>
  <si>
    <t>https://github.com/hirohisaonoue/eccube-4.0.5</t>
  </si>
  <si>
    <t>Shell/Dockerfile/PHP/Twig/HTML/JavaScript/CSS</t>
  </si>
  <si>
    <t>2020-11-17T01:16:10Z</t>
  </si>
  <si>
    <t>2020-11-17T02:28:48Z</t>
  </si>
  <si>
    <t>2020-11-17T02:19:11Z</t>
  </si>
  <si>
    <t>MDEwOlJlcG9zaXRvcnkzMTI1MzM2OTA=</t>
  </si>
  <si>
    <t>api_iderp</t>
  </si>
  <si>
    <t>wisnubaldas</t>
  </si>
  <si>
    <t>wisnu baldas</t>
  </si>
  <si>
    <t>indonesia</t>
  </si>
  <si>
    <t>https://github.com/wisnubaldas/api_iderp</t>
  </si>
  <si>
    <t>2020-11-13T09:42:29Z</t>
  </si>
  <si>
    <t>2020-11-17T01:45:25Z</t>
  </si>
  <si>
    <t>2020-11-17T01:45:05Z</t>
  </si>
  <si>
    <t>MDEwOlJlcG9zaXRvcnkzMTMzODA3NzI=</t>
  </si>
  <si>
    <t>DAW2DAVID</t>
  </si>
  <si>
    <t>josemariatores</t>
  </si>
  <si>
    <t>https://github.com/josemariatores/DAW2DAVID</t>
  </si>
  <si>
    <t>2020-11-16T17:42:02Z</t>
  </si>
  <si>
    <t>2020-11-16T18:10:50Z</t>
  </si>
  <si>
    <t>2020-11-16T18:10:28Z</t>
  </si>
  <si>
    <t>MDEwOlJlcG9zaXRvcnkzMTMzNjM4NzM=</t>
  </si>
  <si>
    <t>Sprint-3</t>
  </si>
  <si>
    <t>Eima1337</t>
  </si>
  <si>
    <t>https://github.com/Eima1337/Sprint-3</t>
  </si>
  <si>
    <t>2020-11-16T16:35:25Z</t>
  </si>
  <si>
    <t>2020-11-16T16:39:36Z</t>
  </si>
  <si>
    <t>2020-11-16T16:39:25Z</t>
  </si>
  <si>
    <t>MDEwOlJlcG9zaXRvcnkzMDgzMTM2MTE=</t>
  </si>
  <si>
    <t>MoviePass2.0</t>
  </si>
  <si>
    <t>franc999</t>
  </si>
  <si>
    <t>Franco</t>
  </si>
  <si>
    <t>I'm a Full Stack Developer</t>
  </si>
  <si>
    <t>Mar del plata</t>
  </si>
  <si>
    <t>MoviePass is a specializated website of tickets sold in Mar del plata's cinemas</t>
  </si>
  <si>
    <t>https://github.com/franc999/MoviePass2.0</t>
  </si>
  <si>
    <t>PHP/JavaScript/CSS/Batchfile/Shell</t>
  </si>
  <si>
    <t>2020-10-29T11:56:59Z</t>
  </si>
  <si>
    <t>2020-11-16T14:46:53Z</t>
  </si>
  <si>
    <t>2020-11-16T14:46:44Z</t>
  </si>
  <si>
    <t>MDEwOlJlcG9zaXRvcnkzMTMyMDY1MDk=</t>
  </si>
  <si>
    <t>forumsbyr</t>
  </si>
  <si>
    <t>Seann02</t>
  </si>
  <si>
    <t>https://github.com/Seann02/forumsbyr</t>
  </si>
  <si>
    <t>2020-11-16T06:07:25Z</t>
  </si>
  <si>
    <t>2020-11-16T06:08:43Z</t>
  </si>
  <si>
    <t>2020-11-16T06:08:11Z</t>
  </si>
  <si>
    <t>MDEwOlJlcG9zaXRvcnkzMTMxMDMzMDI=</t>
  </si>
  <si>
    <t>app10</t>
  </si>
  <si>
    <t>egidijussubacius</t>
  </si>
  <si>
    <t>https://github.com/egidijussubacius/app10</t>
  </si>
  <si>
    <t>PHP/CSS</t>
  </si>
  <si>
    <t>2020-11-15T19:07:16Z</t>
  </si>
  <si>
    <t>2020-11-15T19:51:55Z</t>
  </si>
  <si>
    <t>2020-11-15T19:51:52Z</t>
  </si>
  <si>
    <t>MDEwOlJlcG9zaXRvcnkzMTMwODcwMTU=</t>
  </si>
  <si>
    <t>ORM-Doctrine</t>
  </si>
  <si>
    <t>doctrine</t>
  </si>
  <si>
    <t>https://github.com/egidijussubacius/ORM-Doctrine</t>
  </si>
  <si>
    <t>2020-11-15T17:38:16Z</t>
  </si>
  <si>
    <t>2020-11-15T17:55:30Z</t>
  </si>
  <si>
    <t>2020-11-15T17:55:27Z</t>
  </si>
  <si>
    <t>MDEwOlJlcG9zaXRvcnkyMDUwNzU5NTI=</t>
  </si>
  <si>
    <t>web</t>
  </si>
  <si>
    <t>prasojojiwandono</t>
  </si>
  <si>
    <t>https://github.com/prasojojiwandono/web</t>
  </si>
  <si>
    <t>Python</t>
  </si>
  <si>
    <t>C/C++/Python/CSS/JavaScript/HTML/Batchfile</t>
  </si>
  <si>
    <t>2019-08-29T03:51:12Z</t>
  </si>
  <si>
    <t>2020-11-15T17:35:58Z</t>
  </si>
  <si>
    <t>2020-11-15T17:34:59Z</t>
  </si>
  <si>
    <t>MDEwOlJlcG9zaXRvcnkyMzYwODQ5MTE=</t>
  </si>
  <si>
    <t>VTCManager-Website-Redesign</t>
  </si>
  <si>
    <t>VTCManager</t>
  </si>
  <si>
    <t>Website for the VTCManager ET2 job logger. (this repo is archived and won't be used anymore)</t>
  </si>
  <si>
    <t>ets2</t>
  </si>
  <si>
    <t>https://github.com/VTCManager/VTCManager-Website-Redesign</t>
  </si>
  <si>
    <t>CSS/HTML/JavaScript/PHP/Hack/SCSS/Twig</t>
  </si>
  <si>
    <t>2020-01-24T21:15:29Z</t>
  </si>
  <si>
    <t>2021-03-06T19:18:25Z</t>
  </si>
  <si>
    <t>2020-11-14T20:14:38Z</t>
  </si>
  <si>
    <t>MDEwOlJlcG9zaXRvcnkzMTIzNjE4NjM=</t>
  </si>
  <si>
    <t>mpn</t>
  </si>
  <si>
    <t>amoralesh</t>
  </si>
  <si>
    <t>ALONSO MORALES HERNÁNDEZ</t>
  </si>
  <si>
    <t>https://github.com/amoralesh/mpn</t>
  </si>
  <si>
    <t>Shell/TSQL/PHP/Hack/CSS/JavaScript/SCSS</t>
  </si>
  <si>
    <t>2020-11-12T18:25:36Z</t>
  </si>
  <si>
    <t>2020-11-12T21:08:39Z</t>
  </si>
  <si>
    <t>2020-11-12T20:54:31Z</t>
  </si>
  <si>
    <t>MDEwOlJlcG9zaXRvcnkyNTQ2NDcxOTg=</t>
  </si>
  <si>
    <t>wiwatt</t>
  </si>
  <si>
    <t>nicoXXXXXtitan</t>
  </si>
  <si>
    <t>https://github.com/nicoXXXXXtitan/wiwatt</t>
  </si>
  <si>
    <t>PHP/Ruby/CSS/Makefile/HTML/JavaScript/Shell</t>
  </si>
  <si>
    <t>2020-04-10T13:55:39Z</t>
  </si>
  <si>
    <t>2020-11-12T14:51:24Z</t>
  </si>
  <si>
    <t>2020-11-12T14:51:18Z</t>
  </si>
  <si>
    <t>MDEwOlJlcG9zaXRvcnkzMTAwNDU2NDA=</t>
  </si>
  <si>
    <t>IHM</t>
  </si>
  <si>
    <t>zeedcoprp</t>
  </si>
  <si>
    <t>https://github.com/zeedcoprp/IHM</t>
  </si>
  <si>
    <t>PHP/Twig/Shell/CSS</t>
  </si>
  <si>
    <t>2020-11-04T15:40:22Z</t>
  </si>
  <si>
    <t>2020-11-10T18:45:55Z</t>
  </si>
  <si>
    <t>2020-11-10T18:45:51Z</t>
  </si>
  <si>
    <t>MDEwOlJlcG9zaXRvcnkzMDk3NDEzNTU=</t>
  </si>
  <si>
    <t>misa29</t>
  </si>
  <si>
    <t>https://github.com/misa29/mp-ecommerce-php</t>
  </si>
  <si>
    <t>CSS/PHP</t>
  </si>
  <si>
    <t>2020-11-03T16:15:45Z</t>
  </si>
  <si>
    <t>2020-11-10T17:49:35Z</t>
  </si>
  <si>
    <t>2020-11-10T17:49:32Z</t>
  </si>
  <si>
    <t>MDEwOlJlcG9zaXRvcnkzMTA2MzA3NDA=</t>
  </si>
  <si>
    <t>PHPComposer-Doctrine</t>
  </si>
  <si>
    <t>giezele</t>
  </si>
  <si>
    <t>Giedre Zel</t>
  </si>
  <si>
    <t>Kaunas, Lithuania</t>
  </si>
  <si>
    <t>https://github.com/giezele/PHPComposer-Doctrine</t>
  </si>
  <si>
    <t>2020-11-06T15:13:38Z</t>
  </si>
  <si>
    <t>2020-11-10T12:50:53Z</t>
  </si>
  <si>
    <t>2020-11-10T12:50:31Z</t>
  </si>
  <si>
    <t>MDEwOlJlcG9zaXRvcnkzMTEzMTM2NzQ=</t>
  </si>
  <si>
    <t>symfony5_test</t>
  </si>
  <si>
    <t>scarecrow-ragdoll</t>
  </si>
  <si>
    <t>https://github.com/scarecrow-ragdoll/symfony5_test</t>
  </si>
  <si>
    <t>2020-11-09T11:14:43Z</t>
  </si>
  <si>
    <t>2020-11-09T17:27:08Z</t>
  </si>
  <si>
    <t>2020-11-09T17:26:40Z</t>
  </si>
  <si>
    <t>MDEwOlJlcG9zaXRvcnkzMTEzNjI4NDQ=</t>
  </si>
  <si>
    <t>octobre-cms-template</t>
  </si>
  <si>
    <t>Rif0-coder</t>
  </si>
  <si>
    <t>Ян</t>
  </si>
  <si>
    <t>octobre-cms-landing-template</t>
  </si>
  <si>
    <t>https://github.com/Rif0-coder/octobre-cms-template</t>
  </si>
  <si>
    <t>2020-11-09T14:21:55Z</t>
  </si>
  <si>
    <t>2020-11-09T14:21:59Z</t>
  </si>
  <si>
    <t>2020-11-09T14:26:57Z</t>
  </si>
  <si>
    <t>MDEwOlJlcG9zaXRvcnkzMTExMjQxOTk=</t>
  </si>
  <si>
    <t>gw</t>
  </si>
  <si>
    <t>ComputerhilfeCoesfeld</t>
  </si>
  <si>
    <t>https://github.com/ComputerhilfeCoesfeld/gw</t>
  </si>
  <si>
    <t>PHP/HTML/Gherkin/Shell/Ruby/JavaScript/SCSS</t>
  </si>
  <si>
    <t>2020-11-08T18:09:14Z</t>
  </si>
  <si>
    <t>2020-11-08T18:10:36Z</t>
  </si>
  <si>
    <t>2020-11-08T18:06:58Z</t>
  </si>
  <si>
    <t>MDEwOlJlcG9zaXRvcnkzMTExMDc2NjM=</t>
  </si>
  <si>
    <t>drupal-pro.github.io</t>
  </si>
  <si>
    <t>drupal-pro</t>
  </si>
  <si>
    <t>https://github.com/drupal-pro/drupal-pro.github.io</t>
  </si>
  <si>
    <t>PHP/Ruby/Shell/JavaScript/CSS/Twig/HTML</t>
  </si>
  <si>
    <t>2020-11-08T16:40:44Z</t>
  </si>
  <si>
    <t>2020-11-08T16:42:39Z</t>
  </si>
  <si>
    <t>2020-11-08T15:38:56Z</t>
  </si>
  <si>
    <t>MDEwOlJlcG9zaXRvcnkzMTA5MTg3MTE=</t>
  </si>
  <si>
    <t>SSLComercioBrandsenAPI</t>
  </si>
  <si>
    <t>nicomagnani3</t>
  </si>
  <si>
    <t>https://github.com/nicomagnani3/SSLComercioBrandsenAPI</t>
  </si>
  <si>
    <t>PHP/JavaScript/CSS/Twig</t>
  </si>
  <si>
    <t>2020-11-07T19:39:06Z</t>
  </si>
  <si>
    <t>2020-11-07T20:04:04Z</t>
  </si>
  <si>
    <t>2020-11-07T20:00:04Z</t>
  </si>
  <si>
    <t>MDEwOlJlcG9zaXRvcnkyNTkyODg0OTI=</t>
  </si>
  <si>
    <t>nutrion</t>
  </si>
  <si>
    <t>thiagosalome</t>
  </si>
  <si>
    <t>Thiago Salomé</t>
  </si>
  <si>
    <t>Inter</t>
  </si>
  <si>
    <t>Belo Horizonte</t>
  </si>
  <si>
    <t>https://github.com/thiagosalome/nutrion</t>
  </si>
  <si>
    <t>PHP/CSS/JavaScript/HTML</t>
  </si>
  <si>
    <t>2020-04-27T11:04:43Z</t>
  </si>
  <si>
    <t>2020-11-07T19:06:49Z</t>
  </si>
  <si>
    <t>2020-11-07T18:06:41Z</t>
  </si>
  <si>
    <t>MDEwOlJlcG9zaXRvcnkyODEwNDcyMTY=</t>
  </si>
  <si>
    <t>Symfony_Youtube_search</t>
  </si>
  <si>
    <t>hinslu</t>
  </si>
  <si>
    <t>https://github.com/hinslu/Symfony_Youtube_search</t>
  </si>
  <si>
    <t>2020-07-20T07:34:38Z</t>
  </si>
  <si>
    <t>2020-11-07T04:57:44Z</t>
  </si>
  <si>
    <t>2020-11-07T04:57:41Z</t>
  </si>
  <si>
    <t>MDEwOlJlcG9zaXRvcnkyNjA0NjczNTQ=</t>
  </si>
  <si>
    <t>utsura</t>
  </si>
  <si>
    <t>code of EC-CUBE to UTSURA</t>
  </si>
  <si>
    <t>https://github.com/utsura/utsura</t>
  </si>
  <si>
    <t>Dockerfile/PHP/HTML/JavaScript/CSS/Twig/SCSS</t>
  </si>
  <si>
    <t>2020-05-01T13:36:25Z</t>
  </si>
  <si>
    <t>2020-12-25T23:07:25Z</t>
  </si>
  <si>
    <t>2020-11-06T15:46:31Z</t>
  </si>
  <si>
    <t>MDEwOlJlcG9zaXRvcnkyODE2NjkyMDc=</t>
  </si>
  <si>
    <t>LesLamesDuPonant</t>
  </si>
  <si>
    <t>toutvukantabu</t>
  </si>
  <si>
    <t>Gwendal Bescont</t>
  </si>
  <si>
    <t xml:space="preserve">Junior web / mobile web developer, I test, learn, get lost in the twists and turns of the internet. </t>
  </si>
  <si>
    <t>Saint-Nazaire</t>
  </si>
  <si>
    <t>site Web des Lames Du Ponant</t>
  </si>
  <si>
    <t>https://github.com/toutvukantabu/LesLamesDuPonant</t>
  </si>
  <si>
    <t>PHP/JavaScript/Shell/SCSS/Twig/CSS</t>
  </si>
  <si>
    <t>2020-07-22T12:19:00Z</t>
  </si>
  <si>
    <t>2021-01-12T20:09:37Z</t>
  </si>
  <si>
    <t>2020-11-05T15:55:45Z</t>
  </si>
  <si>
    <t>MDEwOlJlcG9zaXRvcnkzMTAyMDgxOTM=</t>
  </si>
  <si>
    <t>behat-drupal-extension-demo</t>
  </si>
  <si>
    <t>samiullah</t>
  </si>
  <si>
    <t>Axelerant</t>
  </si>
  <si>
    <t>Remote</t>
  </si>
  <si>
    <t>https://github.com/samiullah/behat-drupal-extension-demo</t>
  </si>
  <si>
    <t>PHP/Shell/JavaScript/CSS/Twig/HTML/Gherkin</t>
  </si>
  <si>
    <t>2020-11-05T06:21:41Z</t>
  </si>
  <si>
    <t>2020-11-05T06:26:42Z</t>
  </si>
  <si>
    <t>2020-11-05T06:24:44Z</t>
  </si>
  <si>
    <t>MDEwOlJlcG9zaXRvcnkzMTAwOTIwNzc=</t>
  </si>
  <si>
    <t>stuart_custup</t>
  </si>
  <si>
    <t>superkumario64</t>
  </si>
  <si>
    <t>Stuarts custom upstream</t>
  </si>
  <si>
    <t>https://github.com/superkumario64/stuart_custup</t>
  </si>
  <si>
    <t>2020-11-04T18:59:40Z</t>
  </si>
  <si>
    <t>2020-11-04T19:03:31Z</t>
  </si>
  <si>
    <t>2020-11-04T19:00:12Z</t>
  </si>
  <si>
    <t>MDEwOlJlcG9zaXRvcnkzMDk3MzI1MDU=</t>
  </si>
  <si>
    <t>feed_burner</t>
  </si>
  <si>
    <t>abinsabu</t>
  </si>
  <si>
    <t>Abin Sabu</t>
  </si>
  <si>
    <t>More than 9 years of experience in architecting, developing, launching software products and web applications.</t>
  </si>
  <si>
    <t>@abinsabu</t>
  </si>
  <si>
    <t>INDIA</t>
  </si>
  <si>
    <t>The‌ ‌\Feed‌ ‌Burner\"‌ ‌is‌ ‌a‌ ‌Symfony‌ ‌based‌ ‌application‌ ‌to‌ ‌read‌ ‌any‌ ‌kind‌ ‌of‌ ‌ATOM‌ ‌or‌ ‌RSS‌ ‌ feed‌ ‌and‌ ‌import‌ ‌the‌ ‌data‌ ‌to‌ ‌the‌ ‌database.‌ ‌Users‌ ‌can‌ ‌add‌ ‌feed‌ ‌links‌ ‌and‌ ‌import‌ ‌the‌ ‌data‌ ‌ individually.‌ "</t>
  </si>
  <si>
    <t>https://github.com/abinsabu/feed_burner</t>
  </si>
  <si>
    <t>2020-11-03T15:41:52Z</t>
  </si>
  <si>
    <t>2020-11-03T16:11:23Z</t>
  </si>
  <si>
    <t>2020-11-03T16:10:45Z</t>
  </si>
  <si>
    <t>MDEwOlJlcG9zaXRvcnkzMDk2MDMyMzA=</t>
  </si>
  <si>
    <t>0311-drupal8</t>
  </si>
  <si>
    <t>YenDevpanel</t>
  </si>
  <si>
    <t>https://github.com/YenDevpanel/0311-drupal8</t>
  </si>
  <si>
    <t>2020-11-03T07:11:01Z</t>
  </si>
  <si>
    <t>2020-11-03T07:14:05Z</t>
  </si>
  <si>
    <t>2020-11-03T07:13:13Z</t>
  </si>
  <si>
    <t>MDEwOlJlcG9zaXRvcnkzMDk1MTY5MTI=</t>
  </si>
  <si>
    <t>onionArchitecture-and-mimalisFramework</t>
  </si>
  <si>
    <t>aryadiahmad4689</t>
  </si>
  <si>
    <t>silver bullet</t>
  </si>
  <si>
    <t>Web Developer And Hamba Allah\r\n\r\n</t>
  </si>
  <si>
    <t>Makassar Sulawesi Selatan Indonesia</t>
  </si>
  <si>
    <t>this is a framework i make to follow laravel and the architecture used onion architecture</t>
  </si>
  <si>
    <t>https://github.com/aryadiahmad4689/onionArchitecture-and-mimalisFramework</t>
  </si>
  <si>
    <t>2020-11-02T23:07:33Z</t>
  </si>
  <si>
    <t>2020-11-02T23:21:16Z</t>
  </si>
  <si>
    <t>2020-11-02T23:14:00Z</t>
  </si>
  <si>
    <t>MDEwOlJlcG9zaXRvcnkzMDk0ODU3MDk=</t>
  </si>
  <si>
    <t>initial-pantheon-drupal8-opigno</t>
  </si>
  <si>
    <t>satsalou</t>
  </si>
  <si>
    <t>https://github.com/satsalou/initial-pantheon-drupal8-opigno</t>
  </si>
  <si>
    <t>2020-11-02T20:21:59Z</t>
  </si>
  <si>
    <t>2020-11-02T20:30:12Z</t>
  </si>
  <si>
    <t>2020-11-02T20:27:19Z</t>
  </si>
  <si>
    <t>MDEwOlJlcG9zaXRvcnkzMDgyMjUzMTM=</t>
  </si>
  <si>
    <t>webbanhang</t>
  </si>
  <si>
    <t>nvchungkma</t>
  </si>
  <si>
    <t>đây là website nhiều mặt hàng</t>
  </si>
  <si>
    <t>https://github.com/nvchungkma/webbanhang</t>
  </si>
  <si>
    <t>PHP/Twig/Hack/Batchfile</t>
  </si>
  <si>
    <t>2020-10-29T05:17:22Z</t>
  </si>
  <si>
    <t>2020-11-01T14:34:34Z</t>
  </si>
  <si>
    <t>2020-11-01T14:34:25Z</t>
  </si>
  <si>
    <t>MDEwOlJlcG9zaXRvcnkyNzY4Nzc3NDY=</t>
  </si>
  <si>
    <t>SolidarityBond</t>
  </si>
  <si>
    <t>OlivierS7</t>
  </si>
  <si>
    <t>A website created to help companies fight against the Covid-19 crisis. Education purpose.</t>
  </si>
  <si>
    <t>https://github.com/OlivierS7/SolidarityBond</t>
  </si>
  <si>
    <t>PHP/CSS/JavaScript/Shell/Less/SCSS/Twig</t>
  </si>
  <si>
    <t>2020-07-03T10:54:40Z</t>
  </si>
  <si>
    <t>2020-10-31T15:00:19Z</t>
  </si>
  <si>
    <t>2020-10-31T15:00:16Z</t>
  </si>
  <si>
    <t>MDEwOlJlcG9zaXRvcnkyMzE2NDU5NTM=</t>
  </si>
  <si>
    <t>transfert-argent</t>
  </si>
  <si>
    <t>cerveau08</t>
  </si>
  <si>
    <t>Dakar</t>
  </si>
  <si>
    <t>https://github.com/cerveau08/transfert-argent</t>
  </si>
  <si>
    <t>2020-01-03T18:47:29Z</t>
  </si>
  <si>
    <t>2020-10-29T22:39:01Z</t>
  </si>
  <si>
    <t>2020-10-29T22:38:06Z</t>
  </si>
  <si>
    <t>MDEwOlJlcG9zaXRvcnkzMDgxODc5ODY=</t>
  </si>
  <si>
    <t>symfony-php-learn</t>
  </si>
  <si>
    <t>cd0932507137</t>
  </si>
  <si>
    <t>Web Developer</t>
  </si>
  <si>
    <t>Taiwan</t>
  </si>
  <si>
    <t>https://github.com/cd0932507137/symfony-php-learn</t>
  </si>
  <si>
    <t>2020-10-29T01:46:35Z</t>
  </si>
  <si>
    <t>2020-10-29T02:17:44Z</t>
  </si>
  <si>
    <t>2020-10-29T01:52:00Z</t>
  </si>
  <si>
    <t>MDEwOlJlcG9zaXRvcnkzMDgwNjY3Mjc=</t>
  </si>
  <si>
    <t>SistemaReservaHotel</t>
  </si>
  <si>
    <t>SorsDev</t>
  </si>
  <si>
    <t>I'm currently exploring new things in technology.😎</t>
  </si>
  <si>
    <t>Ciudad de Lima</t>
  </si>
  <si>
    <t>Sistema desarrollado utilizado la arquitectura MVC, en el lenguaje PHP y como gestor de base de datos se utilizó MySQL</t>
  </si>
  <si>
    <t>https://github.com/SorsDev/SistemaReservaHotel</t>
  </si>
  <si>
    <t>2020-10-28T15:51:50Z</t>
  </si>
  <si>
    <t>2020-10-28T16:08:40Z</t>
  </si>
  <si>
    <t>2020-10-28T15:59:55Z</t>
  </si>
  <si>
    <t>MDEwOlJlcG9zaXRvcnkzMDc0MTY3MTU=</t>
  </si>
  <si>
    <t>SymfonyApp</t>
  </si>
  <si>
    <t>LePetitLouis</t>
  </si>
  <si>
    <t>Louis Poupat</t>
  </si>
  <si>
    <t>Développeur Web junior</t>
  </si>
  <si>
    <t>École Multimédia</t>
  </si>
  <si>
    <t>https://github.com/LePetitLouis/SymfonyApp</t>
  </si>
  <si>
    <t>2020-10-26T15:24:21Z</t>
  </si>
  <si>
    <t>2020-10-26T15:36:49Z</t>
  </si>
  <si>
    <t>2020-10-26T15:34:48Z</t>
  </si>
  <si>
    <t>MDEwOlJlcG9zaXRvcnkzMDcxOTQyMjU=</t>
  </si>
  <si>
    <t>symfony-angular-crud</t>
  </si>
  <si>
    <t>yaakoubiane</t>
  </si>
  <si>
    <t>Yaakoubi Mohamed</t>
  </si>
  <si>
    <t>développeur et formateur web</t>
  </si>
  <si>
    <t>protech-it</t>
  </si>
  <si>
    <t>tunisia</t>
  </si>
  <si>
    <t>crud angular symfony</t>
  </si>
  <si>
    <t>angular/api/symfony/crud/frontend/backend</t>
  </si>
  <si>
    <t>https://github.com/yaakoubiane/symfony-angular-crud</t>
  </si>
  <si>
    <t>JavaScript/TypeScript/HTML/CSS/PHP/Twig</t>
  </si>
  <si>
    <t>2020-10-25T21:16:23Z</t>
  </si>
  <si>
    <t>2020-11-26T13:57:26Z</t>
  </si>
  <si>
    <t>2020-10-25T21:27:01Z</t>
  </si>
  <si>
    <t>MDEwOlJlcG9zaXRvcnkyNTU2OTE4NTM=</t>
  </si>
  <si>
    <t>symfony5</t>
  </si>
  <si>
    <t>ilyesbenkhaled</t>
  </si>
  <si>
    <t>ILyes ben khaled</t>
  </si>
  <si>
    <t>Do something. If it works, do more of it. If it doesn't, do something else.</t>
  </si>
  <si>
    <t>https://github.com/ilyesbenkhaled/symfony5</t>
  </si>
  <si>
    <t>PHP/Shell/CSS/JavaScript/Twig</t>
  </si>
  <si>
    <t>2020-04-14T18:26:45Z</t>
  </si>
  <si>
    <t>2020-10-25T16:16:29Z</t>
  </si>
  <si>
    <t>2020-10-25T15:53:41Z</t>
  </si>
  <si>
    <t>MDEwOlJlcG9zaXRvcnkzMDY5ODU2NjI=</t>
  </si>
  <si>
    <t>pijamascompany</t>
  </si>
  <si>
    <t>marcoamayalizcano</t>
  </si>
  <si>
    <t>Marco A. Amaya L.</t>
  </si>
  <si>
    <t>Between</t>
  </si>
  <si>
    <t>Bogota</t>
  </si>
  <si>
    <t>https://github.com/marcoamayalizcano/pijamascompany</t>
  </si>
  <si>
    <t>2020-10-24T22:54:08Z</t>
  </si>
  <si>
    <t>2020-10-25T01:24:20Z</t>
  </si>
  <si>
    <t>2020-10-25T01:23:43Z</t>
  </si>
  <si>
    <t>MDEwOlJlcG9zaXRvcnkzMDY2MjY0NjQ=</t>
  </si>
  <si>
    <t>blog_symfony</t>
  </si>
  <si>
    <t>louise-decombe</t>
  </si>
  <si>
    <t>Louise Décombe</t>
  </si>
  <si>
    <t xml:space="preserve">Student at la plateforme_ coding school // apprenticeship at ACFI Associes in Marseille France // dev back-end mostly 8) </t>
  </si>
  <si>
    <t>La plateforme_ coding school</t>
  </si>
  <si>
    <t>Marseille, France</t>
  </si>
  <si>
    <t>Premièr projet symfony simple, création d'un blog et de contenu.</t>
  </si>
  <si>
    <t>symfony/php7</t>
  </si>
  <si>
    <t>https://github.com/louise-decombe/blog_symfony</t>
  </si>
  <si>
    <t>2020-10-23T12:15:37Z</t>
  </si>
  <si>
    <t>2021-01-27T14:54:29Z</t>
  </si>
  <si>
    <t>2020-10-23T18:22:19Z</t>
  </si>
  <si>
    <t>MDEwOlJlcG9zaXRvcnkzMDY2MTkxMDc=</t>
  </si>
  <si>
    <t>Digit-Ticket</t>
  </si>
  <si>
    <t>TskNitokiana</t>
  </si>
  <si>
    <t>https://github.com/TskNitokiana/Digit-Ticket</t>
  </si>
  <si>
    <t>2020-10-23T11:43:11Z</t>
  </si>
  <si>
    <t>2020-10-23T11:54:11Z</t>
  </si>
  <si>
    <t>2020-10-23T11:49:31Z</t>
  </si>
  <si>
    <t>MDEwOlJlcG9zaXRvcnkzMDY2MTk3OTc=</t>
  </si>
  <si>
    <t>drupla-8-project</t>
  </si>
  <si>
    <t>nanditjoshi</t>
  </si>
  <si>
    <t xml:space="preserve">Nandit </t>
  </si>
  <si>
    <t>https://github.com/nanditjoshi/drupla-8-project</t>
  </si>
  <si>
    <t>2020-10-23T11:46:05Z</t>
  </si>
  <si>
    <t>2020-10-23T11:56:08Z</t>
  </si>
  <si>
    <t>2020-10-23T11:47:46Z</t>
  </si>
  <si>
    <t>MDEwOlJlcG9zaXRvcnkzMDM0NjI2MzA=</t>
  </si>
  <si>
    <t>Prova</t>
  </si>
  <si>
    <t>nonstopgit</t>
  </si>
  <si>
    <t>website</t>
  </si>
  <si>
    <t>https://github.com/nonstopgit/Prova</t>
  </si>
  <si>
    <t>2020-10-12T17:20:07Z</t>
  </si>
  <si>
    <t>2020-10-22T14:01:46Z</t>
  </si>
  <si>
    <t>2020-10-22T14:01:28Z</t>
  </si>
  <si>
    <t>MDEwOlJlcG9zaXRvcnkzMDU5NTgxNDA=</t>
  </si>
  <si>
    <t>hiionline</t>
  </si>
  <si>
    <t>ysiadb</t>
  </si>
  <si>
    <t>Daisy B.</t>
  </si>
  <si>
    <t>Développeur web</t>
  </si>
  <si>
    <t xml:space="preserve">E-commerce </t>
  </si>
  <si>
    <t>https://github.com/ysiadb/hiionline</t>
  </si>
  <si>
    <t>PHP/Twig/HTML/JavaScript/CSS/SCSS</t>
  </si>
  <si>
    <t>2020-10-21T08:28:45Z</t>
  </si>
  <si>
    <t>2020-10-21T08:44:57Z</t>
  </si>
  <si>
    <t>2020-10-21T08:42:32Z</t>
  </si>
  <si>
    <t>MDEwOlJlcG9zaXRvcnkzMDU5MjU5MTE=</t>
  </si>
  <si>
    <t>norwex</t>
  </si>
  <si>
    <t>njovanovich</t>
  </si>
  <si>
    <t>https://github.com/njovanovich/norwex</t>
  </si>
  <si>
    <t>2020-10-21T06:13:30Z</t>
  </si>
  <si>
    <t>2020-10-21T06:17:06Z</t>
  </si>
  <si>
    <t>2020-10-21T06:16:12Z</t>
  </si>
  <si>
    <t>MDEwOlJlcG9zaXRvcnkyNTUyMDMzNTE=</t>
  </si>
  <si>
    <t>sentraider_fr</t>
  </si>
  <si>
    <t>jonathankablan</t>
  </si>
  <si>
    <t>jonathan</t>
  </si>
  <si>
    <t>Developer Full-Stack</t>
  </si>
  <si>
    <t>@devsprof</t>
  </si>
  <si>
    <t>Symfony app</t>
  </si>
  <si>
    <t>symfony/symfony5/php7/api-platform</t>
  </si>
  <si>
    <t>https://github.com/jonathankablan/sentraider_fr</t>
  </si>
  <si>
    <t>Dockerfile/Shell/PHP/HTML/JavaScript/CSS/Twig</t>
  </si>
  <si>
    <t>2020-04-13T01:25:20Z</t>
  </si>
  <si>
    <t>2021-06-15T14:53:39Z</t>
  </si>
  <si>
    <t>2020-10-20T23:46:30Z</t>
  </si>
  <si>
    <t>MDEwOlJlcG9zaXRvcnkzMDM5NzU1MDM=</t>
  </si>
  <si>
    <t>projetTest</t>
  </si>
  <si>
    <t>DeschenesJackie</t>
  </si>
  <si>
    <t>https://github.com/DeschenesJackie/projetTest</t>
  </si>
  <si>
    <t>2020-10-14T10:09:19Z</t>
  </si>
  <si>
    <t>2020-10-20T21:54:39Z</t>
  </si>
  <si>
    <t>2020-10-20T21:54:18Z</t>
  </si>
  <si>
    <t>MDEwOlJlcG9zaXRvcnkyNjE0MjQ1MjQ=</t>
  </si>
  <si>
    <t>Sib_nut</t>
  </si>
  <si>
    <t>AleksRomanov</t>
  </si>
  <si>
    <t xml:space="preserve">Sib_Nut </t>
  </si>
  <si>
    <t>https://github.com/AleksRomanov/Sib_nut</t>
  </si>
  <si>
    <t>PHP/JavaScript/CSS/HTML/Less/Blade/SCSS</t>
  </si>
  <si>
    <t>2020-05-05T10:21:37Z</t>
  </si>
  <si>
    <t>2020-10-19T04:32:27Z</t>
  </si>
  <si>
    <t>2020-10-19T04:32:18Z</t>
  </si>
  <si>
    <t>MDEwOlJlcG9zaXRvcnkzMDUxMDc5Njc=</t>
  </si>
  <si>
    <t>acme-cms</t>
  </si>
  <si>
    <t>abdullahmohsen</t>
  </si>
  <si>
    <t>Abdallah Mohsen</t>
  </si>
  <si>
    <t>Backend Developer with PHP/Laravel\r\n</t>
  </si>
  <si>
    <t>https://github.com/abdullahmohsen/acme-cms</t>
  </si>
  <si>
    <t>2020-10-18T13:28:21Z</t>
  </si>
  <si>
    <t>2020-10-18T13:30:37Z</t>
  </si>
  <si>
    <t>2020-10-18T13:24:32Z</t>
  </si>
  <si>
    <t>MDEwOlJlcG9zaXRvcnkzMDQ4ODY4Mzg=</t>
  </si>
  <si>
    <t>lemangafrancais</t>
  </si>
  <si>
    <t>QuentinLCS</t>
  </si>
  <si>
    <t>Quentin LCS</t>
  </si>
  <si>
    <t>Apprenti Ingénieur en informatique.</t>
  </si>
  <si>
    <t>Bouygues</t>
  </si>
  <si>
    <t>Projet réalisé dans le cadre de ma formation en IUT Informatique à Caen. Le dépôt était interne à l'école d'où la perte des versions du projet.</t>
  </si>
  <si>
    <t>https://github.com/QuentinLCS/lemangafrancais</t>
  </si>
  <si>
    <t>CSS/JavaScript/PHP/HTML/Twig</t>
  </si>
  <si>
    <t>2020-10-17T13:43:35Z</t>
  </si>
  <si>
    <t>2021-03-04T14:52:14Z</t>
  </si>
  <si>
    <t>2020-10-17T14:08:30Z</t>
  </si>
  <si>
    <t>MDEwOlJlcG9zaXRvcnkzMDM3MTAxMjk=</t>
  </si>
  <si>
    <t>cheppers-feladat</t>
  </si>
  <si>
    <t>petermester</t>
  </si>
  <si>
    <t>https://github.com/petermester/cheppers-feladat</t>
  </si>
  <si>
    <t>Shell/PHP/Twig/CSS/JavaScript/HTML/Batchfile</t>
  </si>
  <si>
    <t>2020-10-13T13:20:28Z</t>
  </si>
  <si>
    <t>2020-10-15T14:42:03Z</t>
  </si>
  <si>
    <t>2020-10-15T14:41:37Z</t>
  </si>
  <si>
    <t>MDEwOlJlcG9zaXRvcnkyOTkzNjI0MDI=</t>
  </si>
  <si>
    <t>ApiRest</t>
  </si>
  <si>
    <t>fallm09</t>
  </si>
  <si>
    <t>https://github.com/fallm09/ApiRest</t>
  </si>
  <si>
    <t>2020-09-28T16:07:41Z</t>
  </si>
  <si>
    <t>2020-10-15T12:21:46Z</t>
  </si>
  <si>
    <t>2020-10-15T12:20:54Z</t>
  </si>
  <si>
    <t>MDEwOlJlcG9zaXRvcnkzMDMyMDE1NDY=</t>
  </si>
  <si>
    <t>Bucket-List</t>
  </si>
  <si>
    <t>IuliiaTushkova</t>
  </si>
  <si>
    <t>Iuliia</t>
  </si>
  <si>
    <t>Nantes</t>
  </si>
  <si>
    <t>https://github.com/IuliiaTushkova/Bucket-List</t>
  </si>
  <si>
    <t>Shell/PHP/JavaScript/Sass/Twig</t>
  </si>
  <si>
    <t>2020-10-11T19:56:25Z</t>
  </si>
  <si>
    <t>2020-10-13T20:13:21Z</t>
  </si>
  <si>
    <t>2020-10-13T20:10:33Z</t>
  </si>
  <si>
    <t>MDEwOlJlcG9zaXRvcnkyOTk2MzkyNzM=</t>
  </si>
  <si>
    <t>supply</t>
  </si>
  <si>
    <t>RogerioEustaquio</t>
  </si>
  <si>
    <t>https://github.com/RogerioEustaquio/supply</t>
  </si>
  <si>
    <t>PHP/HTML/JavaScript/CSS/PLSQL</t>
  </si>
  <si>
    <t>2020-09-29T14:16:12Z</t>
  </si>
  <si>
    <t>2020-10-13T17:18:47Z</t>
  </si>
  <si>
    <t>2020-10-13T17:18:35Z</t>
  </si>
  <si>
    <t>MDEwOlJlcG9zaXRvcnkzMDM0NTUxNDg=</t>
  </si>
  <si>
    <t>october-cms-rent-a-car</t>
  </si>
  <si>
    <t>Toth-Gabor</t>
  </si>
  <si>
    <t>Gabor Toth</t>
  </si>
  <si>
    <t>Miskolc Hungary</t>
  </si>
  <si>
    <t>https://github.com/Toth-Gabor/october-cms-rent-a-car</t>
  </si>
  <si>
    <t>2020-10-12T16:48:23Z</t>
  </si>
  <si>
    <t>2020-10-13T14:55:57Z</t>
  </si>
  <si>
    <t>2020-10-13T14:55:45Z</t>
  </si>
  <si>
    <t>MDEwOlJlcG9zaXRvcnkzMDM0MzQ3MDU=</t>
  </si>
  <si>
    <t>BP_ORM_API</t>
  </si>
  <si>
    <t>Modip</t>
  </si>
  <si>
    <t xml:space="preserve">Développeur web et mobile passionné des technologies </t>
  </si>
  <si>
    <t>https://github.com/Modip/BP_ORM_API</t>
  </si>
  <si>
    <t>PHP/Hack/CSS/JavaScript</t>
  </si>
  <si>
    <t>2020-10-12T15:29:48Z</t>
  </si>
  <si>
    <t>2020-10-13T11:11:06Z</t>
  </si>
  <si>
    <t>2020-10-13T10:28:45Z</t>
  </si>
  <si>
    <t>MDEwOlJlcG9zaXRvcnkzMDMzMTEzMDY=</t>
  </si>
  <si>
    <t>demo123</t>
  </si>
  <si>
    <t>kabrender</t>
  </si>
  <si>
    <t>https://github.com/kabrender/demo123</t>
  </si>
  <si>
    <t>Shell/Dockerfile/PHP/Makefile/HTML/JavaScript/CSS</t>
  </si>
  <si>
    <t>2020-10-12T07:25:57Z</t>
  </si>
  <si>
    <t>2020-10-12T08:21:35Z</t>
  </si>
  <si>
    <t>2020-10-12T08:21:11Z</t>
  </si>
  <si>
    <t>MDEwOlJlcG9zaXRvcnkzMDMyMjk1MTU=</t>
  </si>
  <si>
    <t>apigee-dev-portal-kickstart</t>
  </si>
  <si>
    <t>mlakshmankumar</t>
  </si>
  <si>
    <t>https://github.com/mlakshmankumar/apigee-dev-portal-kickstart</t>
  </si>
  <si>
    <t>2020-10-11T23:13:24Z</t>
  </si>
  <si>
    <t>2020-10-12T02:54:35Z</t>
  </si>
  <si>
    <t>2020-10-12T02:42:28Z</t>
  </si>
  <si>
    <t>MDEwOlJlcG9zaXRvcnkzMDE1MDA1OTY=</t>
  </si>
  <si>
    <t>leMondeDuLivre</t>
  </si>
  <si>
    <t>ghiyacia</t>
  </si>
  <si>
    <t>Api rest full symfony4</t>
  </si>
  <si>
    <t>https://github.com/ghiyacia/leMondeDuLivre</t>
  </si>
  <si>
    <t>2020-10-05T18:18:30Z</t>
  </si>
  <si>
    <t>2020-10-11T18:46:58Z</t>
  </si>
  <si>
    <t>2020-10-11T18:46:45Z</t>
  </si>
  <si>
    <t>MDEwOlJlcG9zaXRvcnkzMDI3NDQwMDQ=</t>
  </si>
  <si>
    <t>vendor</t>
  </si>
  <si>
    <t>anjely95</t>
  </si>
  <si>
    <t>vendor api</t>
  </si>
  <si>
    <t>https://github.com/anjely95/vendor</t>
  </si>
  <si>
    <t>PHP/Shell/Twig/Makefile/Python/Batchfile/HTML</t>
  </si>
  <si>
    <t>2020-10-09T20:14:12Z</t>
  </si>
  <si>
    <t>2020-10-09T20:20:12Z</t>
  </si>
  <si>
    <t>2020-10-09T20:18:26Z</t>
  </si>
  <si>
    <t>MDEwOlJlcG9zaXRvcnkyOTY5NDMwMzE=</t>
  </si>
  <si>
    <t>jean-paul31</t>
  </si>
  <si>
    <t>jean paul</t>
  </si>
  <si>
    <t>begginer</t>
  </si>
  <si>
    <t>france</t>
  </si>
  <si>
    <t>https://github.com/jean-paul31/demo</t>
  </si>
  <si>
    <t>2020-09-19T20:03:42Z</t>
  </si>
  <si>
    <t>2020-10-09T09:23:01Z</t>
  </si>
  <si>
    <t>2020-10-09T09:22:12Z</t>
  </si>
  <si>
    <t>MDEwOlJlcG9zaXRvcnkzMDI1NjcwNTA=</t>
  </si>
  <si>
    <t>FloorfyTest</t>
  </si>
  <si>
    <t>raimonmerce</t>
  </si>
  <si>
    <t>Test para Floorfy</t>
  </si>
  <si>
    <t>https://github.com/raimonmerce/FloorfyTest</t>
  </si>
  <si>
    <t>2020-10-09T07:32:08Z</t>
  </si>
  <si>
    <t>2020-10-09T08:02:54Z</t>
  </si>
  <si>
    <t>2020-10-09T08:02:11Z</t>
  </si>
  <si>
    <t>MDEwOlJlcG9zaXRvcnkzMDEzMzU2MjY=</t>
  </si>
  <si>
    <t>EcoView</t>
  </si>
  <si>
    <t>polo5922</t>
  </si>
  <si>
    <t>paul barbaux</t>
  </si>
  <si>
    <t>Bretagne</t>
  </si>
  <si>
    <t>https://github.com/polo5922/EcoView</t>
  </si>
  <si>
    <t>JavaScript/Shell/SCSS/PHP/Twig/CSS</t>
  </si>
  <si>
    <t>2020-10-05T08:06:38Z</t>
  </si>
  <si>
    <t>2020-10-09T06:43:10Z</t>
  </si>
  <si>
    <t>2020-10-09T06:40:41Z</t>
  </si>
  <si>
    <t>MDEwOlJlcG9zaXRvcnkzMDIzNTU4MjM=</t>
  </si>
  <si>
    <t>cms</t>
  </si>
  <si>
    <t>xwen1000</t>
  </si>
  <si>
    <t>https://github.com/xwen1000/cms</t>
  </si>
  <si>
    <t>PHP/CSS/JavaScript/Less/HTML/Blade/Rich Text Format</t>
  </si>
  <si>
    <t>2020-10-08T13:50:02Z</t>
  </si>
  <si>
    <t>2020-10-08T15:42:13Z</t>
  </si>
  <si>
    <t>2020-10-08T14:04:06Z</t>
  </si>
  <si>
    <t>MDEwOlJlcG9zaXRvcnkzMDIxMTIyOTA=</t>
  </si>
  <si>
    <t>Workshop</t>
  </si>
  <si>
    <t>Okenkai</t>
  </si>
  <si>
    <t>https://github.com/Okenkai/Workshop</t>
  </si>
  <si>
    <t>2020-10-07T17:33:51Z</t>
  </si>
  <si>
    <t>2020-10-08T13:31:33Z</t>
  </si>
  <si>
    <t>2020-10-08T13:30:18Z</t>
  </si>
  <si>
    <t>MDEwOlJlcG9zaXRvcnkzMDIzNDA4MzY=</t>
  </si>
  <si>
    <t>gitdrupal</t>
  </si>
  <si>
    <t>jaoiad</t>
  </si>
  <si>
    <t>https://github.com/jaoiad/gitdrupal</t>
  </si>
  <si>
    <t>2020-10-08T12:59:01Z</t>
  </si>
  <si>
    <t>2020-10-08T13:22:26Z</t>
  </si>
  <si>
    <t>2020-10-08T13:23:39Z</t>
  </si>
  <si>
    <t>MDEwOlJlcG9zaXRvcnkzMDIyNjgzMjQ=</t>
  </si>
  <si>
    <t>MorpheusProject</t>
  </si>
  <si>
    <t>ns976</t>
  </si>
  <si>
    <t>Test techinque le bon coin</t>
  </si>
  <si>
    <t>https://github.com/ns976/MorpheusProject</t>
  </si>
  <si>
    <t>2020-10-08T07:48:37Z</t>
  </si>
  <si>
    <t>2020-10-08T11:06:53Z</t>
  </si>
  <si>
    <t>2020-10-08T11:06:50Z</t>
  </si>
  <si>
    <t>MDEwOlJlcG9zaXRvcnkzMDIwNjM1MjQ=</t>
  </si>
  <si>
    <t>guinotSportLoisirs</t>
  </si>
  <si>
    <t>dabadieng</t>
  </si>
  <si>
    <t>https://github.com/dabadieng/guinotSportLoisirs</t>
  </si>
  <si>
    <t>2020-10-07T14:32:38Z</t>
  </si>
  <si>
    <t>2020-10-08T11:08:08Z</t>
  </si>
  <si>
    <t>2020-10-08T09:02:50Z</t>
  </si>
  <si>
    <t>MDEwOlJlcG9zaXRvcnkyMjYwNTUzNDc=</t>
  </si>
  <si>
    <t>dokiz</t>
  </si>
  <si>
    <t>jakezlb</t>
  </si>
  <si>
    <t>DOKIZ</t>
  </si>
  <si>
    <t>https://github.com/jakezlb/dokiz</t>
  </si>
  <si>
    <t>2019-12-05T08:41:37Z</t>
  </si>
  <si>
    <t>2020-10-08T07:32:19Z</t>
  </si>
  <si>
    <t>2020-10-08T07:32:09Z</t>
  </si>
  <si>
    <t>MDEwOlJlcG9zaXRvcnkzMDE1ODM5NDI=</t>
  </si>
  <si>
    <t>Projeto_To-Do-List_PHP</t>
  </si>
  <si>
    <t>VittorioBarella</t>
  </si>
  <si>
    <t>Porto Alegre</t>
  </si>
  <si>
    <t xml:space="preserve">Projeto desenvolvido para estudo </t>
  </si>
  <si>
    <t>https://github.com/VittorioBarella/Projeto_To-Do-List_PHP</t>
  </si>
  <si>
    <t>2020-10-06T01:34:38Z</t>
  </si>
  <si>
    <t>2020-10-06T16:39:01Z</t>
  </si>
  <si>
    <t>2020-10-06T16:38:57Z</t>
  </si>
  <si>
    <t>MDEwOlJlcG9zaXRvcnkyOTc2NDMzMDY=</t>
  </si>
  <si>
    <t>yeissonvels</t>
  </si>
  <si>
    <t xml:space="preserve">Project about user managment based in symfony 5 </t>
  </si>
  <si>
    <t>https://github.com/yeissonvels/symfony5</t>
  </si>
  <si>
    <t>Shell/CSS/SCSS/JavaScript/PHP/Twig</t>
  </si>
  <si>
    <t>2020-09-22T12:34:33Z</t>
  </si>
  <si>
    <t>2020-10-06T14:13:43Z</t>
  </si>
  <si>
    <t>2020-10-06T14:12:48Z</t>
  </si>
  <si>
    <t>MDEwOlJlcG9zaXRvcnkzMDE0MTU4ODA=</t>
  </si>
  <si>
    <t>kichose</t>
  </si>
  <si>
    <t>beevester</t>
  </si>
  <si>
    <t>Kichose CRM project</t>
  </si>
  <si>
    <t>https://github.com/beevester/kichose</t>
  </si>
  <si>
    <t>Shell/PHP/JavaScript/CSS/HTML/Twig/Dockerfile</t>
  </si>
  <si>
    <t>2020-10-05T13:20:48Z</t>
  </si>
  <si>
    <t>2020-11-19T19:49:29Z</t>
  </si>
  <si>
    <t>2020-10-05T18:42:54Z</t>
  </si>
  <si>
    <t>MDEwOlJlcG9zaXRvcnkzMDE0OTg4NDM=</t>
  </si>
  <si>
    <t>notes-ocms</t>
  </si>
  <si>
    <t>Matija-OpenLab</t>
  </si>
  <si>
    <t>Matija</t>
  </si>
  <si>
    <t>Frontend developer\r\n</t>
  </si>
  <si>
    <t>https://github.com/Matija-OpenLab/notes-ocms</t>
  </si>
  <si>
    <t>2020-10-05T18:11:50Z</t>
  </si>
  <si>
    <t>2020-10-05T18:17:17Z</t>
  </si>
  <si>
    <t>2020-10-05T18:15:44Z</t>
  </si>
  <si>
    <t>MDEwOlJlcG9zaXRvcnkzMDA2MzczMzk=</t>
  </si>
  <si>
    <t>lara.blog</t>
  </si>
  <si>
    <t>yevgeniyweaver</t>
  </si>
  <si>
    <t>yevgeniyhyperman</t>
  </si>
  <si>
    <t>https://github.com/yevgeniyweaver/lara.blog</t>
  </si>
  <si>
    <t>Shell/PHP/Vue/Blade/HTML/Pug</t>
  </si>
  <si>
    <t>2020-10-02T14:17:23Z</t>
  </si>
  <si>
    <t>2020-10-05T05:53:49Z</t>
  </si>
  <si>
    <t>2020-10-05T05:53:26Z</t>
  </si>
  <si>
    <t>MDEwOlJlcG9zaXRvcnkzMDEyNTY4MTk=</t>
  </si>
  <si>
    <t>pirate</t>
  </si>
  <si>
    <t>Arrakeencode</t>
  </si>
  <si>
    <t>https://github.com/Arrakeencode/pirate</t>
  </si>
  <si>
    <t>Shell/PHP/CSS/JavaScript/SCSS/HTML/Twig</t>
  </si>
  <si>
    <t>2020-10-05T00:36:37Z</t>
  </si>
  <si>
    <t>2020-10-05T00:36:52Z</t>
  </si>
  <si>
    <t>2020-10-05T00:34:24Z</t>
  </si>
  <si>
    <t>MDEwOlJlcG9zaXRvcnkzMDExMjc2NTk=</t>
  </si>
  <si>
    <t>d8-se</t>
  </si>
  <si>
    <t>kda23</t>
  </si>
  <si>
    <t>Denis</t>
  </si>
  <si>
    <t>https://github.com/kda23/d8-se</t>
  </si>
  <si>
    <t>2020-10-04T12:44:35Z</t>
  </si>
  <si>
    <t>2020-10-04T12:44:40Z</t>
  </si>
  <si>
    <t>2020-10-04T13:00:35Z</t>
  </si>
  <si>
    <t>MDEwOlJlcG9zaXRvcnkyNDU2NTQwNTg=</t>
  </si>
  <si>
    <t>VUT_IBT_IS</t>
  </si>
  <si>
    <t>MasterPK</t>
  </si>
  <si>
    <t>Petr Křehlík</t>
  </si>
  <si>
    <t>https://github.com/MasterPK/VUT_IBT_IS</t>
  </si>
  <si>
    <t>PHP/HTML/JavaScript/CSS/Latte</t>
  </si>
  <si>
    <t>2020-03-07T15:08:28Z</t>
  </si>
  <si>
    <t>2020-10-02T18:52:31Z</t>
  </si>
  <si>
    <t>2020-10-02T18:52:26Z</t>
  </si>
  <si>
    <t>MDEwOlJlcG9zaXRvcnkzMDA2NDc0NjY=</t>
  </si>
  <si>
    <t>arsenic.github.io</t>
  </si>
  <si>
    <t>camcservice</t>
  </si>
  <si>
    <t>https://github.com/camcservice/arsenic.github.io</t>
  </si>
  <si>
    <t>PHP/Twig/Batchfile/JavaScript/Less/Hack/HTML</t>
  </si>
  <si>
    <t>2020-10-02T14:52:06Z</t>
  </si>
  <si>
    <t>2020-10-02T16:14:04Z</t>
  </si>
  <si>
    <t>2020-10-02T15:48:32Z</t>
  </si>
  <si>
    <t>MDEwOlJlcG9zaXRvcnkzMDA2MTM1OTc=</t>
  </si>
  <si>
    <t>testMedialis</t>
  </si>
  <si>
    <t>kmoussouni</t>
  </si>
  <si>
    <t>Karim Moussouni</t>
  </si>
  <si>
    <t>https://github.com/kmoussouni/testMedialis</t>
  </si>
  <si>
    <t>2020-10-02T12:52:16Z</t>
  </si>
  <si>
    <t>2020-10-02T12:54:12Z</t>
  </si>
  <si>
    <t>2020-10-02T12:52:52Z</t>
  </si>
  <si>
    <t>MDEwOlJlcG9zaXRvcnkzMDA1MTA5MDk=</t>
  </si>
  <si>
    <t>trust-can</t>
  </si>
  <si>
    <t>phangs</t>
  </si>
  <si>
    <t>https://github.com/phangs/trust-can</t>
  </si>
  <si>
    <t>PHP/CSS/JavaScript/Less/HTML/Blade/SCSS</t>
  </si>
  <si>
    <t>2020-10-02T05:31:11Z</t>
  </si>
  <si>
    <t>2020-10-02T10:08:05Z</t>
  </si>
  <si>
    <t>2020-10-02T10:07:47Z</t>
  </si>
  <si>
    <t>MDEwOlJlcG9zaXRvcnkzMDAzNjAxOTY=</t>
  </si>
  <si>
    <t>cloud</t>
  </si>
  <si>
    <t>thanhtham010891</t>
  </si>
  <si>
    <t>Trà Thanh Thám</t>
  </si>
  <si>
    <t>PHP, NodeJS, Python</t>
  </si>
  <si>
    <t>https://github.com/thanhtham010891/cloud</t>
  </si>
  <si>
    <t>Dockerfile/PHP/SCSS/JavaScript/Shell/Handlebars/CSS</t>
  </si>
  <si>
    <t>2020-10-01T17:13:23Z</t>
  </si>
  <si>
    <t>2020-10-01T17:20:14Z</t>
  </si>
  <si>
    <t>2020-10-01T17:20:02Z</t>
  </si>
  <si>
    <t>MDEwOlJlcG9zaXRvcnkyOTYyOTM0OTc=</t>
  </si>
  <si>
    <t>kargain-world</t>
  </si>
  <si>
    <t>kargainworld</t>
  </si>
  <si>
    <t>Kargain.world is a online resource for the Kargain community.</t>
  </si>
  <si>
    <t>kargain/automotive/marketplace/decentralization/community/php/symfony</t>
  </si>
  <si>
    <t>https://github.com/kargainworld/kargain-world</t>
  </si>
  <si>
    <t>2020-09-17T10:26:30Z</t>
  </si>
  <si>
    <t>2020-10-04T18:00:13Z</t>
  </si>
  <si>
    <t>2020-09-30T09:16:11Z</t>
  </si>
  <si>
    <t>MDEwOlJlcG9zaXRvcnkyOTY0Mjg4MTY=</t>
  </si>
  <si>
    <t>TP_STOCK</t>
  </si>
  <si>
    <t>Boudjadjasamira</t>
  </si>
  <si>
    <t>Application de gestion de stock développer en Symfony</t>
  </si>
  <si>
    <t>https://github.com/Boudjadjasamira/TP_STOCK</t>
  </si>
  <si>
    <t>2020-09-17T19:56:13Z</t>
  </si>
  <si>
    <t>2020-09-30T08:36:48Z</t>
  </si>
  <si>
    <t>2020-09-30T08:36:45Z</t>
  </si>
  <si>
    <t>MDEwOlJlcG9zaXRvcnkyNzQ1NDM2MjA=</t>
  </si>
  <si>
    <t>CesarMdz</t>
  </si>
  <si>
    <t>Cesar Mdz</t>
  </si>
  <si>
    <t>Repositiorio para la certificacion de mercadopago developer</t>
  </si>
  <si>
    <t>https://github.com/CesarMdz/mp-ecommerce-php</t>
  </si>
  <si>
    <t>2020-06-24T01:13:19Z</t>
  </si>
  <si>
    <t>2020-09-30T04:24:49Z</t>
  </si>
  <si>
    <t>2020-09-30T04:24:46Z</t>
  </si>
  <si>
    <t>MDEwOlJlcG9zaXRvcnkyOTk3MzQ4ODE=</t>
  </si>
  <si>
    <t>CompanyCarControlSymfony</t>
  </si>
  <si>
    <t>webererico</t>
  </si>
  <si>
    <t>Érico Rosiski Weber</t>
  </si>
  <si>
    <t>I'm a Flutter &lt;3 , Swift, Python, Laravel, Symfony, MySQL, Oracle Developer.\r\nGraduated in Information Systems  and studying Project Management (MBA - USP)</t>
  </si>
  <si>
    <t xml:space="preserve">@CheesecakeLabs </t>
  </si>
  <si>
    <t>Santa Maria - RS - Brazil (Remote)</t>
  </si>
  <si>
    <t xml:space="preserve">A plataform to manage Cars in a company - develop in symfony </t>
  </si>
  <si>
    <t>https://github.com/webererico/CompanyCarControlSymfony</t>
  </si>
  <si>
    <t>2020-09-29T20:49:06Z</t>
  </si>
  <si>
    <t>2020-09-29T20:50:10Z</t>
  </si>
  <si>
    <t>2020-09-29T20:46:55Z</t>
  </si>
  <si>
    <t>MDEwOlJlcG9zaXRvcnkyOTk2NDc2MDI=</t>
  </si>
  <si>
    <t>projectHW20200924</t>
  </si>
  <si>
    <t>https://github.com/alviabramov/projectHW20200924</t>
  </si>
  <si>
    <t>2020-09-29T14:45:41Z</t>
  </si>
  <si>
    <t>2020-09-29T14:54:08Z</t>
  </si>
  <si>
    <t>2020-09-29T14:53:10Z</t>
  </si>
  <si>
    <t>MDEwOlJlcG9zaXRvcnkyODUzMDI4NTA=</t>
  </si>
  <si>
    <t>HomeForAll</t>
  </si>
  <si>
    <t>Yannick6633</t>
  </si>
  <si>
    <t>https://github.com/Yannick6633/HomeForAll</t>
  </si>
  <si>
    <t>JavaScript/CSS/PHP/HTML/Shell/SCSS/Twig</t>
  </si>
  <si>
    <t>2020-08-05T13:54:26Z</t>
  </si>
  <si>
    <t>2020-09-29T14:07:05Z</t>
  </si>
  <si>
    <t>2020-09-29T14:06:49Z</t>
  </si>
  <si>
    <t>MDEwOlJlcG9zaXRvcnkyOTk1MTQ0NzM=</t>
  </si>
  <si>
    <t>oro-temp</t>
  </si>
  <si>
    <t>jamtechdev</t>
  </si>
  <si>
    <t>Jamtech Dev</t>
  </si>
  <si>
    <t>https://github.com/jamtechdev/oro-temp</t>
  </si>
  <si>
    <t>PHP/HTML/Twig/JavaScript/Makefile/Python/CSS</t>
  </si>
  <si>
    <t>2020-09-29T05:35:36Z</t>
  </si>
  <si>
    <t>2020-09-29T05:42:38Z</t>
  </si>
  <si>
    <t>2020-09-29T05:39:50Z</t>
  </si>
  <si>
    <t>MDEwOlJlcG9zaXRvcnkyOTczNzc5NTI=</t>
  </si>
  <si>
    <t>vmhcd8</t>
  </si>
  <si>
    <t>https://github.com/jdelon02/vmhcd8</t>
  </si>
  <si>
    <t>Shell/JavaScript/PHP/Gherkin/HTML/Makefile/Ruby</t>
  </si>
  <si>
    <t>2020-09-21T15:13:32Z</t>
  </si>
  <si>
    <t>2020-09-28T14:57:54Z</t>
  </si>
  <si>
    <t>2020-09-28T14:57:46Z</t>
  </si>
  <si>
    <t>MDEwOlJlcG9zaXRvcnkyOTkzMjgyMDM=</t>
  </si>
  <si>
    <t>drupal-theme</t>
  </si>
  <si>
    <t>hacene92230</t>
  </si>
  <si>
    <t>https://github.com/hacene92230/drupal-theme</t>
  </si>
  <si>
    <t>2020-09-28T14:06:15Z</t>
  </si>
  <si>
    <t>2020-09-28T14:07:29Z</t>
  </si>
  <si>
    <t>2020-09-28T13:56:28Z</t>
  </si>
  <si>
    <t>MDEwOlJlcG9zaXRvcnkyOTkxMDYzNjM=</t>
  </si>
  <si>
    <t>project3</t>
  </si>
  <si>
    <t>MariusGi</t>
  </si>
  <si>
    <t>Marius Girnis</t>
  </si>
  <si>
    <t>https://github.com/MariusGi/project3</t>
  </si>
  <si>
    <t>Shell/PHP/Twig/JavaScript</t>
  </si>
  <si>
    <t>2020-09-27T19:43:34Z</t>
  </si>
  <si>
    <t>2020-09-28T00:03:35Z</t>
  </si>
  <si>
    <t>2020-09-28T00:03:32Z</t>
  </si>
  <si>
    <t>MDEwOlJlcG9zaXRvcnkyOTY1ODk2ODc=</t>
  </si>
  <si>
    <t>pakkem</t>
  </si>
  <si>
    <t>Alnino98</t>
  </si>
  <si>
    <t>Alnino</t>
  </si>
  <si>
    <t>Software Engineering</t>
  </si>
  <si>
    <t>https://github.com/Alnino98/pakkem</t>
  </si>
  <si>
    <t>HTML/PHP/CSS/JavaScript/Hack/SCSS/Less</t>
  </si>
  <si>
    <t>2020-09-18T10:30:44Z</t>
  </si>
  <si>
    <t>2020-09-27T19:18:30Z</t>
  </si>
  <si>
    <t>2020-09-27T19:18:09Z</t>
  </si>
  <si>
    <t>MDEwOlJlcG9zaXRvcnkyOTg2ODIwNTU=</t>
  </si>
  <si>
    <t>test-weather</t>
  </si>
  <si>
    <t>web247</t>
  </si>
  <si>
    <t>Adrian A.</t>
  </si>
  <si>
    <t>OPTASY</t>
  </si>
  <si>
    <t>Toronto</t>
  </si>
  <si>
    <t>Test - Weather</t>
  </si>
  <si>
    <t>https://github.com/web247/test-weather</t>
  </si>
  <si>
    <t>Shell/PHP/Gherkin/JavaScript/CSS/Twig/HTML</t>
  </si>
  <si>
    <t>2020-09-25T21:22:05Z</t>
  </si>
  <si>
    <t>2020-09-25T21:59:55Z</t>
  </si>
  <si>
    <t>2020-09-25T21:56:20Z</t>
  </si>
  <si>
    <t>MDEwOlJlcG9zaXRvcnkyOTg0NDQ0MzE=</t>
  </si>
  <si>
    <t>nu-2020</t>
  </si>
  <si>
    <t>TpISENT</t>
  </si>
  <si>
    <t>https://github.com/TpISENT/nu-2020</t>
  </si>
  <si>
    <t>PHP/JavaScript/HTML/Shell/Python/CSS/SCSS</t>
  </si>
  <si>
    <t>2020-09-25T02:14:34Z</t>
  </si>
  <si>
    <t>2020-09-25T06:40:05Z</t>
  </si>
  <si>
    <t>2020-09-25T06:37:28Z</t>
  </si>
  <si>
    <t>MDEwOlJlcG9zaXRvcnkyODc0NTU4Nzg=</t>
  </si>
  <si>
    <t>congtrinhthanhtrung</t>
  </si>
  <si>
    <t>baoch</t>
  </si>
  <si>
    <t>https://github.com/baoch/congtrinhthanhtrung</t>
  </si>
  <si>
    <t>PHP/CSS/JavaScript/HTML/Smarty/Less/Blade</t>
  </si>
  <si>
    <t>2020-08-14T05:58:37Z</t>
  </si>
  <si>
    <t>2020-09-25T02:57:24Z</t>
  </si>
  <si>
    <t>2020-09-25T02:57:13Z</t>
  </si>
  <si>
    <t>MDEwOlJlcG9zaXRvcnkyOTYxNDQ4NzA=</t>
  </si>
  <si>
    <t>ik9</t>
  </si>
  <si>
    <t>abdounovich</t>
  </si>
  <si>
    <t>https://github.com/abdounovich/ik9</t>
  </si>
  <si>
    <t>PHP/Shell/CSS/JavaScript/SCSS/Blade</t>
  </si>
  <si>
    <t>2020-09-16T20:49:25Z</t>
  </si>
  <si>
    <t>2020-09-22T10:35:13Z</t>
  </si>
  <si>
    <t>2020-09-22T09:35:02Z</t>
  </si>
  <si>
    <t>MDEwOlJlcG9zaXRvcnkyOTc0MjEzMTg=</t>
  </si>
  <si>
    <t>drupal8</t>
  </si>
  <si>
    <t>https://github.com/johnnydevpanel/drupal8</t>
  </si>
  <si>
    <t>2020-09-21T18:04:58Z</t>
  </si>
  <si>
    <t>2020-09-21T18:09:07Z</t>
  </si>
  <si>
    <t>2020-09-21T18:07:40Z</t>
  </si>
  <si>
    <t>MDEwOlJlcG9zaXRvcnkyOTcwMTc2NjM=</t>
  </si>
  <si>
    <t>movie_review_system</t>
  </si>
  <si>
    <t>kapil0324</t>
  </si>
  <si>
    <t>https://github.com/kapil0324/movie_review_system</t>
  </si>
  <si>
    <t>2020-09-20T06:40:15Z</t>
  </si>
  <si>
    <t>2020-09-21T05:15:36Z</t>
  </si>
  <si>
    <t>2020-09-21T05:15:33Z</t>
  </si>
  <si>
    <t>MDEwOlJlcG9zaXRvcnkyOTcxNDE0Njc=</t>
  </si>
  <si>
    <t>ChangeLiveNetwork</t>
  </si>
  <si>
    <t>https://github.com/Iram1995/ChangeLiveNetwork</t>
  </si>
  <si>
    <t>PHP/HTML/CSS/JavaScript/Hack</t>
  </si>
  <si>
    <t>2020-09-20T18:46:39Z</t>
  </si>
  <si>
    <t>2021-05-27T21:40:13Z</t>
  </si>
  <si>
    <t>2020-09-20T19:05:32Z</t>
  </si>
  <si>
    <t>MDEwOlJlcG9zaXRvcnkyOTY5NDQ5NzI=</t>
  </si>
  <si>
    <t>pentest</t>
  </si>
  <si>
    <t>laudarch</t>
  </si>
  <si>
    <t>Someday the code would make the human reason again.</t>
  </si>
  <si>
    <t xml:space="preserve">@QremiaEvolution </t>
  </si>
  <si>
    <t>Accra Ghana</t>
  </si>
  <si>
    <t>pentest tools that might disappear or have disappeared already</t>
  </si>
  <si>
    <t>https://github.com/laudarch/pentest</t>
  </si>
  <si>
    <t>PowerShell/Python/Shell/HTML/Batchfile/Assembly/VBA</t>
  </si>
  <si>
    <t>2020-09-19T20:17:01Z</t>
  </si>
  <si>
    <t>2021-05-28T16:00:33Z</t>
  </si>
  <si>
    <t>2020-09-19T21:25:37Z</t>
  </si>
  <si>
    <t>MDEwOlJlcG9zaXRvcnkyOTY4OTMwNDc=</t>
  </si>
  <si>
    <t>Symfony_Sebille</t>
  </si>
  <si>
    <t>BryanSeychelles</t>
  </si>
  <si>
    <t>Seychelles Bryan</t>
  </si>
  <si>
    <t>paris, france</t>
  </si>
  <si>
    <t>https://github.com/BryanSeychelles/Symfony_Sebille</t>
  </si>
  <si>
    <t>2020-09-19T15:03:10Z</t>
  </si>
  <si>
    <t>2020-09-19T15:29:51Z</t>
  </si>
  <si>
    <t>2020-09-19T15:29:03Z</t>
  </si>
  <si>
    <t>MDEwOlJlcG9zaXRvcnkyOTY0MTg4ODY=</t>
  </si>
  <si>
    <t>apiPortal-GroupM2</t>
  </si>
  <si>
    <t>Stephen-lapierre-mpf</t>
  </si>
  <si>
    <t>apiPortal for Apigee - Drupal Core 8.9.6</t>
  </si>
  <si>
    <t>https://github.com/Stephen-lapierre-mpf/apiPortal-GroupM2</t>
  </si>
  <si>
    <t>Dockerfile/Shell/HTML/JavaScript/SCSS/CSS/PHP</t>
  </si>
  <si>
    <t>2020-09-17T19:08:37Z</t>
  </si>
  <si>
    <t>2020-09-18T14:28:03Z</t>
  </si>
  <si>
    <t>2020-09-18T14:05:57Z</t>
  </si>
  <si>
    <t>MDEwOlJlcG9zaXRvcnkyOTUzMTk4MDI=</t>
  </si>
  <si>
    <t>rent-a-car</t>
  </si>
  <si>
    <t>aymen-bouhlel</t>
  </si>
  <si>
    <t>https://github.com/aymen-bouhlel/rent-a-car</t>
  </si>
  <si>
    <t>Shell/PHP/Gherkin/CSS/JavaScript/Twig</t>
  </si>
  <si>
    <t>2020-09-14T06:07:00Z</t>
  </si>
  <si>
    <t>2020-09-14T07:11:05Z</t>
  </si>
  <si>
    <t>2020-09-14T07:07:23Z</t>
  </si>
  <si>
    <t>MDEwOlJlcG9zaXRvcnkyOTQ2MDgwMjI=</t>
  </si>
  <si>
    <t>2FactorAuthPHP</t>
  </si>
  <si>
    <t>sakulambo</t>
  </si>
  <si>
    <t>https://github.com/sakulambo/2FactorAuthPHP</t>
  </si>
  <si>
    <t>2020-09-11T06:01:43Z</t>
  </si>
  <si>
    <t>2020-09-11T12:56:30Z</t>
  </si>
  <si>
    <t>2020-09-11T12:56:32Z</t>
  </si>
  <si>
    <t>MDEwOlJlcG9zaXRvcnkyNTkxMTk4MzI=</t>
  </si>
  <si>
    <t>rasprivate-cloud</t>
  </si>
  <si>
    <t>francolaghezza</t>
  </si>
  <si>
    <t>Franco David Laghezza</t>
  </si>
  <si>
    <t>Palencia, Spain</t>
  </si>
  <si>
    <t>Rasprivate Cloud es un servicio de almacenamiento en la nube desarrollado con Symfony 5</t>
  </si>
  <si>
    <t>https://github.com/francolaghezza/rasprivate-cloud</t>
  </si>
  <si>
    <t>2020-04-26T19:50:56Z</t>
  </si>
  <si>
    <t>2020-09-10T15:40:08Z</t>
  </si>
  <si>
    <t>2020-09-10T15:40:02Z</t>
  </si>
  <si>
    <t>MDEwOlJlcG9zaXRvcnkyNzQ5NjY1MDU=</t>
  </si>
  <si>
    <t>core-of-pm-1</t>
  </si>
  <si>
    <t>lofilabo</t>
  </si>
  <si>
    <t>https://github.com/lofilabo/core-of-pm-1</t>
  </si>
  <si>
    <t>HTML/PHP</t>
  </si>
  <si>
    <t>2020-06-25T16:39:10Z</t>
  </si>
  <si>
    <t>2020-09-09T20:01:44Z</t>
  </si>
  <si>
    <t>2020-09-09T20:01:19Z</t>
  </si>
  <si>
    <t>MDEwOlJlcG9zaXRvcnkyNDU0MDA2NDQ=</t>
  </si>
  <si>
    <t>Intranet</t>
  </si>
  <si>
    <t>LucasJotaEme</t>
  </si>
  <si>
    <t>Proyecto de logeo para los demas sistemas</t>
  </si>
  <si>
    <t>https://github.com/LucasJotaEme/Intranet</t>
  </si>
  <si>
    <t>2020-03-06T11:18:56Z</t>
  </si>
  <si>
    <t>2020-09-09T16:45:17Z</t>
  </si>
  <si>
    <t>2020-09-09T16:45:01Z</t>
  </si>
  <si>
    <t>MDEwOlJlcG9zaXRvcnkyNTQ2NzExOTQ=</t>
  </si>
  <si>
    <t>archivio_storico</t>
  </si>
  <si>
    <t>caprowsky</t>
  </si>
  <si>
    <t>Alessandro Capra</t>
  </si>
  <si>
    <t>Italy</t>
  </si>
  <si>
    <t>https://github.com/caprowsky/archivio_storico</t>
  </si>
  <si>
    <t>Shell/PHP/JavaScript/CSS/HTML/Ruby/Makefile</t>
  </si>
  <si>
    <t>2020-04-10T15:36:41Z</t>
  </si>
  <si>
    <t>2020-09-09T07:49:47Z</t>
  </si>
  <si>
    <t>2020-09-09T07:49:21Z</t>
  </si>
  <si>
    <t>MDEwOlJlcG9zaXRvcnkyNzQ3OTY5MTY=</t>
  </si>
  <si>
    <t>ceh_drupal_site</t>
  </si>
  <si>
    <t>glujan04</t>
  </si>
  <si>
    <t>https://github.com/glujan04/ceh_drupal_site</t>
  </si>
  <si>
    <t>2020-06-25T00:28:47Z</t>
  </si>
  <si>
    <t>2020-09-08T20:04:30Z</t>
  </si>
  <si>
    <t>2020-09-08T19:50:44Z</t>
  </si>
  <si>
    <t>MDEwOlJlcG9zaXRvcnkyNDYxNTUwNTU=</t>
  </si>
  <si>
    <t>projekt-FORUM</t>
  </si>
  <si>
    <t>mirooo93</t>
  </si>
  <si>
    <t>Projekt iz prakse</t>
  </si>
  <si>
    <t>https://github.com/mirooo93/projekt-FORUM</t>
  </si>
  <si>
    <t>2020-03-09T22:29:21Z</t>
  </si>
  <si>
    <t>2020-09-07T22:15:09Z</t>
  </si>
  <si>
    <t>2020-09-07T22:10:29Z</t>
  </si>
  <si>
    <t>MDEwOlJlcG9zaXRvcnkyNDQwNDY1NDU=</t>
  </si>
  <si>
    <t>BeCode</t>
  </si>
  <si>
    <t>Deni-Khalikov</t>
  </si>
  <si>
    <t>Deni</t>
  </si>
  <si>
    <t>Finished Becode fullstack bootcamp ✔️\r\nCurrently doing: CS50 💻</t>
  </si>
  <si>
    <t>@becodeorg</t>
  </si>
  <si>
    <t>Antwerp</t>
  </si>
  <si>
    <t>BeCode Bootcamp</t>
  </si>
  <si>
    <t>https://github.com/Deni-Khalikov/BeCode</t>
  </si>
  <si>
    <t>HTML/JavaScript/CSS/PHP/Hack/TypeScript/Twig</t>
  </si>
  <si>
    <t>2020-02-29T21:48:31Z</t>
  </si>
  <si>
    <t>2020-09-07T14:50:32Z</t>
  </si>
  <si>
    <t>2020-09-07T14:50:22Z</t>
  </si>
  <si>
    <t>MDEwOlJlcG9zaXRvcnkyOTI4MTU5Mzg=</t>
  </si>
  <si>
    <t>dongocbon</t>
  </si>
  <si>
    <t>https://github.com/dongocbon/ec-cube</t>
  </si>
  <si>
    <t>Dockerfile/PHP/HTML/JavaScript/CSS</t>
  </si>
  <si>
    <t>2020-09-04T10:11:02Z</t>
  </si>
  <si>
    <t>2020-09-04T10:33:47Z</t>
  </si>
  <si>
    <t>2020-09-04T10:31:01Z</t>
  </si>
  <si>
    <t>MDEwOlJlcG9zaXRvcnkyMTgyMzE0MDg=</t>
  </si>
  <si>
    <t>friendface</t>
  </si>
  <si>
    <t>Trystanr</t>
  </si>
  <si>
    <t>Trystan Rivers</t>
  </si>
  <si>
    <t>https://github.com/Trystanr/friendface</t>
  </si>
  <si>
    <t>2019-10-29T07:47:30Z</t>
  </si>
  <si>
    <t>2020-09-04T07:34:30Z</t>
  </si>
  <si>
    <t>2020-09-04T07:34:25Z</t>
  </si>
  <si>
    <t>MDEwOlJlcG9zaXRvcnkyMzMzODc2MDg=</t>
  </si>
  <si>
    <t>Doctrine.NET</t>
  </si>
  <si>
    <t>R0Wi</t>
  </si>
  <si>
    <t>Robin Windey</t>
  </si>
  <si>
    <t>ines GmbH</t>
  </si>
  <si>
    <t>Konstanz (Germany)</t>
  </si>
  <si>
    <t>.NET Standard 2.0 compiled version of php framework doctrine</t>
  </si>
  <si>
    <t>https://github.com/R0Wi/Doctrine.NET</t>
  </si>
  <si>
    <t>C#</t>
  </si>
  <si>
    <t>C#/PHP</t>
  </si>
  <si>
    <t>2020-01-12T12:17:23Z</t>
  </si>
  <si>
    <t>2020-09-03T05:55:03Z</t>
  </si>
  <si>
    <t>2020-09-03T05:54:59Z</t>
  </si>
  <si>
    <t>MDEwOlJlcG9zaXRvcnkyMzQ1NDc5OTI=</t>
  </si>
  <si>
    <t>LevauxChallenge</t>
  </si>
  <si>
    <t>RyanBarker44</t>
  </si>
  <si>
    <t>https://github.com/RyanBarker44/LevauxChallenge</t>
  </si>
  <si>
    <t>2020-01-17T12:52:15Z</t>
  </si>
  <si>
    <t>2020-09-03T02:08:34Z</t>
  </si>
  <si>
    <t>2020-09-03T02:08:29Z</t>
  </si>
  <si>
    <t>MDEwOlJlcG9zaXRvcnkyOTIyOTA4NzY=</t>
  </si>
  <si>
    <t>aliments-symfony</t>
  </si>
  <si>
    <t>Pierre-eemi</t>
  </si>
  <si>
    <t>https://github.com/Pierre-eemi/aliments-symfony</t>
  </si>
  <si>
    <t>PHP/CSS/HTML</t>
  </si>
  <si>
    <t>2020-09-02T13:28:45Z</t>
  </si>
  <si>
    <t>2020-09-02T19:01:00Z</t>
  </si>
  <si>
    <t>2020-09-02T19:00:38Z</t>
  </si>
  <si>
    <t>MDEwOlJlcG9zaXRvcnkyOTIxOTYzMTY=</t>
  </si>
  <si>
    <t>CardioCare_Surgery_Management_System-v1.3</t>
  </si>
  <si>
    <t>SamilaChanu95</t>
  </si>
  <si>
    <t>Samila Chanuka</t>
  </si>
  <si>
    <t>I'm reading BS.C Hons(Computer Science) Degree and \r\nI interesting Web and Mobile Application with AngularJS, VueJS, Ionic, MEAN Stack and Android Applications.</t>
  </si>
  <si>
    <t>University of Jaffna</t>
  </si>
  <si>
    <t>Colombo</t>
  </si>
  <si>
    <t>This system helps to manage Cardiothoracic surgeries.</t>
  </si>
  <si>
    <t>https://github.com/SamilaChanu95/CardioCare_Surgery_Management_System-v1.3</t>
  </si>
  <si>
    <t>PHP/Shell/Batchfile/JavaScript/CSS/HTML/Ruby</t>
  </si>
  <si>
    <t>2020-09-02T06:17:59Z</t>
  </si>
  <si>
    <t>2020-09-02T09:45:49Z</t>
  </si>
  <si>
    <t>2020-09-02T09:45:09Z</t>
  </si>
  <si>
    <t>MDEwOlJlcG9zaXRvcnk5ODcxOTEwNw==</t>
  </si>
  <si>
    <t>bitcoin-calculator</t>
  </si>
  <si>
    <t>thorie7912</t>
  </si>
  <si>
    <t>Tim</t>
  </si>
  <si>
    <t>Microlancer.io, LLC</t>
  </si>
  <si>
    <t>San Mateo, CA</t>
  </si>
  <si>
    <t>Bitcoin Savings Calculator</t>
  </si>
  <si>
    <t>bitcoin</t>
  </si>
  <si>
    <t>https://github.com/thorie7912/bitcoin-calculator</t>
  </si>
  <si>
    <t>PHP/JavaScript/HTML/Shell</t>
  </si>
  <si>
    <t>2017-07-29T08:21:32Z</t>
  </si>
  <si>
    <t>2021-05-26T12:57:42Z</t>
  </si>
  <si>
    <t>2020-09-01T23:02:38Z</t>
  </si>
  <si>
    <t>MDEwOlJlcG9zaXRvcnkyODg3NTQ0OTU=</t>
  </si>
  <si>
    <t>hestiag-web</t>
  </si>
  <si>
    <t>franciscoDeskmultimedia</t>
  </si>
  <si>
    <t>Francisco Cornejo</t>
  </si>
  <si>
    <t>Web developer</t>
  </si>
  <si>
    <t>Ecuador</t>
  </si>
  <si>
    <t>https://github.com/franciscoDeskmultimedia/hestiag-web</t>
  </si>
  <si>
    <t>PHP/JavaScript/CSS/HTML/Shell/Rich Text Format</t>
  </si>
  <si>
    <t>2020-08-19T14:29:34Z</t>
  </si>
  <si>
    <t>2020-09-01T04:10:54Z</t>
  </si>
  <si>
    <t>2020-09-01T04:10:29Z</t>
  </si>
  <si>
    <t>MDEwOlJlcG9zaXRvcnkyNzE4MzcyNTk=</t>
  </si>
  <si>
    <t>MeteoStation</t>
  </si>
  <si>
    <t>georas94</t>
  </si>
  <si>
    <t>Application météo Symfony, avec OpenWeatherMap.</t>
  </si>
  <si>
    <t>https://github.com/georas94/MeteoStation</t>
  </si>
  <si>
    <t>2020-06-12T15:58:07Z</t>
  </si>
  <si>
    <t>2020-08-31T23:29:59Z</t>
  </si>
  <si>
    <t>2020-08-31T23:28:31Z</t>
  </si>
  <si>
    <t>MDEwOlJlcG9zaXRvcnkyOTE2Mzg5NjY=</t>
  </si>
  <si>
    <t>NCKH2019</t>
  </si>
  <si>
    <t>chinhhi102</t>
  </si>
  <si>
    <t>Công Chính Đoàn</t>
  </si>
  <si>
    <t>Đam mê code</t>
  </si>
  <si>
    <t>https://github.com/chinhhi102/NCKH2019</t>
  </si>
  <si>
    <t>JavaScript/CSS/PHP/HTML/Shell/C++/Makefile</t>
  </si>
  <si>
    <t>2020-08-31T06:56:02Z</t>
  </si>
  <si>
    <t>2020-08-31T12:52:21Z</t>
  </si>
  <si>
    <t>2020-08-31T07:19:34Z</t>
  </si>
  <si>
    <t>MDEwOlJlcG9zaXRvcnkyNzY4NzkxNzc=</t>
  </si>
  <si>
    <t>kata</t>
  </si>
  <si>
    <t>DmytroFiliuk2</t>
  </si>
  <si>
    <t>Dmytro Filiuk</t>
  </si>
  <si>
    <t>https://github.com/DmytroFiliuk2/kata</t>
  </si>
  <si>
    <t>PHP/Dockerfile</t>
  </si>
  <si>
    <t>2020-07-03T11:02:39Z</t>
  </si>
  <si>
    <t>2020-08-28T10:06:39Z</t>
  </si>
  <si>
    <t>2020-08-28T10:06:35Z</t>
  </si>
  <si>
    <t>MDEwOlJlcG9zaXRvcnkyNzQ4OTc0NDY=</t>
  </si>
  <si>
    <t>Tp_PHP</t>
  </si>
  <si>
    <t>aissata0315</t>
  </si>
  <si>
    <t>https://github.com/aissata0315/Tp_PHP</t>
  </si>
  <si>
    <t>JavaScript/CSS/PHP/Hack/HTML/Smarty/Yacc</t>
  </si>
  <si>
    <t>2020-06-25T11:19:59Z</t>
  </si>
  <si>
    <t>2020-08-27T22:38:36Z</t>
  </si>
  <si>
    <t>2020-08-27T22:37:14Z</t>
  </si>
  <si>
    <t>MDEwOlJlcG9zaXRvcnkyOTA4MzczNTM=</t>
  </si>
  <si>
    <t>Sk-Booking</t>
  </si>
  <si>
    <t>ghostmigi</t>
  </si>
  <si>
    <t>Karim Saber</t>
  </si>
  <si>
    <t>Coding is hard !</t>
  </si>
  <si>
    <t>Management of reservations</t>
  </si>
  <si>
    <t>https://github.com/ghostmigi/Sk-Booking</t>
  </si>
  <si>
    <t>CSS/JavaScript/PHP/HTML</t>
  </si>
  <si>
    <t>2020-08-27T17:18:49Z</t>
  </si>
  <si>
    <t>2020-08-27T18:22:52Z</t>
  </si>
  <si>
    <t>2020-08-27T18:22:35Z</t>
  </si>
  <si>
    <t>MDEwOlJlcG9zaXRvcnkyODg1NTk3NDM=</t>
  </si>
  <si>
    <t>mint_symfony_task2</t>
  </si>
  <si>
    <t>kolczu</t>
  </si>
  <si>
    <t>kamil</t>
  </si>
  <si>
    <t>https://github.com/kolczu/mint_symfony_task2</t>
  </si>
  <si>
    <t>PHP/HTML/TSQL</t>
  </si>
  <si>
    <t>2020-08-18T20:39:19Z</t>
  </si>
  <si>
    <t>2020-08-27T08:56:40Z</t>
  </si>
  <si>
    <t>2020-08-27T08:56:26Z</t>
  </si>
  <si>
    <t>MDEwOlJlcG9zaXRvcnkyODcyOTM2MTY=</t>
  </si>
  <si>
    <t>_3_sprint</t>
  </si>
  <si>
    <t>Klaudijus1996</t>
  </si>
  <si>
    <t>Klaudijus</t>
  </si>
  <si>
    <t>Lithuania, Kaunas</t>
  </si>
  <si>
    <t>CMS</t>
  </si>
  <si>
    <t>https://github.com/Klaudijus1996/_3_sprint</t>
  </si>
  <si>
    <t>2020-08-13T13:53:12Z</t>
  </si>
  <si>
    <t>2020-08-25T11:43:55Z</t>
  </si>
  <si>
    <t>2020-08-25T11:43:52Z</t>
  </si>
  <si>
    <t>MDEwOlJlcG9zaXRvcnkyODkzNTU5MDU=</t>
  </si>
  <si>
    <t>Joaquindan</t>
  </si>
  <si>
    <t>https://github.com/Joaquindan/mercadopago</t>
  </si>
  <si>
    <t>2020-08-21T20:08:53Z</t>
  </si>
  <si>
    <t>2020-08-24T16:56:23Z</t>
  </si>
  <si>
    <t>2020-08-24T16:56:13Z</t>
  </si>
  <si>
    <t>MDEwOlJlcG9zaXRvcnkyODg1NTkyNDM=</t>
  </si>
  <si>
    <t>_3_Sprint_CRUD</t>
  </si>
  <si>
    <t>CRUD using ORM</t>
  </si>
  <si>
    <t>https://github.com/Klaudijus1996/_3_Sprint_CRUD</t>
  </si>
  <si>
    <t>2020-08-18T20:36:24Z</t>
  </si>
  <si>
    <t>2020-08-24T16:17:30Z</t>
  </si>
  <si>
    <t>2020-08-24T16:01:05Z</t>
  </si>
  <si>
    <t>MDEwOlJlcG9zaXRvcnkyODg0NjM4MzY=</t>
  </si>
  <si>
    <t>CRUD_ORM</t>
  </si>
  <si>
    <t>Apilv</t>
  </si>
  <si>
    <t>Andrius Pilvelis</t>
  </si>
  <si>
    <t>https://github.com/Apilv/CRUD_ORM</t>
  </si>
  <si>
    <t>2020-08-18T13:28:47Z</t>
  </si>
  <si>
    <t>2020-08-24T10:47:36Z</t>
  </si>
  <si>
    <t>2020-08-24T10:46:57Z</t>
  </si>
  <si>
    <t>MDEwOlJlcG9zaXRvcnkyNzUxNjcwOTQ=</t>
  </si>
  <si>
    <t>mamias_wsl2</t>
  </si>
  <si>
    <t>https://github.com/toufa123/mamias_wsl2</t>
  </si>
  <si>
    <t>TSQL</t>
  </si>
  <si>
    <t>Makefile/PHP/CSS/JavaScript/HTML/TSQL/Shell</t>
  </si>
  <si>
    <t>2020-06-26T13:49:55Z</t>
  </si>
  <si>
    <t>2020-08-24T07:19:26Z</t>
  </si>
  <si>
    <t>2020-08-24T07:18:58Z</t>
  </si>
  <si>
    <t>MDEwOlJlcG9zaXRvcnkyODM0MjMxODk=</t>
  </si>
  <si>
    <t>mp-8</t>
  </si>
  <si>
    <t>piyushchourey11</t>
  </si>
  <si>
    <t>Piyush Chourey</t>
  </si>
  <si>
    <t>Software Developer having 3+ year of experience in Web Development. PHP, CodeIgniter, Wordpress, MySQL, JavaScript, jQuery,Angular,Node.JS</t>
  </si>
  <si>
    <t>indore, Madhya Pradesh, India</t>
  </si>
  <si>
    <t>https://github.com/piyushchourey11/mp-8</t>
  </si>
  <si>
    <t>PHP/JavaScript/CSS/HTML/Shell/Rich Text Format/XSLT</t>
  </si>
  <si>
    <t>2020-07-29T06:56:17Z</t>
  </si>
  <si>
    <t>2020-08-25T05:50:51Z</t>
  </si>
  <si>
    <t>2020-08-24T04:55:47Z</t>
  </si>
  <si>
    <t>MDEwOlJlcG9zaXRvcnkyODkxMjAxNzE=</t>
  </si>
  <si>
    <t>santi76</t>
  </si>
  <si>
    <t>Certificación MP</t>
  </si>
  <si>
    <t>https://github.com/santi76/mp-ecommerce-php</t>
  </si>
  <si>
    <t>2020-08-20T22:06:56Z</t>
  </si>
  <si>
    <t>2020-08-21T22:46:19Z</t>
  </si>
  <si>
    <t>2020-08-21T22:46:07Z</t>
  </si>
  <si>
    <t>MDEwOlJlcG9zaXRvcnkyODkxMTIzMjU=</t>
  </si>
  <si>
    <t>matiziliotto</t>
  </si>
  <si>
    <t>https://github.com/matiziliotto/mp-ecommerce-php</t>
  </si>
  <si>
    <t>2020-08-20T21:15:15Z</t>
  </si>
  <si>
    <t>2020-08-21T11:45:32Z</t>
  </si>
  <si>
    <t>2020-08-21T11:45:29Z</t>
  </si>
  <si>
    <t>MDEwOlJlcG9zaXRvcnkyODg5MDg4MTI=</t>
  </si>
  <si>
    <t>abogadoscrespo</t>
  </si>
  <si>
    <t>https://github.com/franciscoDeskmultimedia/abogadoscrespo</t>
  </si>
  <si>
    <t>2020-08-20T04:48:12Z</t>
  </si>
  <si>
    <t>2020-08-21T03:28:03Z</t>
  </si>
  <si>
    <t>2020-08-21T03:27:05Z</t>
  </si>
  <si>
    <t>MDEwOlJlcG9zaXRvcnkyODQ0NDI1Nzc=</t>
  </si>
  <si>
    <t>Php_Ev_Kira</t>
  </si>
  <si>
    <t>Hlife97</t>
  </si>
  <si>
    <t>Hidayet</t>
  </si>
  <si>
    <t>Computer Engineer</t>
  </si>
  <si>
    <t>https://github.com/Hlife97/Php_Ev_Kira</t>
  </si>
  <si>
    <t>PHP/HTML/CSS/JavaScript/Makefile/Shell</t>
  </si>
  <si>
    <t>2020-08-02T10:51:58Z</t>
  </si>
  <si>
    <t>2021-03-27T20:27:21Z</t>
  </si>
  <si>
    <t>2020-08-21T00:53:31Z</t>
  </si>
  <si>
    <t>MDEwOlJlcG9zaXRvcnkyODg5NDU4NDA=</t>
  </si>
  <si>
    <t>mthev-coder</t>
  </si>
  <si>
    <t>https://github.com/mthev-coder/test</t>
  </si>
  <si>
    <t>2020-08-20T08:08:41Z</t>
  </si>
  <si>
    <t>2020-08-20T09:50:57Z</t>
  </si>
  <si>
    <t>2020-08-20T09:50:27Z</t>
  </si>
  <si>
    <t>MDEwOlJlcG9zaXRvcnkyODg5NTUyNzM=</t>
  </si>
  <si>
    <t>techover</t>
  </si>
  <si>
    <t>AlessandroRinaudo</t>
  </si>
  <si>
    <t>Alessandro Rinaudo</t>
  </si>
  <si>
    <t>Junior developer at Fleetizen and master student at CFA-INSTA</t>
  </si>
  <si>
    <t>CFA-INSTA university</t>
  </si>
  <si>
    <t>Projet de programmation 2019-2020</t>
  </si>
  <si>
    <t>https://github.com/AlessandroRinaudo/techover</t>
  </si>
  <si>
    <t>2020-08-20T08:53:53Z</t>
  </si>
  <si>
    <t>2020-08-20T11:48:42Z</t>
  </si>
  <si>
    <t>2020-08-20T09:23:51Z</t>
  </si>
  <si>
    <t>MDEwOlJlcG9zaXRvcnkyNTUxMTUyNTQ=</t>
  </si>
  <si>
    <t>Century-31</t>
  </si>
  <si>
    <t>FlxLtg</t>
  </si>
  <si>
    <t>Licence Professionnelle en Alternance.\r\nIUT Amiens / Préfecture de la Somme.</t>
  </si>
  <si>
    <t>Préfecture de la Somme</t>
  </si>
  <si>
    <t>Amiens</t>
  </si>
  <si>
    <t>Site vitrine d'une agence immobilière - Projet BTS SIO SLAM</t>
  </si>
  <si>
    <t>https://github.com/FlxLtg/Century-31</t>
  </si>
  <si>
    <t>CSS/PHP/HTML</t>
  </si>
  <si>
    <t>2020-04-12T15:42:12Z</t>
  </si>
  <si>
    <t>2021-06-08T07:44:01Z</t>
  </si>
  <si>
    <t>2020-08-19T15:48:18Z</t>
  </si>
  <si>
    <t>MDEwOlJlcG9zaXRvcnkyODg3MzA3MDk=</t>
  </si>
  <si>
    <t>CSDC-Registrations</t>
  </si>
  <si>
    <t>ThomasSed</t>
  </si>
  <si>
    <t>Thomas</t>
  </si>
  <si>
    <t>https://github.com/ThomasSed/CSDC-Registrations</t>
  </si>
  <si>
    <t>2020-08-19T12:50:07Z</t>
  </si>
  <si>
    <t>2020-08-19T14:09:26Z</t>
  </si>
  <si>
    <t>2020-08-19T13:42:26Z</t>
  </si>
  <si>
    <t>MDEwOlJlcG9zaXRvcnkyODg3Mjg2NjA=</t>
  </si>
  <si>
    <t>orders-rest-api</t>
  </si>
  <si>
    <t>sergeicomua</t>
  </si>
  <si>
    <t>https://github.com/sergeicomua/orders-rest-api</t>
  </si>
  <si>
    <t>PHP/TSQL/Dockerfile</t>
  </si>
  <si>
    <t>2020-08-19T12:40:45Z</t>
  </si>
  <si>
    <t>2020-08-19T12:48:54Z</t>
  </si>
  <si>
    <t>2020-08-19T12:48:00Z</t>
  </si>
  <si>
    <t>MDEwOlJlcG9zaXRvcnkyODg1MzY5MjE=</t>
  </si>
  <si>
    <t>Study</t>
  </si>
  <si>
    <t>Cesarcasagrande</t>
  </si>
  <si>
    <t>Cesar Casagrande</t>
  </si>
  <si>
    <t>https://github.com/Cesarcasagrande/Study</t>
  </si>
  <si>
    <t>PHP/Hack/CSS/JavaScript/TSQL</t>
  </si>
  <si>
    <t>2020-08-18T18:45:52Z</t>
  </si>
  <si>
    <t>2020-08-18T19:39:58Z</t>
  </si>
  <si>
    <t>2020-08-18T19:36:51Z</t>
  </si>
  <si>
    <t>MDEwOlJlcG9zaXRvcnkyODQ0ODIzNDM=</t>
  </si>
  <si>
    <t>reussirgs</t>
  </si>
  <si>
    <t>FaresEsprit20</t>
  </si>
  <si>
    <t>https://github.com/FaresEsprit20/reussirgs</t>
  </si>
  <si>
    <t>PHP/HTML/CSS/JavaScript</t>
  </si>
  <si>
    <t>2020-08-02T14:53:13Z</t>
  </si>
  <si>
    <t>2020-08-18T17:54:32Z</t>
  </si>
  <si>
    <t>2020-08-18T17:54:09Z</t>
  </si>
  <si>
    <t>MDEwOlJlcG9zaXRvcnkyODU5MTcxMTk=</t>
  </si>
  <si>
    <t>portefeuille2020</t>
  </si>
  <si>
    <t>btssiorostand14</t>
  </si>
  <si>
    <t>Application de gestion de la scolarité BTS SIO version 2020</t>
  </si>
  <si>
    <t>https://github.com/btssiorostand14/portefeuille2020</t>
  </si>
  <si>
    <t>2020-08-07T20:40:09Z</t>
  </si>
  <si>
    <t>2020-08-17T16:34:37Z</t>
  </si>
  <si>
    <t>2020-08-17T16:33:57Z</t>
  </si>
  <si>
    <t>MDEwOlJlcG9zaXRvcnkyNzY3NjI4NTA=</t>
  </si>
  <si>
    <t>MVC-com-PHP-Entenda-o-padr-o-Model-View-Controller</t>
  </si>
  <si>
    <t>DeiseClaudino</t>
  </si>
  <si>
    <t>Deise</t>
  </si>
  <si>
    <t>https://github.com/DeiseClaudino/MVC-com-PHP-Entenda-o-padr-o-Model-View-Controller</t>
  </si>
  <si>
    <t>2020-07-02T23:18:28Z</t>
  </si>
  <si>
    <t>2020-08-14T00:15:39Z</t>
  </si>
  <si>
    <t>2020-08-14T00:17:33Z</t>
  </si>
  <si>
    <t>MDEwOlJlcG9zaXRvcnkyODcwNDcwMDA=</t>
  </si>
  <si>
    <t>ecommerce-mp-php</t>
  </si>
  <si>
    <t>dcaplandh</t>
  </si>
  <si>
    <t>https://github.com/dcaplandh/ecommerce-mp-php</t>
  </si>
  <si>
    <t>2020-08-12T15:15:44Z</t>
  </si>
  <si>
    <t>2020-08-13T18:09:25Z</t>
  </si>
  <si>
    <t>2020-08-13T18:08:59Z</t>
  </si>
  <si>
    <t>MDEwOlJlcG9zaXRvcnkyODYwMDEyODI=</t>
  </si>
  <si>
    <t>practical-first</t>
  </si>
  <si>
    <t>octobercms-session</t>
  </si>
  <si>
    <t>https://github.com/octobercms-session/practical-first</t>
  </si>
  <si>
    <t>2020-08-08T08:08:34Z</t>
  </si>
  <si>
    <t>2020-08-12T14:55:48Z</t>
  </si>
  <si>
    <t>2020-08-12T14:55:32Z</t>
  </si>
  <si>
    <t>MDEwOlJlcG9zaXRvcnkyOTgyNDI1NjY=</t>
  </si>
  <si>
    <t>200eur</t>
  </si>
  <si>
    <t>AnTran91</t>
  </si>
  <si>
    <t>https://github.com/AnTran91/200eur</t>
  </si>
  <si>
    <t>PHP/HTML/Shell/Batchfile/Makefile/Python/C++</t>
  </si>
  <si>
    <t>2020-09-24T10:18:31Z</t>
  </si>
  <si>
    <t>2020-09-26T13:07:56Z</t>
  </si>
  <si>
    <t>2020-08-11T21:49:07Z</t>
  </si>
  <si>
    <t>MDEwOlJlcG9zaXRvcnkyODY1NzExNjM=</t>
  </si>
  <si>
    <t>Smart-PHP</t>
  </si>
  <si>
    <t>bacarvalho</t>
  </si>
  <si>
    <t>Bautista Carvalho</t>
  </si>
  <si>
    <t>Integración de MercadoPago en PHP</t>
  </si>
  <si>
    <t>https://github.com/bacarvalho/Smart-PHP</t>
  </si>
  <si>
    <t>PHP/HTML/JavaScript/Hack</t>
  </si>
  <si>
    <t>2020-08-10T20:21:44Z</t>
  </si>
  <si>
    <t>2020-08-10T21:26:20Z</t>
  </si>
  <si>
    <t>2020-08-10T21:26:17Z</t>
  </si>
  <si>
    <t>MDEwOlJlcG9zaXRvcnkyODUyMzg0Nzg=</t>
  </si>
  <si>
    <t>Doctrine</t>
  </si>
  <si>
    <t>https://github.com/fallm09/Doctrine</t>
  </si>
  <si>
    <t>2020-08-05T09:14:01Z</t>
  </si>
  <si>
    <t>2020-08-10T15:56:09Z</t>
  </si>
  <si>
    <t>2020-08-10T15:55:30Z</t>
  </si>
  <si>
    <t>MDEwOlJlcG9zaXRvcnkyODYzMDgwMTU=</t>
  </si>
  <si>
    <t>Mercadolibre-Tests</t>
  </si>
  <si>
    <t>danrod96</t>
  </si>
  <si>
    <t>Daniel Rodriguez</t>
  </si>
  <si>
    <t>Ottawa, Canada</t>
  </si>
  <si>
    <t>https://github.com/danrod96/Mercadolibre-Tests</t>
  </si>
  <si>
    <t>2020-08-09T20:00:45Z</t>
  </si>
  <si>
    <t>2020-08-09T20:05:24Z</t>
  </si>
  <si>
    <t>2020-08-09T20:05:09Z</t>
  </si>
  <si>
    <t>MDEwOlJlcG9zaXRvcnkyODU4NjA1Njc=</t>
  </si>
  <si>
    <t>php_POO_NS_DoctrineORM</t>
  </si>
  <si>
    <t>MansouraD</t>
  </si>
  <si>
    <t>Mariam D</t>
  </si>
  <si>
    <t>https://github.com/MansouraD/php_POO_NS_DoctrineORM</t>
  </si>
  <si>
    <t>PHP/JavaScript/CSS</t>
  </si>
  <si>
    <t>2020-08-07T15:20:08Z</t>
  </si>
  <si>
    <t>2020-08-07T15:22:38Z</t>
  </si>
  <si>
    <t>2020-08-07T15:01:07Z</t>
  </si>
  <si>
    <t>MDEwOlJlcG9zaXRvcnkyMzU2MDE4ODQ=</t>
  </si>
  <si>
    <t>recherchemaison</t>
  </si>
  <si>
    <t>davidkouame</t>
  </si>
  <si>
    <t xml:space="preserve">Cette application permet de recherche une maison </t>
  </si>
  <si>
    <t>https://github.com/davidkouame/recherchemaison</t>
  </si>
  <si>
    <t>PHP/CSS/JavaScript/HTML/Smarty/TSQL</t>
  </si>
  <si>
    <t>2020-01-22T15:24:29Z</t>
  </si>
  <si>
    <t>2020-08-17T07:39:53Z</t>
  </si>
  <si>
    <t>2020-08-07T14:12:40Z</t>
  </si>
  <si>
    <t>MDEwOlJlcG9zaXRvcnkyODQ2NDU3MzU=</t>
  </si>
  <si>
    <t>wcf</t>
  </si>
  <si>
    <t>linhcatcat</t>
  </si>
  <si>
    <t>https://github.com/linhcatcat/wcf</t>
  </si>
  <si>
    <t>PHP/TSQL/JavaScript/CSS/HTML</t>
  </si>
  <si>
    <t>2020-08-03T08:30:23Z</t>
  </si>
  <si>
    <t>2020-08-07T04:33:31Z</t>
  </si>
  <si>
    <t>2020-08-07T04:33:14Z</t>
  </si>
  <si>
    <t>MDEwOlJlcG9zaXRvcnkyNzI1NjA4MjU=</t>
  </si>
  <si>
    <t>vsarena</t>
  </si>
  <si>
    <t>OlimpoDreamMaker</t>
  </si>
  <si>
    <t>https://github.com/OlimpoDreamMaker/vsarena</t>
  </si>
  <si>
    <t>PHP/Hack/JavaScript/CSS/HTML/TSQL</t>
  </si>
  <si>
    <t>2020-06-15T22:58:11Z</t>
  </si>
  <si>
    <t>2020-08-05T21:07:34Z</t>
  </si>
  <si>
    <t>2020-08-05T21:07:24Z</t>
  </si>
  <si>
    <t>MDEwOlJlcG9zaXRvcnkyNjgyODUzNjE=</t>
  </si>
  <si>
    <t>symfony</t>
  </si>
  <si>
    <t>Khadgar420</t>
  </si>
  <si>
    <t>https://github.com/Khadgar420/symfony</t>
  </si>
  <si>
    <t>2020-05-31T13:25:27Z</t>
  </si>
  <si>
    <t>2020-08-04T21:14:34Z</t>
  </si>
  <si>
    <t>2020-08-04T21:14:21Z</t>
  </si>
  <si>
    <t>MDEwOlJlcG9zaXRvcnkyODYzMTc5MDM=</t>
  </si>
  <si>
    <t>bfss</t>
  </si>
  <si>
    <t>cora7126</t>
  </si>
  <si>
    <t>BFSS Customer Portal</t>
  </si>
  <si>
    <t>https://github.com/cora7126/bfss</t>
  </si>
  <si>
    <t>PHP/JavaScript/CSS/HTML/Shell/Ruby/Batchfile</t>
  </si>
  <si>
    <t>2020-08-09T21:14:50Z</t>
  </si>
  <si>
    <t>2020-08-28T00:55:56Z</t>
  </si>
  <si>
    <t>2020-08-02T07:00:23Z</t>
  </si>
  <si>
    <t>MDEwOlJlcG9zaXRvcnkyNjcwNzU1NTI=</t>
  </si>
  <si>
    <t>psicologos</t>
  </si>
  <si>
    <t>juanymdq</t>
  </si>
  <si>
    <t>web de psicologos</t>
  </si>
  <si>
    <t>https://github.com/juanymdq/psicologos</t>
  </si>
  <si>
    <t>2020-05-26T15:06:40Z</t>
  </si>
  <si>
    <t>2020-08-01T17:21:40Z</t>
  </si>
  <si>
    <t>2020-08-01T17:20:56Z</t>
  </si>
  <si>
    <t>MDEwOlJlcG9zaXRvcnkyODI4NjI5ODc=</t>
  </si>
  <si>
    <t>Symfony---BattleOffice</t>
  </si>
  <si>
    <t>Esther-Itam</t>
  </si>
  <si>
    <t>https://github.com/Esther-Itam/Symfony---BattleOffice</t>
  </si>
  <si>
    <t>2020-07-27T10:21:24Z</t>
  </si>
  <si>
    <t>2020-12-28T13:34:37Z</t>
  </si>
  <si>
    <t>2020-07-31T15:05:07Z</t>
  </si>
  <si>
    <t>MDEwOlJlcG9zaXRvcnkyMTU0Njk2MzI=</t>
  </si>
  <si>
    <t>Project6</t>
  </si>
  <si>
    <t>Doudou-A</t>
  </si>
  <si>
    <t>https://github.com/Doudou-A/Project6</t>
  </si>
  <si>
    <t>2019-10-16T06:05:40Z</t>
  </si>
  <si>
    <t>2020-07-30T11:58:53Z</t>
  </si>
  <si>
    <t>2020-07-30T11:58:37Z</t>
  </si>
  <si>
    <t>MDEwOlJlcG9zaXRvcnkyODM1NDM3NTU=</t>
  </si>
  <si>
    <t>oop_mvc</t>
  </si>
  <si>
    <t>elhakimdev</t>
  </si>
  <si>
    <t>Beginner advance Fullstack Dev</t>
  </si>
  <si>
    <t>Indonesia</t>
  </si>
  <si>
    <t>LATIHAN OOP DAN MVC DASAR</t>
  </si>
  <si>
    <t>php/oop/mvc</t>
  </si>
  <si>
    <t>https://github.com/elhakimdev/oop_mvc</t>
  </si>
  <si>
    <t>PHP/Hack/JavaScript</t>
  </si>
  <si>
    <t>2020-07-29T16:05:28Z</t>
  </si>
  <si>
    <t>2020-07-30T08:36:11Z</t>
  </si>
  <si>
    <t>2020-07-30T08:36:08Z</t>
  </si>
  <si>
    <t>MDEwOlJlcG9zaXRvcnkxNzI2NDk0NjI=</t>
  </si>
  <si>
    <t>vue-store</t>
  </si>
  <si>
    <t>HikvIneH</t>
  </si>
  <si>
    <t>Rifky Aditya</t>
  </si>
  <si>
    <t>https://github.com/HikvIneH/vue-store</t>
  </si>
  <si>
    <t>Shell/PHP/JavaScript/Dockerfile/TypeScript/Vue/CSS</t>
  </si>
  <si>
    <t>2019-02-26T06:12:48Z</t>
  </si>
  <si>
    <t>2020-07-29T20:58:17Z</t>
  </si>
  <si>
    <t>2020-07-29T20:58:13Z</t>
  </si>
  <si>
    <t>MDEwOlJlcG9zaXRvcnkyODI5NDE4NTI=</t>
  </si>
  <si>
    <t>ORM_MVC</t>
  </si>
  <si>
    <t>Judith-0309</t>
  </si>
  <si>
    <t>https://github.com/Judith-0309/ORM_MVC</t>
  </si>
  <si>
    <t>2020-07-27T15:40:15Z</t>
  </si>
  <si>
    <t>2020-07-29T12:58:17Z</t>
  </si>
  <si>
    <t>2020-07-29T12:57:48Z</t>
  </si>
  <si>
    <t>MDEwOlJlcG9zaXRvcnkyODMxOTkyOTE=</t>
  </si>
  <si>
    <t>marvel_landing</t>
  </si>
  <si>
    <t>dmitry-pashkevich</t>
  </si>
  <si>
    <t>https://github.com/dmitry-pashkevich/marvel_landing</t>
  </si>
  <si>
    <t>2020-07-28T12:00:12Z</t>
  </si>
  <si>
    <t>2020-07-28T12:02:47Z</t>
  </si>
  <si>
    <t>2020-07-28T12:01:02Z</t>
  </si>
  <si>
    <t>MDEwOlJlcG9zaXRvcnkyODMxNTkxOTQ=</t>
  </si>
  <si>
    <t>orm</t>
  </si>
  <si>
    <t>TungPV998</t>
  </si>
  <si>
    <t>Phạm Văn Tùng</t>
  </si>
  <si>
    <t>nothing</t>
  </si>
  <si>
    <t>https://github.com/TungPV998/orm</t>
  </si>
  <si>
    <t>PureBasic/PHP/Hack</t>
  </si>
  <si>
    <t>2020-07-28T09:06:27Z</t>
  </si>
  <si>
    <t>2020-07-28T09:09:36Z</t>
  </si>
  <si>
    <t>2020-07-28T09:08:17Z</t>
  </si>
  <si>
    <t>MDEwOlJlcG9zaXRvcnkyNDY0NDQ4Mjg=</t>
  </si>
  <si>
    <t>prestamos-x-garantia</t>
  </si>
  <si>
    <t>iOrchK</t>
  </si>
  <si>
    <t>Jorge Chable</t>
  </si>
  <si>
    <t>https://github.com/iOrchK/prestamos-x-garantia</t>
  </si>
  <si>
    <t>2020-03-11T01:19:36Z</t>
  </si>
  <si>
    <t>2020-07-24T04:54:24Z</t>
  </si>
  <si>
    <t>2020-07-24T04:54:21Z</t>
  </si>
  <si>
    <t>MDEwOlJlcG9zaXRvcnkyNDEzODc2Nzk=</t>
  </si>
  <si>
    <t>DayToRoleApplicationWeb</t>
  </si>
  <si>
    <t>EvaS1</t>
  </si>
  <si>
    <t>EvaS</t>
  </si>
  <si>
    <t>https://github.com/EvaS1/DayToRoleApplicationWeb</t>
  </si>
  <si>
    <t>2020-02-18T14:51:30Z</t>
  </si>
  <si>
    <t>2020-07-23T21:20:51Z</t>
  </si>
  <si>
    <t>2020-07-23T21:20:43Z</t>
  </si>
  <si>
    <t>MDEwOlJlcG9zaXRvcnkxMjE3MDc2MzA=</t>
  </si>
  <si>
    <t>travellerdb</t>
  </si>
  <si>
    <t>wargfn</t>
  </si>
  <si>
    <t>Wargfn</t>
  </si>
  <si>
    <t>Houston</t>
  </si>
  <si>
    <t>A Deckbuilder for TravellerCCG.</t>
  </si>
  <si>
    <t>https://github.com/wargfn/travellerdb</t>
  </si>
  <si>
    <t>PHP/HTML/CSS/JavaScript/Shell</t>
  </si>
  <si>
    <t>2018-02-16T02:27:11Z</t>
  </si>
  <si>
    <t>2020-07-23T18:35:05Z</t>
  </si>
  <si>
    <t>2020-07-23T18:34:48Z</t>
  </si>
  <si>
    <t>MDEwOlJlcG9zaXRvcnkzMTAxMDIyNjk=</t>
  </si>
  <si>
    <t>ffn</t>
  </si>
  <si>
    <t>crenza</t>
  </si>
  <si>
    <t>Crenza - Your Trusted IT Partner</t>
  </si>
  <si>
    <t>Crenza LLC</t>
  </si>
  <si>
    <t>Lenexa, KS</t>
  </si>
  <si>
    <t>https://github.com/crenza/ffn</t>
  </si>
  <si>
    <t>2020-11-04T19:46:43Z</t>
  </si>
  <si>
    <t>2020-11-04T19:49:30Z</t>
  </si>
  <si>
    <t>2020-07-22T21:44:35Z</t>
  </si>
  <si>
    <t>MDEwOlJlcG9zaXRvcnkyNzkyODgyNjg=</t>
  </si>
  <si>
    <t>RevueProject</t>
  </si>
  <si>
    <t>JOURANI</t>
  </si>
  <si>
    <t>https://github.com/JOURANI/RevueProject</t>
  </si>
  <si>
    <t>2020-07-13T11:50:26Z</t>
  </si>
  <si>
    <t>2020-07-22T16:37:34Z</t>
  </si>
  <si>
    <t>2020-07-22T16:04:16Z</t>
  </si>
  <si>
    <t>MDEwOlJlcG9zaXRvcnkyMDIxNDA5OTc=</t>
  </si>
  <si>
    <t>Camping_Project</t>
  </si>
  <si>
    <t>Estelle-dng</t>
  </si>
  <si>
    <t>Estelle DENAGE</t>
  </si>
  <si>
    <t>Web dev jr student</t>
  </si>
  <si>
    <t>Projet de site web camping, design, vitrine et réservation. Symfony/PHP/Doctrine/PHPmyAdmin - HTML/CSS/jquery/bootstrap</t>
  </si>
  <si>
    <t>https://github.com/Estelle-dng/Camping_Project</t>
  </si>
  <si>
    <t>PHP/CSS/HTML/JavaScript</t>
  </si>
  <si>
    <t>2019-08-13T12:36:15Z</t>
  </si>
  <si>
    <t>2020-07-20T08:26:56Z</t>
  </si>
  <si>
    <t>2020-07-20T08:26:37Z</t>
  </si>
  <si>
    <t>MDEwOlJlcG9zaXRvcnkyMTUwNDMwNjM=</t>
  </si>
  <si>
    <t>drupalactivities</t>
  </si>
  <si>
    <t>nishantqed42</t>
  </si>
  <si>
    <t>Nishant Ghetiya</t>
  </si>
  <si>
    <t>Drupal Developer</t>
  </si>
  <si>
    <t>QED42</t>
  </si>
  <si>
    <t>Pune, India</t>
  </si>
  <si>
    <t>https://github.com/nishantqed42/drupalactivities</t>
  </si>
  <si>
    <t>Shell/PHP/JavaScript/CSS/HTML</t>
  </si>
  <si>
    <t>2019-10-14T12:51:02Z</t>
  </si>
  <si>
    <t>2020-07-20T06:24:30Z</t>
  </si>
  <si>
    <t>2020-07-20T06:23:59Z</t>
  </si>
  <si>
    <t>MDEwOlJlcG9zaXRvcnkyNjA3NjUyMjk=</t>
  </si>
  <si>
    <t>meu_ecomerce</t>
  </si>
  <si>
    <t>RicardoFV</t>
  </si>
  <si>
    <t xml:space="preserve">Loja virtual sendo contrariada com laravel, javascript e bootstrap </t>
  </si>
  <si>
    <t>https://github.com/RicardoFV/meu_ecomerce</t>
  </si>
  <si>
    <t>PHP/Vue/HTML</t>
  </si>
  <si>
    <t>2020-05-02T20:01:11Z</t>
  </si>
  <si>
    <t>2020-07-20T02:25:16Z</t>
  </si>
  <si>
    <t>2020-07-20T02:24:11Z</t>
  </si>
  <si>
    <t>MDEwOlJlcG9zaXRvcnkyNTM3MjMyMjA=</t>
  </si>
  <si>
    <t>java_web_interface</t>
  </si>
  <si>
    <t>robinslager</t>
  </si>
  <si>
    <t>Robin Slager</t>
  </si>
  <si>
    <t>a webinterface for java projects using docker</t>
  </si>
  <si>
    <t>https://github.com/robinslager/java_web_interface</t>
  </si>
  <si>
    <t>Dockerfile/Shell/PHP/HTML/CSS/JavaScript</t>
  </si>
  <si>
    <t>2020-04-07T07:46:49Z</t>
  </si>
  <si>
    <t>2020-07-18T10:46:16Z</t>
  </si>
  <si>
    <t>2020-07-18T10:46:02Z</t>
  </si>
  <si>
    <t>MDEwOlJlcG9zaXRvcnkyODAxMjI5NTM=</t>
  </si>
  <si>
    <t>symfony-soyagaci</t>
  </si>
  <si>
    <t>furkantopcuoglu</t>
  </si>
  <si>
    <t>Furkan Topcuoğlu</t>
  </si>
  <si>
    <t>https://furkantopcuoglu.com/</t>
  </si>
  <si>
    <t>Denizli</t>
  </si>
  <si>
    <t>Symfony ile soyagaci projesi</t>
  </si>
  <si>
    <t>https://github.com/furkantopcuoglu/symfony-soyagaci</t>
  </si>
  <si>
    <t>2020-07-16T10:20:06Z</t>
  </si>
  <si>
    <t>2020-07-18T07:29:06Z</t>
  </si>
  <si>
    <t>2020-07-18T07:28:56Z</t>
  </si>
  <si>
    <t>MDEwOlJlcG9zaXRvcnkyNzc2MjAwNjc=</t>
  </si>
  <si>
    <t>chat-boot</t>
  </si>
  <si>
    <t>xemiliax</t>
  </si>
  <si>
    <t xml:space="preserve">Ingrid Emilia </t>
  </si>
  <si>
    <t>Developer Jr \r\n</t>
  </si>
  <si>
    <t>https://www.hibike.com.br/</t>
  </si>
  <si>
    <t xml:space="preserve">São Paulo </t>
  </si>
  <si>
    <t>teste-chat-boot-php-laravel</t>
  </si>
  <si>
    <t>https://github.com/xemiliax/chat-boot</t>
  </si>
  <si>
    <t>PHP/HTML/Shell</t>
  </si>
  <si>
    <t>2020-07-06T18:34:02Z</t>
  </si>
  <si>
    <t>2020-07-17T20:10:26Z</t>
  </si>
  <si>
    <t>2020-07-17T20:09:51Z</t>
  </si>
  <si>
    <t>MDEwOlJlcG9zaXRvcnkyNzczNDAzNTY=</t>
  </si>
  <si>
    <t>d8_2020</t>
  </si>
  <si>
    <t>MyHealthSheets</t>
  </si>
  <si>
    <t>Benjamin Citren</t>
  </si>
  <si>
    <t>Toronto, Canada</t>
  </si>
  <si>
    <t>Latest Drupal 8 site - working locally</t>
  </si>
  <si>
    <t>https://github.com/MyHealthSheets/d8_2020</t>
  </si>
  <si>
    <t>PHP/JavaScript/CSS/HTML/Shell</t>
  </si>
  <si>
    <t>2020-07-05T16:25:32Z</t>
  </si>
  <si>
    <t>2020-07-17T00:20:52Z</t>
  </si>
  <si>
    <t>2020-07-17T00:20:25Z</t>
  </si>
  <si>
    <t>MDEwOlJlcG9zaXRvcnkyNzMxMTMwNzA=</t>
  </si>
  <si>
    <t>uc-d8-deploy</t>
  </si>
  <si>
    <t>DiversiCon</t>
  </si>
  <si>
    <t>Russ Winters</t>
  </si>
  <si>
    <t>CSE</t>
  </si>
  <si>
    <t>Conyers, GA</t>
  </si>
  <si>
    <t>https://github.com/DiversiCon/uc-d8-deploy</t>
  </si>
  <si>
    <t>PHP/JavaScript/CSS/HTML/Shell/XSLT/Rich Text Format</t>
  </si>
  <si>
    <t>2020-06-18T01:24:42Z</t>
  </si>
  <si>
    <t>2020-07-16T23:47:19Z</t>
  </si>
  <si>
    <t>2020-07-16T23:47:11Z</t>
  </si>
  <si>
    <t>MDEwOlJlcG9zaXRvcnkyNTgwNDk1MDE=</t>
  </si>
  <si>
    <t>Portafolio_FERME</t>
  </si>
  <si>
    <t>Ksalgados</t>
  </si>
  <si>
    <t>https://github.com/Ksalgados/Portafolio_FERME</t>
  </si>
  <si>
    <t>CSS/Hack/PHP/JavaScript/HTML</t>
  </si>
  <si>
    <t>2020-04-23T00:07:42Z</t>
  </si>
  <si>
    <t>2020-07-15T23:09:56Z</t>
  </si>
  <si>
    <t>2020-07-15T23:08:44Z</t>
  </si>
  <si>
    <t>MDEwOlJlcG9zaXRvcnkyNTQyMTAyMzk=</t>
  </si>
  <si>
    <t>KoolHealthyWebApp</t>
  </si>
  <si>
    <t>DahmaniDev</t>
  </si>
  <si>
    <t>Mohamed Hedi Dahmani</t>
  </si>
  <si>
    <t>Software, Web &amp; Mobile Apps Developper.\r\nBachelor in Computer Science.\r\nStudying Engineering in Computer Science</t>
  </si>
  <si>
    <t>Web App for Kool Healthy using Symfony Framework, PHP, twig, JavaScript</t>
  </si>
  <si>
    <t>https://github.com/DahmaniDev/KoolHealthyWebApp</t>
  </si>
  <si>
    <t>2020-04-08T22:01:20Z</t>
  </si>
  <si>
    <t>2020-07-14T18:05:38Z</t>
  </si>
  <si>
    <t>2020-07-14T18:05:19Z</t>
  </si>
  <si>
    <t>MDEwOlJlcG9zaXRvcnkyNjQ0NzUyODI=</t>
  </si>
  <si>
    <t>caravane</t>
  </si>
  <si>
    <t>elhnd</t>
  </si>
  <si>
    <t>El Hadji NDIAYE</t>
  </si>
  <si>
    <t xml:space="preserve">Apprenant à la #sonatelacademy </t>
  </si>
  <si>
    <t>https://github.com/elhnd/caravane</t>
  </si>
  <si>
    <t>PHP/HTML/Vue/JavaScript/CSS</t>
  </si>
  <si>
    <t>2020-05-16T16:10:37Z</t>
  </si>
  <si>
    <t>2020-07-13T22:44:07Z</t>
  </si>
  <si>
    <t>2020-07-13T22:43:31Z</t>
  </si>
  <si>
    <t>MDEwOlJlcG9zaXRvcnkyMzU0NzQ1OTA=</t>
  </si>
  <si>
    <t>GetLocEquipamentos</t>
  </si>
  <si>
    <t>IsmaelVaz</t>
  </si>
  <si>
    <t>Ismael Vaz</t>
  </si>
  <si>
    <t>Desenvolvedor</t>
  </si>
  <si>
    <t>Brasil</t>
  </si>
  <si>
    <t>Sistema Orçamentos para Locação de Equipamentos</t>
  </si>
  <si>
    <t>https://github.com/IsmaelVaz/GetLocEquipamentos</t>
  </si>
  <si>
    <t>2020-01-22T01:18:27Z</t>
  </si>
  <si>
    <t>2020-07-12T22:44:38Z</t>
  </si>
  <si>
    <t>2020-07-12T22:44:28Z</t>
  </si>
  <si>
    <t>MDEwOlJlcG9zaXRvcnkyNzU0OTk4NzI=</t>
  </si>
  <si>
    <t>hyperf_vue</t>
  </si>
  <si>
    <t>waltkong</t>
  </si>
  <si>
    <t>基于 swoole（hyperf框架）  + vue（element-ui） 一套通用权限管理系统。</t>
  </si>
  <si>
    <t>https://github.com/waltkong/hyperf_vue</t>
  </si>
  <si>
    <t>Dockerfile/PHP/JavaScript/HTML/Vue/CSS/TSQL</t>
  </si>
  <si>
    <t>2020-06-28T03:34:08Z</t>
  </si>
  <si>
    <t>2020-07-11T07:30:11Z</t>
  </si>
  <si>
    <t>2020-07-11T07:30:33Z</t>
  </si>
  <si>
    <t>MDEwOlJlcG9zaXRvcnkyNzg1NzU5NDY=</t>
  </si>
  <si>
    <t>ICC-Forum</t>
  </si>
  <si>
    <t>tima2015</t>
  </si>
  <si>
    <t>Timothy Sherstobitov Sergeyevich</t>
  </si>
  <si>
    <t>I am currently studying at SUSU.\r\nLove my girlfriend and java =3\r\n</t>
  </si>
  <si>
    <t>https://github.com/tima2015/ICC-Forum</t>
  </si>
  <si>
    <t>PHP/HTML/CSS/JavaScript/PLpgSQL/TSQL</t>
  </si>
  <si>
    <t>2020-07-10T08:06:09Z</t>
  </si>
  <si>
    <t>2020-07-10T08:07:28Z</t>
  </si>
  <si>
    <t>2020-07-10T08:04:13Z</t>
  </si>
  <si>
    <t>MDEwOlJlcG9zaXRvcnkyNzYyMjY3MTY=</t>
  </si>
  <si>
    <t>greeny_back</t>
  </si>
  <si>
    <t>teddyboirin</t>
  </si>
  <si>
    <t>O-Communication</t>
  </si>
  <si>
    <t>https://github.com/teddyboirin/greeny_back</t>
  </si>
  <si>
    <t>PHP/JavaScript/CSS/HTML</t>
  </si>
  <si>
    <t>2020-06-30T23:01:33Z</t>
  </si>
  <si>
    <t>2020-07-10T02:31:26Z</t>
  </si>
  <si>
    <t>2020-07-10T02:31:22Z</t>
  </si>
  <si>
    <t>MDEwOlJlcG9zaXRvcnkyNzgwNjMzMDM=</t>
  </si>
  <si>
    <t>funnel</t>
  </si>
  <si>
    <t>exiliensoft</t>
  </si>
  <si>
    <t>Virendra Singh</t>
  </si>
  <si>
    <t>https://github.com/exiliensoft/funnel</t>
  </si>
  <si>
    <t>PHP/HTML/JavaScript/CSS</t>
  </si>
  <si>
    <t>2020-07-08T10:47:56Z</t>
  </si>
  <si>
    <t>2020-07-08T11:41:19Z</t>
  </si>
  <si>
    <t>2020-07-08T11:33:46Z</t>
  </si>
  <si>
    <t>MDEwOlJlcG9zaXRvcnkyNTcwOTI2NTU=</t>
  </si>
  <si>
    <t>tickettingsystem</t>
  </si>
  <si>
    <t>yahyapervaiz</t>
  </si>
  <si>
    <t>https://github.com/yahyapervaiz/tickettingsystem</t>
  </si>
  <si>
    <t>Shell/Dockerfile/PHP</t>
  </si>
  <si>
    <t>2020-04-19T20:11:39Z</t>
  </si>
  <si>
    <t>2020-10-20T06:55:04Z</t>
  </si>
  <si>
    <t>2020-07-08T09:12:03Z</t>
  </si>
  <si>
    <t>MDEwOlJlcG9zaXRvcnkyNzczMTExNjk=</t>
  </si>
  <si>
    <t>proxify</t>
  </si>
  <si>
    <t>lucianovidiufilote</t>
  </si>
  <si>
    <t>Lucian Filote</t>
  </si>
  <si>
    <t>https://github.com/lucianovidiufilote/proxify</t>
  </si>
  <si>
    <t>2020-07-05T13:49:10Z</t>
  </si>
  <si>
    <t>2020-07-06T22:53:22Z</t>
  </si>
  <si>
    <t>2020-07-06T22:53:18Z</t>
  </si>
  <si>
    <t>MDEwOlJlcG9zaXRvcnkyMDc3MTg3NzU=</t>
  </si>
  <si>
    <t>E-Doctor</t>
  </si>
  <si>
    <t>Pragalbha-Patil</t>
  </si>
  <si>
    <t>Pragalbha Patil</t>
  </si>
  <si>
    <t>React &amp; Laravel Developer, Student, Tech Enthusiast.</t>
  </si>
  <si>
    <t>K.J. Somaiya Institute of Engineering &amp; Information Technology</t>
  </si>
  <si>
    <t>Mumbai</t>
  </si>
  <si>
    <t>a step towards automating a clinic</t>
  </si>
  <si>
    <t>laravel/botman/doctor-appointment-management/javascript</t>
  </si>
  <si>
    <t>https://github.com/Pragalbha-Patil/E-Doctor</t>
  </si>
  <si>
    <t>2019-09-11T03:53:46Z</t>
  </si>
  <si>
    <t>2020-08-01T06:04:04Z</t>
  </si>
  <si>
    <t>2020-07-06T16:47:52Z</t>
  </si>
  <si>
    <t>MDEwOlJlcG9zaXRvcnkyNzc1MjgyOTU=</t>
  </si>
  <si>
    <t>airbnb-clone</t>
  </si>
  <si>
    <t>https://github.com/walidazz/airbnb-clone</t>
  </si>
  <si>
    <t>2020-07-06T11:52:14Z</t>
  </si>
  <si>
    <t>2020-11-15T20:12:28Z</t>
  </si>
  <si>
    <t>2020-07-06T12:07:36Z</t>
  </si>
  <si>
    <t>MDEwOlJlcG9zaXRvcnkyNzc1MDA4NTQ=</t>
  </si>
  <si>
    <t>back-webdoc-blockchain</t>
  </si>
  <si>
    <t>Lucas-Moreno</t>
  </si>
  <si>
    <t>https://github.com/Lucas-Moreno/back-webdoc-blockchain</t>
  </si>
  <si>
    <t>2020-07-06T09:36:50Z</t>
  </si>
  <si>
    <t>2020-07-06T09:54:57Z</t>
  </si>
  <si>
    <t>2020-07-06T09:52:28Z</t>
  </si>
  <si>
    <t>MDEwOlJlcG9zaXRvcnkyNzcyODM5OTc=</t>
  </si>
  <si>
    <t>inaklug</t>
  </si>
  <si>
    <t>anwarproject</t>
  </si>
  <si>
    <t>https://github.com/anwarproject/inaklug</t>
  </si>
  <si>
    <t>PHP/CSS/JavaScript/HTML/Smarty</t>
  </si>
  <si>
    <t>2020-07-05T11:04:49Z</t>
  </si>
  <si>
    <t>2020-07-05T14:14:00Z</t>
  </si>
  <si>
    <t>2020-07-05T14:13:35Z</t>
  </si>
  <si>
    <t>MDEwOlJlcG9zaXRvcnkyNDAzODU2MjA=</t>
  </si>
  <si>
    <t>projetL3</t>
  </si>
  <si>
    <t>mickaelgudin</t>
  </si>
  <si>
    <t>Projet de L3 : Site pour un professeur avec le framework PHP codeigniter et le framework front Vuejs</t>
  </si>
  <si>
    <t>https://github.com/mickaelgudin/projetL3</t>
  </si>
  <si>
    <t>PHP/HTML/CSS/JavaScript/TSQL/Hack/Shell</t>
  </si>
  <si>
    <t>2020-02-13T23:07:49Z</t>
  </si>
  <si>
    <t>2020-07-04T23:39:01Z</t>
  </si>
  <si>
    <t>2020-07-04T23:38:58Z</t>
  </si>
  <si>
    <t>MDEwOlJlcG9zaXRvcnkyNzY4OTg0OTI=</t>
  </si>
  <si>
    <t>symfony4lts-adminpanel</t>
  </si>
  <si>
    <t>ranaars</t>
  </si>
  <si>
    <t>Anwar Hossain</t>
  </si>
  <si>
    <t>Dhaka, Bangladesh</t>
  </si>
  <si>
    <t>https://github.com/ranaars/symfony4lts-adminpanel</t>
  </si>
  <si>
    <t>2020-07-03T12:47:51Z</t>
  </si>
  <si>
    <t>2020-07-03T13:13:36Z</t>
  </si>
  <si>
    <t>2020-07-03T13:10:51Z</t>
  </si>
  <si>
    <t>MDEwOlJlcG9zaXRvcnkyNzY4NzgwMzk=</t>
  </si>
  <si>
    <t>e-joy</t>
  </si>
  <si>
    <t>quoctu2016</t>
  </si>
  <si>
    <t>Quốc Tú</t>
  </si>
  <si>
    <t>Free-Agent</t>
  </si>
  <si>
    <t>Vietnam</t>
  </si>
  <si>
    <t>https://github.com/quoctu2016/e-joy</t>
  </si>
  <si>
    <t>PHP/HTML/Shell/JavaScript/CSS</t>
  </si>
  <si>
    <t>2020-07-03T10:56:20Z</t>
  </si>
  <si>
    <t>2020-07-03T11:05:11Z</t>
  </si>
  <si>
    <t>2020-07-03T11:04:01Z</t>
  </si>
  <si>
    <t>MDEwOlJlcG9zaXRvcnkyNzYzOTU1MzI=</t>
  </si>
  <si>
    <t>MechanoApp</t>
  </si>
  <si>
    <t>AbirElM</t>
  </si>
  <si>
    <t>El Mokhtari Abir</t>
  </si>
  <si>
    <t>Car reparation service made using Symfony 3.4.2</t>
  </si>
  <si>
    <t>https://github.com/AbirElM/MechanoApp</t>
  </si>
  <si>
    <t>PHP/HTML/CSS/TSQL</t>
  </si>
  <si>
    <t>2020-07-01T14:11:39Z</t>
  </si>
  <si>
    <t>2020-07-02T18:52:12Z</t>
  </si>
  <si>
    <t>2020-07-02T17:17:36Z</t>
  </si>
  <si>
    <t>MDEwOlJlcG9zaXRvcnkyNzQxMjA2NDk=</t>
  </si>
  <si>
    <t>darya_online_shopping</t>
  </si>
  <si>
    <t>LSoftonic</t>
  </si>
  <si>
    <t>https://github.com/LSoftonic/darya_online_shopping</t>
  </si>
  <si>
    <t>PHP/CSS/JavaScript/HTML/Shell/Smarty</t>
  </si>
  <si>
    <t>2020-06-22T11:38:11Z</t>
  </si>
  <si>
    <t>2020-07-02T04:23:32Z</t>
  </si>
  <si>
    <t>2020-07-02T04:22:34Z</t>
  </si>
  <si>
    <t>MDEwOlJlcG9zaXRvcnkyNzY1MDE4NTg=</t>
  </si>
  <si>
    <t>ForumProjetCommun</t>
  </si>
  <si>
    <t>ttnguyentran</t>
  </si>
  <si>
    <t>https://github.com/ttnguyentran/ForumProjetCommun</t>
  </si>
  <si>
    <t>PHP/TSQL/HTML</t>
  </si>
  <si>
    <t>2020-07-01T23:18:07Z</t>
  </si>
  <si>
    <t>2020-07-05T15:58:20Z</t>
  </si>
  <si>
    <t>2020-07-01T23:23:20Z</t>
  </si>
  <si>
    <t>MDEwOlJlcG9zaXRvcnkyNzUyNTQ4MjU=</t>
  </si>
  <si>
    <t>my-drupal8-site</t>
  </si>
  <si>
    <t>nickeblewis</t>
  </si>
  <si>
    <t>Nick Lewis</t>
  </si>
  <si>
    <t>Nick Lewis Ltd</t>
  </si>
  <si>
    <t>Farnborough</t>
  </si>
  <si>
    <t>https://github.com/nickeblewis/my-drupal8-site</t>
  </si>
  <si>
    <t>PHP/JavaScript/CSS/HTML/Shell/Ruby</t>
  </si>
  <si>
    <t>2020-06-26T21:56:42Z</t>
  </si>
  <si>
    <t>2020-07-01T22:12:24Z</t>
  </si>
  <si>
    <t>2020-07-01T22:12:14Z</t>
  </si>
  <si>
    <t>MDEwOlJlcG9zaXRvcnkyNzUyNTYyMTc=</t>
  </si>
  <si>
    <t>NickLewisDigital</t>
  </si>
  <si>
    <t>https://github.com/NickLewisDigital/my-drupal8-site</t>
  </si>
  <si>
    <t>2020-06-26T22:07:48Z</t>
  </si>
  <si>
    <t>2020-07-01T21:49:33Z</t>
  </si>
  <si>
    <t>2020-07-01T21:48:25Z</t>
  </si>
  <si>
    <t>MDEwOlJlcG9zaXRvcnkyNzY0MDM1NTg=</t>
  </si>
  <si>
    <t>indeed</t>
  </si>
  <si>
    <t>Edyta2801</t>
  </si>
  <si>
    <t>https://github.com/Edyta2801/indeed</t>
  </si>
  <si>
    <t>2020-07-01T14:44:21Z</t>
  </si>
  <si>
    <t>2021-01-23T12:12:27Z</t>
  </si>
  <si>
    <t>2020-07-01T14:48:57Z</t>
  </si>
  <si>
    <t>MDEwOlJlcG9zaXRvcnkyNzYyNjg1MjM=</t>
  </si>
  <si>
    <t>test-d8</t>
  </si>
  <si>
    <t>SawChanLay</t>
  </si>
  <si>
    <t>testing drupal 8</t>
  </si>
  <si>
    <t>https://github.com/SawChanLay/test-d8</t>
  </si>
  <si>
    <t>2020-07-01T03:35:35Z</t>
  </si>
  <si>
    <t>2020-07-01T05:14:49Z</t>
  </si>
  <si>
    <t>2020-07-01T05:12:54Z</t>
  </si>
  <si>
    <t>MDEwOlJlcG9zaXRvcnkyNzUwMTY3ODY=</t>
  </si>
  <si>
    <t>carRepare_App</t>
  </si>
  <si>
    <t>A small car reparation application made with symfony 3.4</t>
  </si>
  <si>
    <t>https://github.com/AbirElM/carRepare_App</t>
  </si>
  <si>
    <t>2020-06-25T21:16:39Z</t>
  </si>
  <si>
    <t>2020-07-01T00:13:40Z</t>
  </si>
  <si>
    <t>2020-06-30T23:59:14Z</t>
  </si>
  <si>
    <t>MDEwOlJlcG9zaXRvcnkyNjcxNTA4MjY=</t>
  </si>
  <si>
    <t>BikeLando</t>
  </si>
  <si>
    <t>Portal rowerowy oparty na Symfony</t>
  </si>
  <si>
    <t>https://github.com/BikeLando/BikeLando</t>
  </si>
  <si>
    <t>2020-05-26T20:59:16Z</t>
  </si>
  <si>
    <t>2020-06-30T22:25:05Z</t>
  </si>
  <si>
    <t>2020-06-30T22:24:55Z</t>
  </si>
  <si>
    <t>MDEwOlJlcG9zaXRvcnkyNjU5ODM4MjA=</t>
  </si>
  <si>
    <t>dic</t>
  </si>
  <si>
    <t>lizhanfei</t>
  </si>
  <si>
    <t>coder</t>
  </si>
  <si>
    <t>基于hyperf框架的高性能词典匹配和联想工具。可用于敏感词匹配、关键词联想等场景。</t>
  </si>
  <si>
    <t>https://github.com/lizhanfei/dic</t>
  </si>
  <si>
    <t>Dockerfile/PHP/Shell/TSQL</t>
  </si>
  <si>
    <t>2020-05-22T00:46:37Z</t>
  </si>
  <si>
    <t>2020-06-30T12:05:53Z</t>
  </si>
  <si>
    <t>2020-06-30T12:05:48Z</t>
  </si>
  <si>
    <t>MDEwOlJlcG9zaXRvcnkyNTg5MTM3NTQ=</t>
  </si>
  <si>
    <t>gestion-Emploi</t>
  </si>
  <si>
    <t>hamzaSghaier</t>
  </si>
  <si>
    <t>gestion d'emploi avec #Symfony #Easy_Admin_Bundle</t>
  </si>
  <si>
    <t>https://github.com/hamzaSghaier/gestion-Emploi</t>
  </si>
  <si>
    <t>2020-04-26T01:44:06Z</t>
  </si>
  <si>
    <t>2020-06-29T23:17:11Z</t>
  </si>
  <si>
    <t>2020-06-29T23:16:20Z</t>
  </si>
  <si>
    <t>MDEwOlJlcG9zaXRvcnkyNzU5MTI0NzA=</t>
  </si>
  <si>
    <t>projetsymfony</t>
  </si>
  <si>
    <t>ihebnasr</t>
  </si>
  <si>
    <t>platforme recrutement</t>
  </si>
  <si>
    <t>https://github.com/ihebnasr/projetsymfony</t>
  </si>
  <si>
    <t>2020-06-29T19:53:06Z</t>
  </si>
  <si>
    <t>2020-06-29T20:15:15Z</t>
  </si>
  <si>
    <t>2020-06-29T19:54:37Z</t>
  </si>
  <si>
    <t>MDEwOlJlcG9zaXRvcnkyNzU4MTUyNDk=</t>
  </si>
  <si>
    <t>store_book</t>
  </si>
  <si>
    <t>athula1wasala</t>
  </si>
  <si>
    <t>https://github.com/athula1wasala/store_book</t>
  </si>
  <si>
    <t>PHP/HTML/CSS</t>
  </si>
  <si>
    <t>2020-06-29T12:56:09Z</t>
  </si>
  <si>
    <t>2020-06-29T14:46:33Z</t>
  </si>
  <si>
    <t>2020-06-29T14:45:15Z</t>
  </si>
  <si>
    <t>MDEwOlJlcG9zaXRvcnkyNzU4MTg3NTg=</t>
  </si>
  <si>
    <t>zakrock1</t>
  </si>
  <si>
    <t>zak world</t>
  </si>
  <si>
    <t>project symfony</t>
  </si>
  <si>
    <t>https://github.com/zakrock1/symfony1</t>
  </si>
  <si>
    <t>2020-06-29T13:10:41Z</t>
  </si>
  <si>
    <t>2020-06-29T14:36:48Z</t>
  </si>
  <si>
    <t>2020-06-29T14:32:40Z</t>
  </si>
  <si>
    <t>MDEwOlJlcG9zaXRvcnkyNjgwNzQzNjM=</t>
  </si>
  <si>
    <t>Laravel-OctoberCMS</t>
  </si>
  <si>
    <t>lukeefrost</t>
  </si>
  <si>
    <t>https://github.com/lukeefrost/Laravel-OctoberCMS</t>
  </si>
  <si>
    <t>2020-05-30T12:23:30Z</t>
  </si>
  <si>
    <t>2020-06-28T21:03:34Z</t>
  </si>
  <si>
    <t>2020-06-28T21:03:27Z</t>
  </si>
  <si>
    <t>MDEwOlJlcG9zaXRvcnkyNzQ1NzczNTQ=</t>
  </si>
  <si>
    <t>queen-cms</t>
  </si>
  <si>
    <t>https://github.com/AkmalKurbanov/queen-cms</t>
  </si>
  <si>
    <t>2020-06-24T04:48:23Z</t>
  </si>
  <si>
    <t>2020-06-28T19:12:59Z</t>
  </si>
  <si>
    <t>2020-06-28T19:05:47Z</t>
  </si>
  <si>
    <t>MDEwOlJlcG9zaXRvcnkyNzQ1NDEwMjY=</t>
  </si>
  <si>
    <t>AlanGPmx</t>
  </si>
  <si>
    <t>Alan GP</t>
  </si>
  <si>
    <t>👨🏽‍💻Web developer | 👨🏽‍🎓 Computer Engineering Student | Instituto Politécnico Nacional - ESIME Culhuacán ♥️</t>
  </si>
  <si>
    <t>México</t>
  </si>
  <si>
    <t>https://github.com/AlanGPmx/mp-ecommerce-php</t>
  </si>
  <si>
    <t>2020-06-24T00:56:21Z</t>
  </si>
  <si>
    <t>2020-06-27T21:52:28Z</t>
  </si>
  <si>
    <t>2020-06-27T21:52:25Z</t>
  </si>
  <si>
    <t>MDEwOlJlcG9zaXRvcnkyNzQ3MTAyMTM=</t>
  </si>
  <si>
    <t>EnvTest</t>
  </si>
  <si>
    <t>echonorthernlights</t>
  </si>
  <si>
    <t>https://github.com/echonorthernlights/EnvTest</t>
  </si>
  <si>
    <t>2020-06-24T15:57:24Z</t>
  </si>
  <si>
    <t>2020-06-27T08:09:58Z</t>
  </si>
  <si>
    <t>2020-06-27T08:58:51Z</t>
  </si>
  <si>
    <t>MDEwOlJlcG9zaXRvcnkyNzUyNzYzNDg=</t>
  </si>
  <si>
    <t>benjamin024</t>
  </si>
  <si>
    <t>Benjamín Dorantes</t>
  </si>
  <si>
    <t>https://github.com/benjamin024/mp-ecommerce-php</t>
  </si>
  <si>
    <t>2020-06-27T01:09:58Z</t>
  </si>
  <si>
    <t>2020-06-27T02:41:03Z</t>
  </si>
  <si>
    <t>2020-06-27T02:40:45Z</t>
  </si>
  <si>
    <t>MDEwOlJlcG9zaXRvcnkyNzQ4MDUyNTI=</t>
  </si>
  <si>
    <t>mp-ecommerce-php-master</t>
  </si>
  <si>
    <t>thenexusG</t>
  </si>
  <si>
    <t>Uriel Gonzalez</t>
  </si>
  <si>
    <t>https://github.com/thenexusG/mp-ecommerce-php-master</t>
  </si>
  <si>
    <t>CSS/PHP/Hack/HTML</t>
  </si>
  <si>
    <t>2020-06-25T01:31:58Z</t>
  </si>
  <si>
    <t>2020-06-26T23:29:31Z</t>
  </si>
  <si>
    <t>2020-06-26T23:29:20Z</t>
  </si>
  <si>
    <t>MDEwOlJlcG9zaXRvcnkyNTQ0NzQ3MzU=</t>
  </si>
  <si>
    <t>821-G3</t>
  </si>
  <si>
    <t>mauquie</t>
  </si>
  <si>
    <t>Joël MAUQUIE</t>
  </si>
  <si>
    <t>Education Nationale</t>
  </si>
  <si>
    <t>Gestion des tickets</t>
  </si>
  <si>
    <t>https://github.com/mauquie/821-G3</t>
  </si>
  <si>
    <t>2020-04-09T20:44:43Z</t>
  </si>
  <si>
    <t>2020-06-26T14:16:52Z</t>
  </si>
  <si>
    <t>2020-06-26T14:16:38Z</t>
  </si>
  <si>
    <t>MDEwOlJlcG9zaXRvcnkyNzQ5NzE1NTY=</t>
  </si>
  <si>
    <t>centro-drupal8</t>
  </si>
  <si>
    <t>ricardotlatelpaCentro</t>
  </si>
  <si>
    <t>Centro Front page with Drupal 8</t>
  </si>
  <si>
    <t>https://github.com/ricardotlatelpaCentro/centro-drupal8</t>
  </si>
  <si>
    <t>2020-06-25T17:04:31Z</t>
  </si>
  <si>
    <t>2020-06-25T18:42:02Z</t>
  </si>
  <si>
    <t>2020-06-25T17:06:33Z</t>
  </si>
  <si>
    <t>MDEwOlJlcG9zaXRvcnkyNzMyNzY5NDM=</t>
  </si>
  <si>
    <t>symfonyrugby</t>
  </si>
  <si>
    <t>KellianChamouard</t>
  </si>
  <si>
    <t>Kellian</t>
  </si>
  <si>
    <t>Git du projet du club de rugby</t>
  </si>
  <si>
    <t>https://github.com/KellianChamouard/symfonyrugby</t>
  </si>
  <si>
    <t>2020-06-18T15:39:37Z</t>
  </si>
  <si>
    <t>2020-06-25T08:44:06Z</t>
  </si>
  <si>
    <t>2020-06-25T08:36:50Z</t>
  </si>
  <si>
    <t>MDEwOlJlcG9zaXRvcnkyNzQ1NzI1Nzk=</t>
  </si>
  <si>
    <t>KoreanoNiu</t>
  </si>
  <si>
    <t>https://github.com/KoreanoNiu/mp-ecommerce-php</t>
  </si>
  <si>
    <t>2020-06-24T04:13:09Z</t>
  </si>
  <si>
    <t>2020-06-25T05:08:29Z</t>
  </si>
  <si>
    <t>2020-06-25T05:08:28Z</t>
  </si>
  <si>
    <t>MDEwOlJlcG9zaXRvcnkyNzQ3MzE4OTg=</t>
  </si>
  <si>
    <t>https://github.com/supriyarajgopal/drupal</t>
  </si>
  <si>
    <t>2020-06-24T17:41:13Z</t>
  </si>
  <si>
    <t>2020-06-24T18:09:49Z</t>
  </si>
  <si>
    <t>2020-06-24T18:04:10Z</t>
  </si>
  <si>
    <t>MDEwOlJlcG9zaXRvcnkyNzQ1MTUyODg=</t>
  </si>
  <si>
    <t>jaaz1994</t>
  </si>
  <si>
    <t>Certificacion MercadoPago</t>
  </si>
  <si>
    <t>https://github.com/jaaz1994/mp-ecommerce-php</t>
  </si>
  <si>
    <t>2020-06-23T21:45:59Z</t>
  </si>
  <si>
    <t>2020-06-24T15:37:23Z</t>
  </si>
  <si>
    <t>2020-06-24T15:37:19Z</t>
  </si>
  <si>
    <t>MDEwOlJlcG9zaXRvcnkyNzQ2NjUzNzY=</t>
  </si>
  <si>
    <t>Projet-Marti</t>
  </si>
  <si>
    <t>AdriVNR</t>
  </si>
  <si>
    <t>Adrien Verner</t>
  </si>
  <si>
    <t>Développer web Front-End Junior</t>
  </si>
  <si>
    <t>Lyon</t>
  </si>
  <si>
    <t>Projet de fin de stage, Simplificateur de consultation aux urgences</t>
  </si>
  <si>
    <t>https://github.com/AdriVNR/Projet-Marti</t>
  </si>
  <si>
    <t>2020-06-24T12:39:14Z</t>
  </si>
  <si>
    <t>2020-06-24T12:41:11Z</t>
  </si>
  <si>
    <t>2020-06-24T12:40:30Z</t>
  </si>
  <si>
    <t>MDEwOlJlcG9zaXRvcnkyNjc1NzY2NTI=</t>
  </si>
  <si>
    <t>reservationWPWD</t>
  </si>
  <si>
    <t>walidnemri</t>
  </si>
  <si>
    <t>Walid</t>
  </si>
  <si>
    <t>https://github.com/walidnemri/reservationWPWD</t>
  </si>
  <si>
    <t>2020-05-28T11:53:13Z</t>
  </si>
  <si>
    <t>2020-06-23T14:20:00Z</t>
  </si>
  <si>
    <t>2020-06-23T14:19:35Z</t>
  </si>
  <si>
    <t>MDEwOlJlcG9zaXRvcnkyMzUwMjcyMDM=</t>
  </si>
  <si>
    <t>hyperf</t>
  </si>
  <si>
    <t>chaogang</t>
  </si>
  <si>
    <t>https://github.com/chaogang/hyperf</t>
  </si>
  <si>
    <t>2020-01-20T05:41:39Z</t>
  </si>
  <si>
    <t>2020-08-05T13:16:39Z</t>
  </si>
  <si>
    <t>2020-06-23T08:04:08Z</t>
  </si>
  <si>
    <t>MDEwOlJlcG9zaXRvcnkyNTkxODk0ODQ=</t>
  </si>
  <si>
    <t>wmt3</t>
  </si>
  <si>
    <t>kehao1996</t>
  </si>
  <si>
    <t>玩名堂</t>
  </si>
  <si>
    <t>https://github.com/kehao1996/wmt3</t>
  </si>
  <si>
    <t>2020-04-27T02:58:19Z</t>
  </si>
  <si>
    <t>2020-06-23T06:16:02Z</t>
  </si>
  <si>
    <t>2020-06-23T06:15:50Z</t>
  </si>
  <si>
    <t>MDEwOlJlcG9zaXRvcnkyMTg5NzMwMjU=</t>
  </si>
  <si>
    <t>Tools_MercadoPago</t>
  </si>
  <si>
    <t>integrationsteam</t>
  </si>
  <si>
    <t>https://github.com/integrationsteam/Tools_MercadoPago</t>
  </si>
  <si>
    <t>2019-11-01T11:30:03Z</t>
  </si>
  <si>
    <t>2020-06-22T20:49:03Z</t>
  </si>
  <si>
    <t>2020-06-22T20:47:57Z</t>
  </si>
  <si>
    <t>MDEwOlJlcG9zaXRvcnkyNzM5NDQ0Mjc=</t>
  </si>
  <si>
    <t>testapi</t>
  </si>
  <si>
    <t>konstatin-va</t>
  </si>
  <si>
    <t>simple rest api</t>
  </si>
  <si>
    <t>https://github.com/konstatin-va/testapi</t>
  </si>
  <si>
    <t>2020-06-21T16:38:40Z</t>
  </si>
  <si>
    <t>2020-06-22T18:04:31Z</t>
  </si>
  <si>
    <t>2020-06-22T18:02:45Z</t>
  </si>
  <si>
    <t>MDEwOlJlcG9zaXRvcnkyNzQxMzU3Njg=</t>
  </si>
  <si>
    <t>phpBB--3.3-</t>
  </si>
  <si>
    <t>ZiGiNation</t>
  </si>
  <si>
    <t>Elias</t>
  </si>
  <si>
    <t>The grind is real</t>
  </si>
  <si>
    <t>Behind You!</t>
  </si>
  <si>
    <t>https://github.com/ZiGiNation/phpBB--3.3-</t>
  </si>
  <si>
    <t>2020-06-22T12:50:55Z</t>
  </si>
  <si>
    <t>2020-06-22T12:52:41Z</t>
  </si>
  <si>
    <t>2020-06-22T12:52:17Z</t>
  </si>
  <si>
    <t>MDEwOlJlcG9zaXRvcnkyNzMyMzExMzI=</t>
  </si>
  <si>
    <t>hyperf_base_framework</t>
  </si>
  <si>
    <t>https://github.com/waltkong/hyperf_base_framework</t>
  </si>
  <si>
    <t>Dockerfile/PHP/TSQL</t>
  </si>
  <si>
    <t>2020-06-18T12:24:16Z</t>
  </si>
  <si>
    <t>2020-06-22T12:39:03Z</t>
  </si>
  <si>
    <t>2020-06-22T12:39:09Z</t>
  </si>
  <si>
    <t>MDEwOlJlcG9zaXRvcnkyNzQwNDQzNDU=</t>
  </si>
  <si>
    <t>newsWebsite</t>
  </si>
  <si>
    <t>anushri19</t>
  </si>
  <si>
    <t>https://github.com/anushri19/newsWebsite</t>
  </si>
  <si>
    <t>2020-06-22T05:04:35Z</t>
  </si>
  <si>
    <t>2020-06-22T06:08:30Z</t>
  </si>
  <si>
    <t>2020-06-22T06:00:40Z</t>
  </si>
  <si>
    <t>MDEwOlJlcG9zaXRvcnkyNzM5NjQ3MTM=</t>
  </si>
  <si>
    <t>OOP_PHP_Implementation</t>
  </si>
  <si>
    <t>soban123</t>
  </si>
  <si>
    <t>Soban Bin Shams</t>
  </si>
  <si>
    <t>I am Computer Eng. from NED UET  and currently working as a M.E.R.N  Stack Developer.</t>
  </si>
  <si>
    <t>Folio3</t>
  </si>
  <si>
    <t xml:space="preserve">karachi </t>
  </si>
  <si>
    <t>https://github.com/soban123/OOP_PHP_Implementation</t>
  </si>
  <si>
    <t>2020-06-21T18:49:34Z</t>
  </si>
  <si>
    <t>2020-06-21T19:15:44Z</t>
  </si>
  <si>
    <t>2020-06-21T19:15:25Z</t>
  </si>
  <si>
    <t>MDEwOlJlcG9zaXRvcnkyNzM3NTA1MDI=</t>
  </si>
  <si>
    <t>EC-CUBE</t>
  </si>
  <si>
    <t>shnog0129</t>
  </si>
  <si>
    <t>shnog</t>
  </si>
  <si>
    <t>Your gentle bro</t>
  </si>
  <si>
    <t>Your handy man</t>
  </si>
  <si>
    <t>Myanmar, Nagasaki</t>
  </si>
  <si>
    <t>https://github.com/shnog0129/EC-CUBE</t>
  </si>
  <si>
    <t>Dockerfile/PHP/JavaScript/CSS/HTML</t>
  </si>
  <si>
    <t>2020-06-20T17:05:46Z</t>
  </si>
  <si>
    <t>2020-06-20T17:14:06Z</t>
  </si>
  <si>
    <t>2020-06-20T17:11:35Z</t>
  </si>
  <si>
    <t>MDEwOlJlcG9zaXRvcnkxNzU1MjA2MjA=</t>
  </si>
  <si>
    <t>Demo-Symfony4-gurgelff</t>
  </si>
  <si>
    <t>gurgelff</t>
  </si>
  <si>
    <t>Fernando Gurgel</t>
  </si>
  <si>
    <t>💪Programming since 2008👴 \r\nReact❤︎ Haskell🧠 AI🤖🔮 Blockchain⛓️🛡️🔮</t>
  </si>
  <si>
    <t>Brazil</t>
  </si>
  <si>
    <t>The first steps</t>
  </si>
  <si>
    <t>https://github.com/gurgelff/Demo-Symfony4-gurgelff</t>
  </si>
  <si>
    <t>2019-03-14T00:37:13Z</t>
  </si>
  <si>
    <t>2020-06-20T12:38:16Z</t>
  </si>
  <si>
    <t>2020-06-20T12:38:13Z</t>
  </si>
  <si>
    <t>MDEwOlJlcG9zaXRvcnkyNzM0OTQxMzI=</t>
  </si>
  <si>
    <t>ProjetPokegame</t>
  </si>
  <si>
    <t>Projet Pokégame - Thien Thanh NGUYEN TRAN</t>
  </si>
  <si>
    <t>https://github.com/ttnguyentran/ProjetPokegame</t>
  </si>
  <si>
    <t>2020-06-19T12:56:59Z</t>
  </si>
  <si>
    <t>2020-06-19T21:27:58Z</t>
  </si>
  <si>
    <t>2020-06-19T21:27:54Z</t>
  </si>
  <si>
    <t>MDEwOlJlcG9zaXRvcnkyNjUxNzk2Mzg=</t>
  </si>
  <si>
    <t>webtp6</t>
  </si>
  <si>
    <t>xavierdever</t>
  </si>
  <si>
    <t>Xavier de Verdun</t>
  </si>
  <si>
    <t>https://github.com/xavierdever/webtp6</t>
  </si>
  <si>
    <t>2020-05-19T07:42:51Z</t>
  </si>
  <si>
    <t>2020-06-19T20:34:57Z</t>
  </si>
  <si>
    <t>2020-06-19T20:34:44Z</t>
  </si>
  <si>
    <t>MDEwOlJlcG9zaXRvcnkyNTAxMjAyODg=</t>
  </si>
  <si>
    <t>DebboPiWeb</t>
  </si>
  <si>
    <t>zeineb0</t>
  </si>
  <si>
    <t>Zeineb Yahiaoui</t>
  </si>
  <si>
    <t>https://github.com/zeineb0/DebboPiWeb</t>
  </si>
  <si>
    <t>PHP/HTML/CSS/JavaScript/Hack/Ruby/Batchfile</t>
  </si>
  <si>
    <t>2020-03-26T00:09:50Z</t>
  </si>
  <si>
    <t>2020-06-19T18:32:51Z</t>
  </si>
  <si>
    <t>2020-06-19T18:32:40Z</t>
  </si>
  <si>
    <t>MDEwOlJlcG9zaXRvcnkyNzI5NzU4Njc=</t>
  </si>
  <si>
    <t>ecv-competition-team-2</t>
  </si>
  <si>
    <t>JMAILLY</t>
  </si>
  <si>
    <t>https://github.com/JMAILLY/ecv-competition-team-2</t>
  </si>
  <si>
    <t>2020-06-17T13:04:48Z</t>
  </si>
  <si>
    <t>2020-06-19T15:38:58Z</t>
  </si>
  <si>
    <t>2020-06-19T15:38:45Z</t>
  </si>
  <si>
    <t>MDEwOlJlcG9zaXRvcnkyNzM0NzI3ODk=</t>
  </si>
  <si>
    <t>sf4_crud_pharma</t>
  </si>
  <si>
    <t>ErickNiaina</t>
  </si>
  <si>
    <t>crud en service symfony4 avec relation manytoone</t>
  </si>
  <si>
    <t>https://github.com/ErickNiaina/sf4_crud_pharma</t>
  </si>
  <si>
    <t>2020-06-19T11:02:16Z</t>
  </si>
  <si>
    <t>2020-06-19T11:23:34Z</t>
  </si>
  <si>
    <t>2020-06-19T11:22:06Z</t>
  </si>
  <si>
    <t>MDEwOlJlcG9zaXRvcnkyNTg1NzI3NTI=</t>
  </si>
  <si>
    <t>Polytrotters</t>
  </si>
  <si>
    <t>lauraamrouche</t>
  </si>
  <si>
    <t>Laura Amrouche</t>
  </si>
  <si>
    <t>Projet WEB Polytrotters</t>
  </si>
  <si>
    <t>https://github.com/lauraamrouche/Polytrotters</t>
  </si>
  <si>
    <t>2020-04-24T17:01:44Z</t>
  </si>
  <si>
    <t>2020-06-19T00:35:57Z</t>
  </si>
  <si>
    <t>2020-06-19T00:34:06Z</t>
  </si>
  <si>
    <t>MDEwOlJlcG9zaXRvcnkyNzMxMjE4Njc=</t>
  </si>
  <si>
    <t>jobeet-5</t>
  </si>
  <si>
    <t>miaguirre22</t>
  </si>
  <si>
    <t>Martin</t>
  </si>
  <si>
    <t>Jobeet tutorial with symfony 5</t>
  </si>
  <si>
    <t>https://github.com/miaguirre22/jobeet-5</t>
  </si>
  <si>
    <t>2020-06-18T02:20:36Z</t>
  </si>
  <si>
    <t>2020-06-18T19:56:56Z</t>
  </si>
  <si>
    <t>2020-06-18T19:56:33Z</t>
  </si>
  <si>
    <t>MDEwOlJlcG9zaXRvcnkyNzMyMzM5NTI=</t>
  </si>
  <si>
    <t>SmartAppTest</t>
  </si>
  <si>
    <t>koverchik</t>
  </si>
  <si>
    <t>https://github.com/koverchik/SmartAppTest</t>
  </si>
  <si>
    <t>2020-06-18T12:38:15Z</t>
  </si>
  <si>
    <t>2020-06-18T13:25:08Z</t>
  </si>
  <si>
    <t>2020-06-18T13:24:03Z</t>
  </si>
  <si>
    <t>MDEwOlJlcG9zaXRvcnkyNzMyMTU5MjA=</t>
  </si>
  <si>
    <t>symfony_quiz_app</t>
  </si>
  <si>
    <t>asab1rd</t>
  </si>
  <si>
    <t>https://github.com/asab1rd/symfony_quiz_app</t>
  </si>
  <si>
    <t>TSQL/PHP/HTML</t>
  </si>
  <si>
    <t>2020-06-18T11:05:54Z</t>
  </si>
  <si>
    <t>2020-06-18T11:27:51Z</t>
  </si>
  <si>
    <t>2020-06-18T11:27:47Z</t>
  </si>
  <si>
    <t>MDEwOlJlcG9zaXRvcnkyNDEzOTE3NTY=</t>
  </si>
  <si>
    <t>KiddoEsprit</t>
  </si>
  <si>
    <t>chucky2298</t>
  </si>
  <si>
    <t>https://github.com/chucky2298/KiddoEsprit</t>
  </si>
  <si>
    <t>PHP/HTML/CSS/JavaScript/Java</t>
  </si>
  <si>
    <t>2020-02-18T15:08:07Z</t>
  </si>
  <si>
    <t>2020-06-18T09:45:26Z</t>
  </si>
  <si>
    <t>2020-06-18T09:45:22Z</t>
  </si>
  <si>
    <t>MDEwOlJlcG9zaXRvcnkyNzMxOTcyNzE=</t>
  </si>
  <si>
    <t>WalletMercadopagePS</t>
  </si>
  <si>
    <t>agcentory240</t>
  </si>
  <si>
    <t>Alexander Govorkov</t>
  </si>
  <si>
    <t>https://github.com/agcentory240/WalletMercadopagePS</t>
  </si>
  <si>
    <t>PHP/HTML/JavaScript</t>
  </si>
  <si>
    <t>2020-06-18T09:30:57Z</t>
  </si>
  <si>
    <t>2020-06-18T09:31:39Z</t>
  </si>
  <si>
    <t>2020-06-18T09:29:19Z</t>
  </si>
  <si>
    <t>MDEwOlJlcG9zaXRvcnkyNzMwNzYxMTk=</t>
  </si>
  <si>
    <t>d8-demo</t>
  </si>
  <si>
    <t>stvnli</t>
  </si>
  <si>
    <t>https://github.com/stvnli/d8-demo</t>
  </si>
  <si>
    <t>2020-06-17T20:53:28Z</t>
  </si>
  <si>
    <t>2020-06-17T21:03:15Z</t>
  </si>
  <si>
    <t>2020-06-17T21:03:05Z</t>
  </si>
  <si>
    <t>MDEwOlJlcG9zaXRvcnkyNzMwMzk4Nzg=</t>
  </si>
  <si>
    <t>alouche1009</t>
  </si>
  <si>
    <t>https://github.com/alouche1009/blog_symfony</t>
  </si>
  <si>
    <t>2020-06-17T17:35:22Z</t>
  </si>
  <si>
    <t>2020-06-17T17:36:30Z</t>
  </si>
  <si>
    <t>2020-06-17T17:36:00Z</t>
  </si>
  <si>
    <t>MDEwOlJlcG9zaXRvcnkyNzI5NDk4MTA=</t>
  </si>
  <si>
    <t>drupal-development</t>
  </si>
  <si>
    <t>dhayanandan-code</t>
  </si>
  <si>
    <t>https://github.com/dhayanandan-code/drupal-development</t>
  </si>
  <si>
    <t>2020-06-17T10:54:17Z</t>
  </si>
  <si>
    <t>2020-06-17T15:54:19Z</t>
  </si>
  <si>
    <t>2020-06-17T15:54:02Z</t>
  </si>
  <si>
    <t>MDEwOlJlcG9zaXRvcnkyNzI5OTY2Mzg=</t>
  </si>
  <si>
    <t>mercadopago-dxphp-1.8.1</t>
  </si>
  <si>
    <t>diegorodriguezvida</t>
  </si>
  <si>
    <t>Diego Rodríguez</t>
  </si>
  <si>
    <t>Vida</t>
  </si>
  <si>
    <t>Montevideo</t>
  </si>
  <si>
    <t>Compatible with version 5.6 of php</t>
  </si>
  <si>
    <t>https://github.com/diegorodriguezvida/mercadopago-dxphp-1.8.1</t>
  </si>
  <si>
    <t>2020-06-17T14:31:15Z</t>
  </si>
  <si>
    <t>2020-06-17T14:33:40Z</t>
  </si>
  <si>
    <t>2020-06-17T14:31:09Z</t>
  </si>
  <si>
    <t>MDEwOlJlcG9zaXRvcnkyNzI4NzEwNzQ=</t>
  </si>
  <si>
    <t>eccube-4.0.3</t>
  </si>
  <si>
    <t>Chelsea-hk3</t>
  </si>
  <si>
    <t>Hidetaro Koizumi</t>
  </si>
  <si>
    <t>EC-Cube検証用</t>
  </si>
  <si>
    <t>https://github.com/Chelsea-hk3/eccube-4.0.3</t>
  </si>
  <si>
    <t>2020-06-17T03:40:45Z</t>
  </si>
  <si>
    <t>2020-06-17T04:38:12Z</t>
  </si>
  <si>
    <t>2020-06-17T04:37:47Z</t>
  </si>
  <si>
    <t>MDEwOlJlcG9zaXRvcnkyNzI2NjgzMjU=</t>
  </si>
  <si>
    <t>eccube</t>
  </si>
  <si>
    <t>xayoshida</t>
  </si>
  <si>
    <t>https://github.com/xayoshida/eccube</t>
  </si>
  <si>
    <t>2020-06-16T09:38:41Z</t>
  </si>
  <si>
    <t>2020-06-16T09:41:18Z</t>
  </si>
  <si>
    <t>2020-06-16T09:35:30Z</t>
  </si>
  <si>
    <t>MDEwOlJlcG9zaXRvcnkyNzI1OTczNzU=</t>
  </si>
  <si>
    <t>PortafolioLuismi</t>
  </si>
  <si>
    <t>luismi97</t>
  </si>
  <si>
    <t>https://github.com/luismi97/PortafolioLuismi</t>
  </si>
  <si>
    <t>PHP/JavaScript/CSS/HTML/Shell/Makefile</t>
  </si>
  <si>
    <t>2020-06-16T03:07:48Z</t>
  </si>
  <si>
    <t>2020-06-16T15:13:35Z</t>
  </si>
  <si>
    <t>2020-06-16T03:09:08Z</t>
  </si>
  <si>
    <t>MDEwOlJlcG9zaXRvcnkyNjYzOTM1NTA=</t>
  </si>
  <si>
    <t>findaway_backend</t>
  </si>
  <si>
    <t>raul881007</t>
  </si>
  <si>
    <t>project_backend</t>
  </si>
  <si>
    <t>https://github.com/raul881007/findaway_backend</t>
  </si>
  <si>
    <t>2020-05-23T18:13:16Z</t>
  </si>
  <si>
    <t>2020-06-15T20:33:14Z</t>
  </si>
  <si>
    <t>2020-06-15T20:32:28Z</t>
  </si>
  <si>
    <t>MDEwOlJlcG9zaXRvcnkyNzI1MDY2MzI=</t>
  </si>
  <si>
    <t>vitrine_pfaffenhoffen</t>
  </si>
  <si>
    <t>henrilionel67</t>
  </si>
  <si>
    <t>https://github.com/henrilionel67/vitrine_pfaffenhoffen</t>
  </si>
  <si>
    <t>PHP/JavaScript/CSS/Batchfile/HTML</t>
  </si>
  <si>
    <t>2020-06-15T17:49:44Z</t>
  </si>
  <si>
    <t>2020-06-17T08:55:55Z</t>
  </si>
  <si>
    <t>2020-06-15T17:50:47Z</t>
  </si>
  <si>
    <t>MDEwOlJlcG9zaXRvcnkyMTUwNTMxNTM=</t>
  </si>
  <si>
    <t>GSB</t>
  </si>
  <si>
    <t>valmito</t>
  </si>
  <si>
    <t>SANGLIER</t>
  </si>
  <si>
    <t>https://github.com/valmito/GSB</t>
  </si>
  <si>
    <t>TSQL/PHP/CSS/HTML</t>
  </si>
  <si>
    <t>2019-10-14T13:36:36Z</t>
  </si>
  <si>
    <t>2020-06-15T17:40:23Z</t>
  </si>
  <si>
    <t>2020-06-15T17:38:42Z</t>
  </si>
  <si>
    <t>MDEwOlJlcG9zaXRvcnkxMjE0NTYxNDk=</t>
  </si>
  <si>
    <t>PIDEV-esprit-entre-aide</t>
  </si>
  <si>
    <t>SeifBh</t>
  </si>
  <si>
    <t>Seif Eddine BEL HADJ ALI</t>
  </si>
  <si>
    <t>https://github.com/SeifBh/PIDEV-esprit-entre-aide</t>
  </si>
  <si>
    <t>2018-02-14T01:07:20Z</t>
  </si>
  <si>
    <t>2020-06-14T10:25:20Z</t>
  </si>
  <si>
    <t>2020-06-14T10:25:16Z</t>
  </si>
  <si>
    <t>MDEwOlJlcG9zaXRvcnkyODQzNjI2ODY=</t>
  </si>
  <si>
    <t>cmf-ui</t>
  </si>
  <si>
    <t>orisai</t>
  </si>
  <si>
    <t>UI module for Orisai CMF</t>
  </si>
  <si>
    <t>php/orisai/nette/cmf/forms/controller/presenter/form/ui/latte</t>
  </si>
  <si>
    <t>https://github.com/orisai/cmf-ui</t>
  </si>
  <si>
    <t>Mozilla Public License 2.0</t>
  </si>
  <si>
    <t>Makefile/PHP/Latte</t>
  </si>
  <si>
    <t>2020-08-02T00:33:54Z</t>
  </si>
  <si>
    <t>2021-06-22T11:30:56Z</t>
  </si>
  <si>
    <t>2021-06-22T11:30:49Z</t>
  </si>
  <si>
    <t>MDEwOlJlcG9zaXRvcnkzNTQ4OTQ4MDQ=</t>
  </si>
  <si>
    <t>sculpin-contentful-bundle</t>
  </si>
  <si>
    <t>airtonzanon</t>
  </si>
  <si>
    <t>Airton Zanon</t>
  </si>
  <si>
    <t>Amsterdam, The Netherlands</t>
  </si>
  <si>
    <t>Fetch contentful content and dump the markdowns as posts for sculpin</t>
  </si>
  <si>
    <t>sculpin/contentful/markdown</t>
  </si>
  <si>
    <t>https://github.com/airtonzanon/sculpin-contentful-bundle</t>
  </si>
  <si>
    <t>2021-04-05T16:15:42Z</t>
  </si>
  <si>
    <t>2021-06-22T10:51:12Z</t>
  </si>
  <si>
    <t>2021-06-22T10:51:08Z</t>
  </si>
  <si>
    <t>MDEwOlJlcG9zaXRvcnkyMzgxODkyNDM=</t>
  </si>
  <si>
    <t>pharmacies</t>
  </si>
  <si>
    <t>kiang</t>
  </si>
  <si>
    <t>somebody as a nobody, nobody as a somebody</t>
  </si>
  <si>
    <t>藥局口罩採購地圖</t>
  </si>
  <si>
    <t>https://github.com/kiang/pharmacies</t>
  </si>
  <si>
    <t>2020-02-04T11:23:07Z</t>
  </si>
  <si>
    <t>2021-06-22T10:50:12Z</t>
  </si>
  <si>
    <t>2021-06-22T10:50:05Z</t>
  </si>
  <si>
    <t>MDEwOlJlcG9zaXRvcnkzMzU1MzkzNDg=</t>
  </si>
  <si>
    <t>groom</t>
  </si>
  <si>
    <t>kavadevelopers</t>
  </si>
  <si>
    <t>Kava Developers</t>
  </si>
  <si>
    <t>Ahmedabad</t>
  </si>
  <si>
    <t>https://github.com/kavadevelopers/groom</t>
  </si>
  <si>
    <t>PHP/HTML/CSS/JavaScript/SCSS/Hack</t>
  </si>
  <si>
    <t>2021-02-03T07:15:03Z</t>
  </si>
  <si>
    <t>2021-06-22T10:31:20Z</t>
  </si>
  <si>
    <t>2021-06-22T10:31:10Z</t>
  </si>
  <si>
    <t>MDEwOlJlcG9zaXRvcnkzNjgwNDE2NDk=</t>
  </si>
  <si>
    <t>CRM-APPS</t>
  </si>
  <si>
    <t>sentosadev</t>
  </si>
  <si>
    <t>Aplikasi CRM</t>
  </si>
  <si>
    <t>https://github.com/sentosadev/CRM-APPS</t>
  </si>
  <si>
    <t>PHP/HTML/Hack/CSS/JavaScript/PowerShell/Less</t>
  </si>
  <si>
    <t>2021-05-17T03:17:19Z</t>
  </si>
  <si>
    <t>2021-06-22T09:45:09Z</t>
  </si>
  <si>
    <t>2021-06-22T09:44:56Z</t>
  </si>
  <si>
    <t>MDEwOlJlcG9zaXRvcnkyMjkyMzI5NzI=</t>
  </si>
  <si>
    <t>miscellaneous</t>
  </si>
  <si>
    <t>4yop</t>
  </si>
  <si>
    <t>etopbg</t>
  </si>
  <si>
    <t>名字是滚键盘起的</t>
  </si>
  <si>
    <t>什么都放</t>
  </si>
  <si>
    <t>https://github.com/4yop/miscellaneous</t>
  </si>
  <si>
    <t>PHP/Roff/Shell/Hack/Blade/Dockerfile/Batchfile</t>
  </si>
  <si>
    <t>2019-12-20T09:26:24Z</t>
  </si>
  <si>
    <t>2021-06-22T08:20:15Z</t>
  </si>
  <si>
    <t>2021-06-22T08:20:05Z</t>
  </si>
  <si>
    <t>MDEwOlJlcG9zaXRvcnkzNDE1NzQ2MDI=</t>
  </si>
  <si>
    <t>API_gestion_championnat_ski</t>
  </si>
  <si>
    <t>jean-christophe-mairot</t>
  </si>
  <si>
    <t>jean christophe Mairot</t>
  </si>
  <si>
    <t xml:space="preserve"> PHP, Javascript, POO, MVC, Réécriture d'url, Outil de test d'API, serveur web local, IDE, PhpMyadmin, Mysql, Git, Composer, SASS, Webpack</t>
  </si>
  <si>
    <t>https://github.com/jean-christophe-mairot/API_gestion_championnat_ski</t>
  </si>
  <si>
    <t>PHP/CSS/JavaScript</t>
  </si>
  <si>
    <t>2021-02-23T14:05:58Z</t>
  </si>
  <si>
    <t>2021-06-22T08:13:41Z</t>
  </si>
  <si>
    <t>2021-06-22T08:13:32Z</t>
  </si>
  <si>
    <t>MDEwOlJlcG9zaXRvcnkzMzUxNjI5OTE=</t>
  </si>
  <si>
    <t>VNPT-PAYC</t>
  </si>
  <si>
    <t>phanvanthanh</t>
  </si>
  <si>
    <t>https://github.com/phanvanthanh/VNPT-PAYC</t>
  </si>
  <si>
    <t>Shell/PHP/Blade/HTML/Vue/Batchfile</t>
  </si>
  <si>
    <t>2021-02-02T03:59:54Z</t>
  </si>
  <si>
    <t>2021-06-22T07:15:29Z</t>
  </si>
  <si>
    <t>2021-06-22T07:15:16Z</t>
  </si>
  <si>
    <t>MDEwOlJlcG9zaXRvcnkzNzYxOTc4ODA=</t>
  </si>
  <si>
    <t>QC</t>
  </si>
  <si>
    <t>tranlequocbao</t>
  </si>
  <si>
    <t>Tran Le Quoc Bao</t>
  </si>
  <si>
    <t>https://github.com/tranlequocbao/QC</t>
  </si>
  <si>
    <t>CSS/JavaScript/SCSS/HTML/PHP/Handlebars/Less</t>
  </si>
  <si>
    <t>2021-06-12T04:03:14Z</t>
  </si>
  <si>
    <t>2021-06-22T06:55:59Z</t>
  </si>
  <si>
    <t>2021-06-22T06:55:48Z</t>
  </si>
  <si>
    <t>MDEwOlJlcG9zaXRvcnkyNTk3MDU1Mzc=</t>
  </si>
  <si>
    <t>vaio</t>
  </si>
  <si>
    <t>https://github.com/avitaind/vaio</t>
  </si>
  <si>
    <t>PHP/CSS/JavaScript/Vue/Hack/SCSS/Blade</t>
  </si>
  <si>
    <t>2020-04-28T17:26:40Z</t>
  </si>
  <si>
    <t>2021-06-22T06:36:12Z</t>
  </si>
  <si>
    <t>2021-06-22T06:35:53Z</t>
  </si>
  <si>
    <t>MDEwOlJlcG9zaXRvcnkzNjY5MDA0NTQ=</t>
  </si>
  <si>
    <t>gcom</t>
  </si>
  <si>
    <t>dangquanghai</t>
  </si>
  <si>
    <t>https://github.com/dangquanghai/gcom</t>
  </si>
  <si>
    <t>Shell/PHP/HTML/Less/Vue/Blade/Hack</t>
  </si>
  <si>
    <t>2021-05-13T01:32:46Z</t>
  </si>
  <si>
    <t>2021-06-22T05:04:15Z</t>
  </si>
  <si>
    <t>2021-06-22T05:04:03Z</t>
  </si>
  <si>
    <t>MDEwOlJlcG9zaXRvcnkzNTcwNjQ2NTg=</t>
  </si>
  <si>
    <t>PPSS_WEB</t>
  </si>
  <si>
    <t>sovithia</t>
  </si>
  <si>
    <t>Sovithia S.</t>
  </si>
  <si>
    <t>Uditi</t>
  </si>
  <si>
    <t>https://github.com/sovithia/PPSS_WEB</t>
  </si>
  <si>
    <t>HTML/PHP/JavaScript/CSS/Shell/SCSS</t>
  </si>
  <si>
    <t>2021-04-12T05:07:06Z</t>
  </si>
  <si>
    <t>2021-06-22T04:25:22Z</t>
  </si>
  <si>
    <t>2021-06-22T04:25:12Z</t>
  </si>
  <si>
    <t>MDEwOlJlcG9zaXRvcnkyNzE2Mjk5MTY=</t>
  </si>
  <si>
    <t>composer-diff</t>
  </si>
  <si>
    <t>IonBazan</t>
  </si>
  <si>
    <t>Ion Bazan</t>
  </si>
  <si>
    <t>@PomeloPay</t>
  </si>
  <si>
    <t>Singapore</t>
  </si>
  <si>
    <t>Compares composer.lock changes and generates Markdown report so you can use it in PR description.</t>
  </si>
  <si>
    <t>php/composer/packages/packagist/diff/lock/markdown/github/pullrequest/composer-plugin</t>
  </si>
  <si>
    <t>https://github.com/IonBazan/composer-diff</t>
  </si>
  <si>
    <t>2020-06-11T19:24:33Z</t>
  </si>
  <si>
    <t>2021-06-22T02:08:58Z</t>
  </si>
  <si>
    <t>2021-06-22T02:08:55Z</t>
  </si>
  <si>
    <t>MDEwOlJlcG9zaXRvcnkzNjE2OTcwMTU=</t>
  </si>
  <si>
    <t>package-template</t>
  </si>
  <si>
    <t>iLexN</t>
  </si>
  <si>
    <t>Hong Kong</t>
  </si>
  <si>
    <t>https://github.com/iLexN/package-template</t>
  </si>
  <si>
    <t>2021-04-26T09:45:47Z</t>
  </si>
  <si>
    <t>2021-06-22T01:00:22Z</t>
  </si>
  <si>
    <t>2021-06-22T01:00:19Z</t>
  </si>
  <si>
    <t>MDEwOlJlcG9zaXRvcnkzNzYxMDA3MDU=</t>
  </si>
  <si>
    <t>ct</t>
  </si>
  <si>
    <t>andregds85</t>
  </si>
  <si>
    <t>André Gomes da Silva</t>
  </si>
  <si>
    <t>https://github.com/andregds85/ct</t>
  </si>
  <si>
    <t>Shell/PHP/Hack/CSS/JavaScript/HTML/SCSS</t>
  </si>
  <si>
    <t>2021-06-11T17:42:34Z</t>
  </si>
  <si>
    <t>2021-06-21T22:25:14Z</t>
  </si>
  <si>
    <t>2021-06-21T22:17:58Z</t>
  </si>
  <si>
    <t>MDEwOlJlcG9zaXRvcnk5MTQ1MjEyNA==</t>
  </si>
  <si>
    <t>composer</t>
  </si>
  <si>
    <t>phpmyadmin</t>
  </si>
  <si>
    <t>Read only composer repository for phpMyAdmin</t>
  </si>
  <si>
    <t>https://github.com/phpmyadmin/composer</t>
  </si>
  <si>
    <t>PHP/JavaScript/CSS/Shell/Twig/SCSS</t>
  </si>
  <si>
    <t>2017-05-16T11:46:38Z</t>
  </si>
  <si>
    <t>2021-06-21T22:01:09Z</t>
  </si>
  <si>
    <t>2021-06-21T22:00:10Z</t>
  </si>
  <si>
    <t>MDEwOlJlcG9zaXRvcnkzMjE3NjIx</t>
  </si>
  <si>
    <t>A web interface for MySQL and MariaDB</t>
  </si>
  <si>
    <t>php/mysql/web-app/mariadb/phpmyadmin/hacktoberfest</t>
  </si>
  <si>
    <t>https://github.com/phpmyadmin/phpmyadmin</t>
  </si>
  <si>
    <t>2012-01-19T13:21:52Z</t>
  </si>
  <si>
    <t>2021-06-22T03:41:33Z</t>
  </si>
  <si>
    <t>2021-06-21T18:58:11Z</t>
  </si>
  <si>
    <t>MDEwOlJlcG9zaXRvcnkzNzU2NzY2MTk=</t>
  </si>
  <si>
    <t>php-directive-bundle</t>
  </si>
  <si>
    <t>ecphp</t>
  </si>
  <si>
    <t>Let users customize the PHP configuration through a custom ini file.</t>
  </si>
  <si>
    <t>https://github.com/ecphp/php-directive-bundle</t>
  </si>
  <si>
    <t>Dockerfile/PHP/Gherkin</t>
  </si>
  <si>
    <t>2021-06-10T11:39:55Z</t>
  </si>
  <si>
    <t>2021-06-21T15:23:40Z</t>
  </si>
  <si>
    <t>2021-06-21T15:23:21Z</t>
  </si>
  <si>
    <t>MDEwOlJlcG9zaXRvcnkzNzM4NjA2NjM=</t>
  </si>
  <si>
    <t>EstadiasFaltas</t>
  </si>
  <si>
    <t>EGPerezR</t>
  </si>
  <si>
    <t>https://github.com/EGPerezR/EstadiasFaltas</t>
  </si>
  <si>
    <t>2021-06-04T14:04:12Z</t>
  </si>
  <si>
    <t>2021-06-21T15:15:40Z</t>
  </si>
  <si>
    <t>2021-06-21T15:15:22Z</t>
  </si>
  <si>
    <t>MDEwOlJlcG9zaXRvcnkxMzQzMTk1MTc=</t>
  </si>
  <si>
    <t>php-cs-fixer-custom-fixers</t>
  </si>
  <si>
    <t>kubawerlos</t>
  </si>
  <si>
    <t>Kuba Werłos</t>
  </si>
  <si>
    <t>Wrocław, Poland</t>
  </si>
  <si>
    <t>A set of custom fixers for PHP CS Fixer</t>
  </si>
  <si>
    <t>php/static-analysis/code-style/code-standards/php-cs-fixer</t>
  </si>
  <si>
    <t>https://github.com/kubawerlos/php-cs-fixer-custom-fixers</t>
  </si>
  <si>
    <t>2018-05-21T20:06:07Z</t>
  </si>
  <si>
    <t>2021-06-21T14:02:25Z</t>
  </si>
  <si>
    <t>2021-06-21T14:02:22Z</t>
  </si>
  <si>
    <t>MDEwOlJlcG9zaXRvcnk2MzU5MjE0NQ==</t>
  </si>
  <si>
    <t>StudOn</t>
  </si>
  <si>
    <t>ilifau</t>
  </si>
  <si>
    <t>Fork of https://github.com/ILIAS-eLearning/ILIAS</t>
  </si>
  <si>
    <t>https://github.com/ilifau/StudOn</t>
  </si>
  <si>
    <t>PHP/HTML/CSS/Makefile/JavaScript/Java/XSLT</t>
  </si>
  <si>
    <t>2016-07-18T10:09:49Z</t>
  </si>
  <si>
    <t>2021-06-21T13:09:35Z</t>
  </si>
  <si>
    <t>2021-06-21T13:09:27Z</t>
  </si>
  <si>
    <t>MDEwOlJlcG9zaXRvcnkyNzk4NTYwODc=</t>
  </si>
  <si>
    <t>yii-view</t>
  </si>
  <si>
    <t>yiisoft</t>
  </si>
  <si>
    <t>Yii binding for view rendering</t>
  </si>
  <si>
    <t>yii3/view/hacktoberfest</t>
  </si>
  <si>
    <t>https://github.com/yiisoft/yii-view</t>
  </si>
  <si>
    <t>2020-07-15T11:58:09Z</t>
  </si>
  <si>
    <t>2021-06-21T10:25:18Z</t>
  </si>
  <si>
    <t>2021-06-21T10:25:10Z</t>
  </si>
  <si>
    <t>MDEwOlJlcG9zaXRvcnkyNzk2ODk4Mjc=</t>
  </si>
  <si>
    <t>data-response</t>
  </si>
  <si>
    <t>yii3/psr-7/response/hacktoberfest/json/xml</t>
  </si>
  <si>
    <t>https://github.com/yiisoft/data-response</t>
  </si>
  <si>
    <t>2020-07-14T20:47:55Z</t>
  </si>
  <si>
    <t>2021-06-21T19:41:34Z</t>
  </si>
  <si>
    <t>2021-06-21T10:23:19Z</t>
  </si>
  <si>
    <t>MDEwOlJlcG9zaXRvcnkyOTIzNDAxMDI=</t>
  </si>
  <si>
    <t>infection-static-analysis-plugin</t>
  </si>
  <si>
    <t>Roave</t>
  </si>
  <si>
    <t>Static analysis on top of mutation testing - prevents escaped mutants from being invalid according to static analysis</t>
  </si>
  <si>
    <t>https://github.com/Roave/infection-static-analysis-plugin</t>
  </si>
  <si>
    <t>2020-09-02T16:47:15Z</t>
  </si>
  <si>
    <t>2021-06-21T08:47:02Z</t>
  </si>
  <si>
    <t>2021-06-21T08:46:58Z</t>
  </si>
  <si>
    <t>extension/clon</t>
  </si>
  <si>
    <t>MDEwOlJlcG9zaXRvcnkzMDU1Njc0OTM=</t>
  </si>
  <si>
    <t>QualisHRIS</t>
  </si>
  <si>
    <t>guiam09</t>
  </si>
  <si>
    <t>https://github.com/guiam09/QualisHRIS</t>
  </si>
  <si>
    <t>HTML/Perl/Java/CSS/JavaScript/PHP/ASP.NET</t>
  </si>
  <si>
    <t>2020-10-20T02:26:08Z</t>
  </si>
  <si>
    <t>2021-06-21T07:52:40Z</t>
  </si>
  <si>
    <t>2021-06-21T07:52:30Z</t>
  </si>
  <si>
    <t>MDEwOlJlcG9zaXRvcnkxMjg3OTEzMzk=</t>
  </si>
  <si>
    <t>hippo</t>
  </si>
  <si>
    <t>dilawar</t>
  </si>
  <si>
    <t>Dilawar Singh</t>
  </si>
  <si>
    <t>Computational Neuroscientist | Electrical Engineer</t>
  </si>
  <si>
    <t>Bangalore, India</t>
  </si>
  <si>
    <t>Academic event schedular, venue manager, and much more.</t>
  </si>
  <si>
    <t>ncbs/schedular/codeigniter3/cms/php7/network-flow</t>
  </si>
  <si>
    <t>https://github.com/dilawar/hippo</t>
  </si>
  <si>
    <t>PHP/HTML/CSS/JavaScript/Python/Shell/Makefile</t>
  </si>
  <si>
    <t>2018-04-09T15:14:04Z</t>
  </si>
  <si>
    <t>2021-06-21T07:51:58Z</t>
  </si>
  <si>
    <t>2021-06-21T07:51:21Z</t>
  </si>
  <si>
    <t>MDEwOlJlcG9zaXRvcnkzNjIwMzkxMjY=</t>
  </si>
  <si>
    <t>result-option</t>
  </si>
  <si>
    <t>Just feel Rust, Rust like enum Result and Option</t>
  </si>
  <si>
    <t>https://github.com/iLexN/result-option</t>
  </si>
  <si>
    <t>2021-04-27T08:33:59Z</t>
  </si>
  <si>
    <t>2021-06-21T07:08:13Z</t>
  </si>
  <si>
    <t>2021-06-21T07:08:10Z</t>
  </si>
  <si>
    <t>MDEwOlJlcG9zaXRvcnkxODczNzEzNTk=</t>
  </si>
  <si>
    <t>php-prometheus-client</t>
  </si>
  <si>
    <t>Enalean</t>
  </si>
  <si>
    <t>Prometheus instrumentation library for PHP applications</t>
  </si>
  <si>
    <t>https://github.com/Enalean/php-prometheus-client</t>
  </si>
  <si>
    <t>Dockerfile/PHP/Nix</t>
  </si>
  <si>
    <t>2019-05-18T15:01:30Z</t>
  </si>
  <si>
    <t>2021-06-21T06:48:10Z</t>
  </si>
  <si>
    <t>2021-06-21T06:48:07Z</t>
  </si>
  <si>
    <t>MDEwOlJlcG9zaXRvcnk5NDU0NjkxNA==</t>
  </si>
  <si>
    <t>webp-express</t>
  </si>
  <si>
    <t>rosell-dk</t>
  </si>
  <si>
    <t>Bjørn Rosell</t>
  </si>
  <si>
    <t>Currently working on AVIF conversion with PHP as well as improving webp-express</t>
  </si>
  <si>
    <t>bitwise</t>
  </si>
  <si>
    <t>Denmark</t>
  </si>
  <si>
    <t>Wordpress plugin for serving autogenerated WebP images instead of jpeg/png to browsers that supports WebP</t>
  </si>
  <si>
    <t>https://github.com/rosell-dk/webp-express</t>
  </si>
  <si>
    <t>PHP/CSS/JavaScript/HTML/NASL</t>
  </si>
  <si>
    <t>2017-06-16T13:33:29Z</t>
  </si>
  <si>
    <t>2021-06-21T05:30:11Z</t>
  </si>
  <si>
    <t>2021-06-21T05:29:36Z</t>
  </si>
  <si>
    <t>MDEwOlJlcG9zaXRvcnkzMzk5MTY4MDc=</t>
  </si>
  <si>
    <t>config-object</t>
  </si>
  <si>
    <t>https://github.com/iLexN/config-object</t>
  </si>
  <si>
    <t>2021-02-18T02:45:31Z</t>
  </si>
  <si>
    <t>2021-06-21T01:52:38Z</t>
  </si>
  <si>
    <t>2021-06-21T01:52:35Z</t>
  </si>
  <si>
    <t>MDEwOlJlcG9zaXRvcnkyODk0Njk5MjM=</t>
  </si>
  <si>
    <t>becommers</t>
  </si>
  <si>
    <t>haxan100</t>
  </si>
  <si>
    <t>hasan</t>
  </si>
  <si>
    <t>abdul hasan</t>
  </si>
  <si>
    <t>cengkareng , jakarta barat</t>
  </si>
  <si>
    <t>bECommers</t>
  </si>
  <si>
    <t>https://github.com/haxan100/becommers</t>
  </si>
  <si>
    <t>PHP/HTML/Hack/JavaScript/CSS/Handlebars/SCSS</t>
  </si>
  <si>
    <t>2020-08-22T10:50:07Z</t>
  </si>
  <si>
    <t>2021-06-21T01:26:48Z</t>
  </si>
  <si>
    <t>2021-06-21T01:25:59Z</t>
  </si>
  <si>
    <t>MDEwOlJlcG9zaXRvcnkzNTAyODExNTM=</t>
  </si>
  <si>
    <t>cive_eclassrooms</t>
  </si>
  <si>
    <t>khalid-eyez</t>
  </si>
  <si>
    <t>khalidi hassan thewinner</t>
  </si>
  <si>
    <t>winner softwares ltd</t>
  </si>
  <si>
    <t>the university of dodoma electronic classes management</t>
  </si>
  <si>
    <t>https://github.com/khalid-eyez/cive_eclassrooms</t>
  </si>
  <si>
    <t>2021-03-22T09:22:16Z</t>
  </si>
  <si>
    <t>2021-06-20T14:11:12Z</t>
  </si>
  <si>
    <t>2021-06-21T00:07:38Z</t>
  </si>
  <si>
    <t>MDEwOlJlcG9zaXRvcnkzMjY2MzY0NjY=</t>
  </si>
  <si>
    <t>SchedulerBundle</t>
  </si>
  <si>
    <t>Guikingone</t>
  </si>
  <si>
    <t>Guillaume Loulier</t>
  </si>
  <si>
    <t>@sensiolabs Developer, @php fan and forever learner, I teach the web of tomorrow at @OpenClassrooms and share my knowledge through the web, oh and i love pizza</t>
  </si>
  <si>
    <t>@sensiolabs</t>
  </si>
  <si>
    <t>Hautes-Alpes | France</t>
  </si>
  <si>
    <t>Repetitive tasks as a breath in Symfony</t>
  </si>
  <si>
    <t>symfony/symfony-bundle/scheduler/cron/php/doctrine/redis/tasks/messenger</t>
  </si>
  <si>
    <t>https://github.com/Guikingone/SchedulerBundle</t>
  </si>
  <si>
    <t>PHP/Twig/Makefile</t>
  </si>
  <si>
    <t>2021-01-04T09:45:20Z</t>
  </si>
  <si>
    <t>2021-06-20T16:10:45Z</t>
  </si>
  <si>
    <t>2021-06-20T16:10:43Z</t>
  </si>
  <si>
    <t>MDEwOlJlcG9zaXRvcnkzNzM1Nzg2OTk=</t>
  </si>
  <si>
    <t>sudanabejo</t>
  </si>
  <si>
    <t>jaffrantirta</t>
  </si>
  <si>
    <t>Jaffran Tirta Artika</t>
  </si>
  <si>
    <t>https://github.com/jaffrantirta/sudanabejo</t>
  </si>
  <si>
    <t>PHP/HTML/Hack/JavaScript/SCSS/Ruby/CSS</t>
  </si>
  <si>
    <t>2021-06-03T16:47:12Z</t>
  </si>
  <si>
    <t>2021-06-20T15:44:42Z</t>
  </si>
  <si>
    <t>2021-06-20T15:44:39Z</t>
  </si>
  <si>
    <t>MDEwOlJlcG9zaXRvcnkxODc5OTMxNQ==</t>
  </si>
  <si>
    <t>php-matcher</t>
  </si>
  <si>
    <t>coduo</t>
  </si>
  <si>
    <t>The easiest way to match data structures like JSON/PlainText/XML against readable patterns. Sandbox:</t>
  </si>
  <si>
    <t>https://github.com/coduo/php-matcher</t>
  </si>
  <si>
    <t>2014-04-15T12:33:45Z</t>
  </si>
  <si>
    <t>2021-06-20T14:36:24Z</t>
  </si>
  <si>
    <t>2021-06-20T14:36:22Z</t>
  </si>
  <si>
    <t>MDEwOlJlcG9zaXRvcnkzNzY4ODUxMzU=</t>
  </si>
  <si>
    <t>Montaha</t>
  </si>
  <si>
    <t>dawnStreaks</t>
  </si>
  <si>
    <t>POS for retailshop</t>
  </si>
  <si>
    <t>https://github.com/dawnStreaks/Montaha</t>
  </si>
  <si>
    <t>Shell/PHP/JavaScript/Less/HTML/CSS/Vue</t>
  </si>
  <si>
    <t>2021-06-14T16:16:36Z</t>
  </si>
  <si>
    <t>2021-06-20T11:42:47Z</t>
  </si>
  <si>
    <t>2021-06-20T11:42:30Z</t>
  </si>
  <si>
    <t>MDEwOlJlcG9zaXRvcnk0NDM4NDQ0Nw==</t>
  </si>
  <si>
    <t>php-scoper</t>
  </si>
  <si>
    <t>humbug</t>
  </si>
  <si>
    <t>🔨 Prefixes all PHP namespaces in a file/directory to isolate the code bundled in PHARs.</t>
  </si>
  <si>
    <t>phar/php/phar-prefixer/php-console/command-line/archive</t>
  </si>
  <si>
    <t>https://github.com/humbug/php-scoper</t>
  </si>
  <si>
    <t>PHP/Makefile/Smarty/Vue/Shell/Blade</t>
  </si>
  <si>
    <t>2015-10-16T12:43:34Z</t>
  </si>
  <si>
    <t>2021-06-20T10:32:22Z</t>
  </si>
  <si>
    <t>2021-06-20T10:32:19Z</t>
  </si>
  <si>
    <t>MDEwOlJlcG9zaXRvcnkzNTc2ODAzMjg=</t>
  </si>
  <si>
    <t>symfony-toggle</t>
  </si>
  <si>
    <t>pheature-flags</t>
  </si>
  <si>
    <t>[READ-ONLY] Pheature flags Symfony toggle management bundle.</t>
  </si>
  <si>
    <t>feature-flags/feature-toggles/symfony-bundle</t>
  </si>
  <si>
    <t>https://github.com/pheature-flags/symfony-toggle</t>
  </si>
  <si>
    <t>2021-04-13T20:28:51Z</t>
  </si>
  <si>
    <t>2021-06-20T00:11:33Z</t>
  </si>
  <si>
    <t>2021-06-20T00:11:28Z</t>
  </si>
  <si>
    <t>MDEwOlJlcG9zaXRvcnkzMTk3NDk1Mzk=</t>
  </si>
  <si>
    <t>cron</t>
  </si>
  <si>
    <t>MammatusPHP</t>
  </si>
  <si>
    <t>Cron manager</t>
  </si>
  <si>
    <t>https://github.com/MammatusPHP/cron</t>
  </si>
  <si>
    <t>Makefile/Twig/PHP</t>
  </si>
  <si>
    <t>2020-12-08T20:11:37Z</t>
  </si>
  <si>
    <t>2021-06-19T17:13:47Z</t>
  </si>
  <si>
    <t>2021-06-19T17:13:35Z</t>
  </si>
  <si>
    <t>MDEwOlJlcG9zaXRvcnkzNzEzMzI5MDQ=</t>
  </si>
  <si>
    <t>lemma-auto_voyager</t>
  </si>
  <si>
    <t>borashek32</t>
  </si>
  <si>
    <t>Nataly Baranova</t>
  </si>
  <si>
    <t>rus</t>
  </si>
  <si>
    <t>https://github.com/borashek32/lemma-auto_voyager</t>
  </si>
  <si>
    <t>2021-05-27T10:23:05Z</t>
  </si>
  <si>
    <t>2021-06-19T11:51:05Z</t>
  </si>
  <si>
    <t>2021-06-19T11:50:45Z</t>
  </si>
  <si>
    <t>MDEwOlJlcG9zaXRvcnkyNDUzODc1MTY=</t>
  </si>
  <si>
    <t>ci4-album</t>
  </si>
  <si>
    <t>samsonasik</t>
  </si>
  <si>
    <t>Abdul Malik Ikhsan</t>
  </si>
  <si>
    <t>Father</t>
  </si>
  <si>
    <t>Sitrun Technologies</t>
  </si>
  <si>
    <t>Bandung</t>
  </si>
  <si>
    <t>🔥 CodeIgniter 4 example Album module uses Domain Driven Design Architecture with Tactical Pattern</t>
  </si>
  <si>
    <t>codeigniter/module/codeigniter4/reusable/database/tested/album/query/prg/post-redirect-get</t>
  </si>
  <si>
    <t>https://github.com/samsonasik/ci4-album</t>
  </si>
  <si>
    <t>2020-03-06T10:09:13Z</t>
  </si>
  <si>
    <t>2021-06-19T11:43:11Z</t>
  </si>
  <si>
    <t>2021-06-19T11:42:29Z</t>
  </si>
  <si>
    <t>MDEwOlJlcG9zaXRvcnkzMzQ2NzY1OTQ=</t>
  </si>
  <si>
    <t>vcestore</t>
  </si>
  <si>
    <t>trantiep</t>
  </si>
  <si>
    <t>Tran Tiep</t>
  </si>
  <si>
    <t>TranTiep</t>
  </si>
  <si>
    <t>https://github.com/trantiep/vcestore</t>
  </si>
  <si>
    <t>Shell/PHP/JavaScript/SCSS/Blade/Vue/Hack</t>
  </si>
  <si>
    <t>2021-01-31T14:36:34Z</t>
  </si>
  <si>
    <t>2021-06-19T04:42:09Z</t>
  </si>
  <si>
    <t>2021-06-19T04:41:45Z</t>
  </si>
  <si>
    <t>MDEwOlJlcG9zaXRvcnkyMTg4NDE5ODM=</t>
  </si>
  <si>
    <t>nomina-backend55</t>
  </si>
  <si>
    <t>reyvolsam</t>
  </si>
  <si>
    <t>Samuel Regino Placido</t>
  </si>
  <si>
    <t>Azcapotzalco, CDMX</t>
  </si>
  <si>
    <t>https://github.com/reyvolsam/nomina-backend55</t>
  </si>
  <si>
    <t>PHP/Vue/Blade</t>
  </si>
  <si>
    <t>2019-10-31T19:14:54Z</t>
  </si>
  <si>
    <t>2021-06-19T02:30:12Z</t>
  </si>
  <si>
    <t>2021-06-19T02:29:08Z</t>
  </si>
  <si>
    <t>MDEwOlJlcG9zaXRvcnkzNjMyMzM4NjQ=</t>
  </si>
  <si>
    <t>express</t>
  </si>
  <si>
    <t>amav96</t>
  </si>
  <si>
    <t>https://github.com/amav96/express</t>
  </si>
  <si>
    <t>JavaScript/PHP/HTML/CSS/SCSS/Hack</t>
  </si>
  <si>
    <t>2021-04-30T19:02:11Z</t>
  </si>
  <si>
    <t>2021-06-18T19:55:13Z</t>
  </si>
  <si>
    <t>2021-06-18T19:55:00Z</t>
  </si>
  <si>
    <t>MDEwOlJlcG9zaXRvcnkyODUxNzExMjc=</t>
  </si>
  <si>
    <t>magestictest</t>
  </si>
  <si>
    <t>DID-UNICA</t>
  </si>
  <si>
    <t>https://github.com/DID-UNICA/magestictest</t>
  </si>
  <si>
    <t>PHP/CSS/JavaScript/Vue/SCSS/Blade</t>
  </si>
  <si>
    <t>2020-08-05T03:42:26Z</t>
  </si>
  <si>
    <t>2021-06-18T17:57:59Z</t>
  </si>
  <si>
    <t>2021-06-18T17:57:47Z</t>
  </si>
  <si>
    <t>MDEwOlJlcG9zaXRvcnkzNzU0OTg0MDM=</t>
  </si>
  <si>
    <t>dev-silhouette</t>
  </si>
  <si>
    <t>systemas11atp</t>
  </si>
  <si>
    <t>https://github.com/systemas11atp/dev-silhouette</t>
  </si>
  <si>
    <t>PHP/CSS/Less/JavaScript/Smarty/Vue</t>
  </si>
  <si>
    <t>2021-06-09T21:55:02Z</t>
  </si>
  <si>
    <t>2021-06-18T17:27:27Z</t>
  </si>
  <si>
    <t>2021-06-18T17:21:56Z</t>
  </si>
  <si>
    <t>MDEwOlJlcG9zaXRvcnkzNzU1MDg5NTM=</t>
  </si>
  <si>
    <t>dev-cricut</t>
  </si>
  <si>
    <t>https://github.com/systemas11atp/dev-cricut</t>
  </si>
  <si>
    <t>2021-06-09T22:56:40Z</t>
  </si>
  <si>
    <t>2021-06-18T17:21:35Z</t>
  </si>
  <si>
    <t>2021-06-18T17:16:46Z</t>
  </si>
  <si>
    <t>MDEwOlJlcG9zaXRvcnkyODcwNDg1NzE=</t>
  </si>
  <si>
    <t>api-gestor-cuenta-bancaria</t>
  </si>
  <si>
    <t>cep11p</t>
  </si>
  <si>
    <t>https://github.com/cep11p/api-gestor-cuenta-bancaria</t>
  </si>
  <si>
    <t>PHP/Batchfile/Shell/CSS/JavaScript/Smarty/Gherkin</t>
  </si>
  <si>
    <t>2020-08-12T15:22:36Z</t>
  </si>
  <si>
    <t>2021-06-18T16:48:28Z</t>
  </si>
  <si>
    <t>2021-06-18T16:55:24Z</t>
  </si>
  <si>
    <t>MDEwOlJlcG9zaXRvcnkzMDg0NTY0OTc=</t>
  </si>
  <si>
    <t>dbox</t>
  </si>
  <si>
    <t>mg-abramishvili</t>
  </si>
  <si>
    <t>Mikhail Abramishvili</t>
  </si>
  <si>
    <t>https://github.com/mg-abramishvili/dbox</t>
  </si>
  <si>
    <t>Shell/PHP/Blade/Vue/HTML</t>
  </si>
  <si>
    <t>2020-10-29T21:41:43Z</t>
  </si>
  <si>
    <t>2021-06-18T16:08:39Z</t>
  </si>
  <si>
    <t>2021-06-18T16:08:30Z</t>
  </si>
  <si>
    <t>MDEwOlJlcG9zaXRvcnkzNjM5MjM2NTU=</t>
  </si>
  <si>
    <t>gastract</t>
  </si>
  <si>
    <t>chuksolloh</t>
  </si>
  <si>
    <t>chuks</t>
  </si>
  <si>
    <t>https://github.com/chuksolloh/gastract</t>
  </si>
  <si>
    <t>PHP/CSS/JavaScript/SCSS/Vue/Blade/Shell</t>
  </si>
  <si>
    <t>2021-05-03T12:34:02Z</t>
  </si>
  <si>
    <t>2021-06-19T02:25:59Z</t>
  </si>
  <si>
    <t>2021-06-18T15:02:23Z</t>
  </si>
  <si>
    <t>MDEwOlJlcG9zaXRvcnkzNzUwMTMyMjI=</t>
  </si>
  <si>
    <t>sidhymo</t>
  </si>
  <si>
    <t>OIEau</t>
  </si>
  <si>
    <t>https://github.com/OIEau/sidhymo</t>
  </si>
  <si>
    <t>2021-06-08T13:09:34Z</t>
  </si>
  <si>
    <t>2021-06-18T10:36:09Z</t>
  </si>
  <si>
    <t>2021-06-18T10:35:52Z</t>
  </si>
  <si>
    <t>MDEwOlJlcG9zaXRvcnkzNjMwNzkwOTE=</t>
  </si>
  <si>
    <t>FarmaciaColiseum</t>
  </si>
  <si>
    <t>ivansoldiaz</t>
  </si>
  <si>
    <t>https://github.com/ivansoldiaz/FarmaciaColiseum</t>
  </si>
  <si>
    <t>PHP/Twig/HTML/JavaScript/CSS/Smarty/SCSS</t>
  </si>
  <si>
    <t>2021-04-30T08:39:29Z</t>
  </si>
  <si>
    <t>2021-06-18T08:57:31Z</t>
  </si>
  <si>
    <t>2021-06-18T08:57:22Z</t>
  </si>
  <si>
    <t>MDEwOlJlcG9zaXRvcnkzNTIwNjI0MjE=</t>
  </si>
  <si>
    <t>redtable</t>
  </si>
  <si>
    <t>devdiginest</t>
  </si>
  <si>
    <t>https://github.com/devdiginest/redtable</t>
  </si>
  <si>
    <t>Shell/PHP/Sass/HTML/Vue/Blade</t>
  </si>
  <si>
    <t>2021-03-27T12:03:28Z</t>
  </si>
  <si>
    <t>2021-06-18T07:23:44Z</t>
  </si>
  <si>
    <t>2021-06-18T07:23:25Z</t>
  </si>
  <si>
    <t>MDEwOlJlcG9zaXRvcnk0ODkzMTIyMw==</t>
  </si>
  <si>
    <t>the-fraud-explorer</t>
  </si>
  <si>
    <t>nfsecurity</t>
  </si>
  <si>
    <t>NOFRAUD Latam</t>
  </si>
  <si>
    <t>Antifraud software</t>
  </si>
  <si>
    <t>Chicago, United States</t>
  </si>
  <si>
    <t>Opensource Fraud Triangle Analytics</t>
  </si>
  <si>
    <t>fraud-triangle-analytics/fraud-detection/fraud-triangle/fraud-explorer/fraud-prevention/donald-cressey/semantics</t>
  </si>
  <si>
    <t>https://github.com/nfsecurity/the-fraud-explorer</t>
  </si>
  <si>
    <t>Smali</t>
  </si>
  <si>
    <t>PHP/CSS/JavaScript/Shell/Python/Smali/Java</t>
  </si>
  <si>
    <t>2016-01-03T02:27:29Z</t>
  </si>
  <si>
    <t>2021-06-18T04:00:17Z</t>
  </si>
  <si>
    <t>2021-06-18T04:00:07Z</t>
  </si>
  <si>
    <t>MDEwOlJlcG9zaXRvcnkzNzM3MDA3NTQ=</t>
  </si>
  <si>
    <t>ems-v1</t>
  </si>
  <si>
    <t>fajrika</t>
  </si>
  <si>
    <t>https://github.com/fajrika/ems-v1</t>
  </si>
  <si>
    <t>PHP/HTML/Hack/CSS/JavaScript/PLSQL/Makefile</t>
  </si>
  <si>
    <t>2021-06-04T02:43:20Z</t>
  </si>
  <si>
    <t>2021-06-18T02:02:21Z</t>
  </si>
  <si>
    <t>2021-06-18T02:02:15Z</t>
  </si>
  <si>
    <t>MDEwOlJlcG9zaXRvcnkzNTUwNDM1MzM=</t>
  </si>
  <si>
    <t>codexv2</t>
  </si>
  <si>
    <t>CODEX-IT-sys</t>
  </si>
  <si>
    <t>https://github.com/CODEX-IT-sys/codexv2</t>
  </si>
  <si>
    <t>Shell/PHP/Smarty/Less/SCSS</t>
  </si>
  <si>
    <t>2021-04-06T03:22:02Z</t>
  </si>
  <si>
    <t>2021-06-18T01:17:37Z</t>
  </si>
  <si>
    <t>2021-06-18T01:17:22Z</t>
  </si>
  <si>
    <t>MDEwOlJlcG9zaXRvcnkzNjEwMTc5MTU=</t>
  </si>
  <si>
    <t>tabrasa9</t>
  </si>
  <si>
    <t>IFSight</t>
  </si>
  <si>
    <t>https://github.com/IFSight/tabrasa9</t>
  </si>
  <si>
    <t>2021-04-23T22:17:52Z</t>
  </si>
  <si>
    <t>2021-06-17T21:46:28Z</t>
  </si>
  <si>
    <t>2021-06-17T21:45:49Z</t>
  </si>
  <si>
    <t>MDEwOlJlcG9zaXRvcnkyMzAyOTYwMzk=</t>
  </si>
  <si>
    <t>krlosexe</t>
  </si>
  <si>
    <t>https://github.com/krlosexe/crm</t>
  </si>
  <si>
    <t>PHP/Blade/JavaScript/SCSS/Shell</t>
  </si>
  <si>
    <t>2019-12-26T16:40:25Z</t>
  </si>
  <si>
    <t>2021-06-17T21:23:32Z</t>
  </si>
  <si>
    <t>2021-06-17T21:23:20Z</t>
  </si>
  <si>
    <t>MDEwOlJlcG9zaXRvcnkzNzY2OTc1OTA=</t>
  </si>
  <si>
    <t>PHP_XLS_TO_SQL</t>
  </si>
  <si>
    <t>BrendonGomes</t>
  </si>
  <si>
    <t>Brendon Vieira Gomes</t>
  </si>
  <si>
    <t xml:space="preserve">C,C++,C#, .NET. Flutter, PHP, Laravel, GCloud e muito mais 👍 </t>
  </si>
  <si>
    <t>An example with authentication and import/convert a XLS file into Mysql database.</t>
  </si>
  <si>
    <t>https://github.com/BrendonGomes/PHP_XLS_TO_SQL</t>
  </si>
  <si>
    <t>2021-06-14T03:59:10Z</t>
  </si>
  <si>
    <t>2021-06-17T16:37:23Z</t>
  </si>
  <si>
    <t>2021-06-17T16:37:09Z</t>
  </si>
  <si>
    <t>MDEwOlJlcG9zaXRvcnkzNTA5MDUzMjE=</t>
  </si>
  <si>
    <t>limed9</t>
  </si>
  <si>
    <t>kevncobb</t>
  </si>
  <si>
    <t>https://github.com/kevncobb/limed9</t>
  </si>
  <si>
    <t>2021-03-24T01:09:07Z</t>
  </si>
  <si>
    <t>2021-06-17T15:20:05Z</t>
  </si>
  <si>
    <t>2021-06-17T15:19:59Z</t>
  </si>
  <si>
    <t>MDEwOlJlcG9zaXRvcnkyMjI4OTQ0ODg=</t>
  </si>
  <si>
    <t>mha</t>
  </si>
  <si>
    <t>mental-health-america</t>
  </si>
  <si>
    <t>MHA corporate website</t>
  </si>
  <si>
    <t>https://github.com/mental-health-america/mha</t>
  </si>
  <si>
    <t>PHP/HTML/JavaScript/CSS/Shell/Makefile/Ruby</t>
  </si>
  <si>
    <t>2019-11-20T09:02:03Z</t>
  </si>
  <si>
    <t>2021-06-17T13:07:25Z</t>
  </si>
  <si>
    <t>2021-06-17T13:05:56Z</t>
  </si>
  <si>
    <t>MDEwOlJlcG9zaXRvcnkzNTU0MTM5Mw==</t>
  </si>
  <si>
    <t>v6</t>
  </si>
  <si>
    <t>emundus</t>
  </si>
  <si>
    <t>Online application management for Joomla 3.x</t>
  </si>
  <si>
    <t>https://github.com/emundus/v6</t>
  </si>
  <si>
    <t>JavaScript/HTML/PHP/TSQL/CSS/Makefile/Hack</t>
  </si>
  <si>
    <t>2015-05-13T09:56:50Z</t>
  </si>
  <si>
    <t>2021-06-17T11:41:11Z</t>
  </si>
  <si>
    <t>2021-06-17T11:39:48Z</t>
  </si>
  <si>
    <t>MDEwOlJlcG9zaXRvcnkxNDc0ODYyODk=</t>
  </si>
  <si>
    <t>pantheon-brc-core-upstream-d8</t>
  </si>
  <si>
    <t>NERC-CEH</t>
  </si>
  <si>
    <t>Drupal 8 core for BRC websites</t>
  </si>
  <si>
    <t>https://github.com/NERC-CEH/pantheon-brc-core-upstream-d8</t>
  </si>
  <si>
    <t>PHP/JavaScript/CSS/HTML/Shell/Gherkin/TeX</t>
  </si>
  <si>
    <t>2018-09-05T08:35:51Z</t>
  </si>
  <si>
    <t>2021-06-17T11:42:06Z</t>
  </si>
  <si>
    <t>2021-06-17T11:34:03Z</t>
  </si>
  <si>
    <t>MDEwOlJlcG9zaXRvcnkzNTI3ODYzODg=</t>
  </si>
  <si>
    <t>DesarrolloWeb1-21</t>
  </si>
  <si>
    <t>cmontellanob</t>
  </si>
  <si>
    <t>https://github.com/cmontellanob/DesarrolloWeb1-21</t>
  </si>
  <si>
    <t>HTML/CSS/PHP/Hack/JavaScript</t>
  </si>
  <si>
    <t>2021-03-29T21:14:08Z</t>
  </si>
  <si>
    <t>2021-06-17T03:17:37Z</t>
  </si>
  <si>
    <t>2021-06-17T03:16:58Z</t>
  </si>
  <si>
    <t>MDEwOlJlcG9zaXRvcnkxODc1ODcwODM=</t>
  </si>
  <si>
    <t>job-runner</t>
  </si>
  <si>
    <t>keboola</t>
  </si>
  <si>
    <t>kbc-platform/kbc-queue</t>
  </si>
  <si>
    <t>https://github.com/keboola/job-runner</t>
  </si>
  <si>
    <t>Dockerfile/PHP/Shell</t>
  </si>
  <si>
    <t>2019-05-20T07:11:49Z</t>
  </si>
  <si>
    <t>2021-06-16T19:53:07Z</t>
  </si>
  <si>
    <t>2021-06-16T19:53:04Z</t>
  </si>
  <si>
    <t>MDEwOlJlcG9zaXRvcnkzNzYzNjQ4Mjc=</t>
  </si>
  <si>
    <t>asset-bootstrap5</t>
  </si>
  <si>
    <t>yii-extension</t>
  </si>
  <si>
    <t>Bootstrap5 Asset for Yii3</t>
  </si>
  <si>
    <t>https://github.com/yii-extension/asset-bootstrap5</t>
  </si>
  <si>
    <t>2021-06-12T19:01:10Z</t>
  </si>
  <si>
    <t>2021-06-16T16:54:38Z</t>
  </si>
  <si>
    <t>2021-06-16T16:54:23Z</t>
  </si>
  <si>
    <t>MDEwOlJlcG9zaXRvcnkzMTc3MzU5Mzg=</t>
  </si>
  <si>
    <t>zhiboshi-backbone</t>
  </si>
  <si>
    <t>suxiangdong</t>
  </si>
  <si>
    <t>php &amp; go developer</t>
  </si>
  <si>
    <t>站酷</t>
  </si>
  <si>
    <t>北京</t>
  </si>
  <si>
    <t>https://github.com/suxiangdong/zhiboshi-backbone</t>
  </si>
  <si>
    <t>2020-12-02T03:14:48Z</t>
  </si>
  <si>
    <t>2021-06-16T10:00:46Z</t>
  </si>
  <si>
    <t>2021-06-16T10:00:35Z</t>
  </si>
  <si>
    <t>MDEwOlJlcG9zaXRvcnkxNjU0NDExNTg=</t>
  </si>
  <si>
    <t>php-test-utilities</t>
  </si>
  <si>
    <t>WyriHaximus</t>
  </si>
  <si>
    <t>Cees-Jan Kiewiet</t>
  </si>
  <si>
    <t>@WyriMaps, @reactphp core maintainer, highly interested in asynchronous programming, and generic maniac</t>
  </si>
  <si>
    <t xml:space="preserve">@usabilla </t>
  </si>
  <si>
    <t>Broek op Langedijk, The Netherlands</t>
  </si>
  <si>
    <t>hacktoberfest</t>
  </si>
  <si>
    <t>https://github.com/WyriHaximus/php-test-utilities</t>
  </si>
  <si>
    <t>PHP/Makefile</t>
  </si>
  <si>
    <t>2019-01-12T22:14:48Z</t>
  </si>
  <si>
    <t>2021-06-16T07:59:57Z</t>
  </si>
  <si>
    <t>2021-06-16T07:59:53Z</t>
  </si>
  <si>
    <t>MDEwOlJlcG9zaXRvcnkyODgwOTE3Mw==</t>
  </si>
  <si>
    <t>admidio</t>
  </si>
  <si>
    <t>Admidio</t>
  </si>
  <si>
    <t>Admidio is a free open source user management system for websites of organizations and groups. The system has a flexible role model so that it’s possible to reflect the structure and permissions of your organization.</t>
  </si>
  <si>
    <t>php/admidio/organization/user-management/membership/membership-management/club-management/members/photo-album/lists</t>
  </si>
  <si>
    <t>https://github.com/Admidio/admidio</t>
  </si>
  <si>
    <t>JavaScript/CSS/HTML/PHP/Smarty/Dockerfile/Shell</t>
  </si>
  <si>
    <t>2015-01-05T11:03:46Z</t>
  </si>
  <si>
    <t>2021-06-21T07:58:22Z</t>
  </si>
  <si>
    <t>2021-06-16T07:41:08Z</t>
  </si>
  <si>
    <t>MDEwOlJlcG9zaXRvcnkzNzczMTU4MDI=</t>
  </si>
  <si>
    <t>OPE</t>
  </si>
  <si>
    <t>VicDev13</t>
  </si>
  <si>
    <t>Victor Pinheiro</t>
  </si>
  <si>
    <t>https://github.com/VicDev13/OPE</t>
  </si>
  <si>
    <t>Shell/PHP/Vue/Blade/Hack</t>
  </si>
  <si>
    <t>2021-06-15T23:16:48Z</t>
  </si>
  <si>
    <t>2021-06-16T04:06:09Z</t>
  </si>
  <si>
    <t>2021-06-16T04:06:07Z</t>
  </si>
  <si>
    <t>MDEwOlJlcG9zaXRvcnkzNTUxNzEyMzM=</t>
  </si>
  <si>
    <t>psuti_museum</t>
  </si>
  <si>
    <t>Brotiger</t>
  </si>
  <si>
    <t>https://github.com/Brotiger/psuti_museum</t>
  </si>
  <si>
    <t>2021-04-06T11:55:51Z</t>
  </si>
  <si>
    <t>2021-06-17T11:26:39Z</t>
  </si>
  <si>
    <t>2021-06-15T16:29:38Z</t>
  </si>
  <si>
    <t>MDEwOlJlcG9zaXRvcnkzNjUyMjgxMjg=</t>
  </si>
  <si>
    <t>tips</t>
  </si>
  <si>
    <t>football-betting</t>
  </si>
  <si>
    <t>https://github.com/football-betting/tips</t>
  </si>
  <si>
    <t>2021-05-07T12:35:27Z</t>
  </si>
  <si>
    <t>2021-06-21T10:03:48Z</t>
  </si>
  <si>
    <t>2021-06-15T14:18:13Z</t>
  </si>
  <si>
    <t>MDEwOlJlcG9zaXRvcnkzNjY2MzI5ODk=</t>
  </si>
  <si>
    <t>nguyencongpc</t>
  </si>
  <si>
    <t>trung5620</t>
  </si>
  <si>
    <t>Le Quoc Trung</t>
  </si>
  <si>
    <t>Nguyen Cong PC</t>
  </si>
  <si>
    <t>https://github.com/trung5620/nguyencongpc</t>
  </si>
  <si>
    <t>CSS/Blade/PHP/JavaScript/HTML/SCSS/Handlebars</t>
  </si>
  <si>
    <t>2021-05-12T07:40:48Z</t>
  </si>
  <si>
    <t>2021-06-15T10:01:29Z</t>
  </si>
  <si>
    <t>2021-06-15T10:01:23Z</t>
  </si>
  <si>
    <t>MDEwOlJlcG9zaXRvcnkyODc0MTk3NjE=</t>
  </si>
  <si>
    <t>bangsus</t>
  </si>
  <si>
    <t>artevance</t>
  </si>
  <si>
    <t>Michael Lam</t>
  </si>
  <si>
    <t>Surabaya, Indonesia</t>
  </si>
  <si>
    <t>https://github.com/artevance/bangsus</t>
  </si>
  <si>
    <t>PHP/CSS/JavaScript/Shell/Blade/Vue/HTML</t>
  </si>
  <si>
    <t>2020-08-14T01:56:34Z</t>
  </si>
  <si>
    <t>2021-06-15T09:14:49Z</t>
  </si>
  <si>
    <t>2021-06-15T09:14:35Z</t>
  </si>
  <si>
    <t>MDEwOlJlcG9zaXRvcnkzNTgxMDQ4NzU=</t>
  </si>
  <si>
    <t>apotek</t>
  </si>
  <si>
    <t>aloysiusmatz</t>
  </si>
  <si>
    <t>https://github.com/aloysiusmatz/apotek</t>
  </si>
  <si>
    <t>2021-04-15T02:38:20Z</t>
  </si>
  <si>
    <t>2021-06-15T07:54:56Z</t>
  </si>
  <si>
    <t>2021-06-15T07:54:26Z</t>
  </si>
  <si>
    <t>MDEwOlJlcG9zaXRvcnkzMjQyNDc2OTM=</t>
  </si>
  <si>
    <t>Object-Detection-With-Smart-Phones</t>
  </si>
  <si>
    <t>enginyenice</t>
  </si>
  <si>
    <t>Engin Yenice</t>
  </si>
  <si>
    <t>Hi 👋, I'm Engin Yenice\r\nComputer Technician and Computer Engineer Student</t>
  </si>
  <si>
    <t xml:space="preserve"> Kocaeli University - Computer Engineering </t>
  </si>
  <si>
    <t>Kocaeli, Eskişehir / Türkiye</t>
  </si>
  <si>
    <t>Projede gerçek zamanlı nesne tespiti React Native (Mobil Taraf) ve PHP (API Taraf) kullanarak yapılmaktadır. Başlangıçta anlık olarak telefon kamerasından çekilen bir görüntüdeki nesneleri tanıyan ve daha sonra görüntü üzerindeki  toplam nesne sayısını bulan bir uygulamayı React Native ve PHP ile geliştirilmektedir.</t>
  </si>
  <si>
    <t>https://github.com/enginyenice/Object-Detection-With-Smart-Phones</t>
  </si>
  <si>
    <t>PHP/JavaScript/Starlark/Java/Ruby/Objective-C</t>
  </si>
  <si>
    <t>2020-12-24T22:43:34Z</t>
  </si>
  <si>
    <t>2021-06-15T07:06:22Z</t>
  </si>
  <si>
    <t>2021-06-15T07:06:18Z</t>
  </si>
  <si>
    <t>MDEwOlJlcG9zaXRvcnkzMDk1NDg5NjE=</t>
  </si>
  <si>
    <t>keuanganV2</t>
  </si>
  <si>
    <t>SCDB-IPDN</t>
  </si>
  <si>
    <t>https://github.com/SCDB-IPDN/keuanganV2</t>
  </si>
  <si>
    <t>PHP/HTML/Hack/CSS/JavaScript/Makefile/Shell</t>
  </si>
  <si>
    <t>2020-11-03T02:21:51Z</t>
  </si>
  <si>
    <t>2021-06-15T03:14:06Z</t>
  </si>
  <si>
    <t>2021-06-15T03:14:02Z</t>
  </si>
  <si>
    <t>MDEwOlJlcG9zaXRvcnkzNjk0MTEwNDY=</t>
  </si>
  <si>
    <t>croirecafe_2021</t>
  </si>
  <si>
    <t>gomura</t>
  </si>
  <si>
    <t>Gomura Masafumi</t>
  </si>
  <si>
    <t>https://github.com/gomura/croirecafe_2021</t>
  </si>
  <si>
    <t>Shell/Dockerfile/PHP/Twig/CSS/JavaScript/HTML</t>
  </si>
  <si>
    <t>2021-05-21T04:16:11Z</t>
  </si>
  <si>
    <t>2021-06-15T02:27:17Z</t>
  </si>
  <si>
    <t>2021-06-15T02:26:52Z</t>
  </si>
  <si>
    <t>MDEwOlJlcG9zaXRvcnkyNTUxMTc2MzQ=</t>
  </si>
  <si>
    <t>Symbiota-stri</t>
  </si>
  <si>
    <t>BioKIC</t>
  </si>
  <si>
    <t>Smithsonian Tropical Research Institute biodiversity data portal</t>
  </si>
  <si>
    <t>https://github.com/BioKIC/Symbiota-stri</t>
  </si>
  <si>
    <t>PHP/CSS/Hack/HTML/Shell/JavaScript</t>
  </si>
  <si>
    <t>2020-04-12T15:54:21Z</t>
  </si>
  <si>
    <t>2021-06-14T23:33:21Z</t>
  </si>
  <si>
    <t>2021-06-14T23:29:22Z</t>
  </si>
  <si>
    <t>MDEwOlJlcG9zaXRvcnkyMzYzMjc1ODQ=</t>
  </si>
  <si>
    <t>Monofony</t>
  </si>
  <si>
    <t>Main repository for all Monofony bundles</t>
  </si>
  <si>
    <t>sylius/symfony/behat/phpspec/phpstan/infection</t>
  </si>
  <si>
    <t>https://github.com/Monofony/Monofony</t>
  </si>
  <si>
    <t>PHP/JavaScript/Shell/Gherkin/Makefile/SCSS/Twig</t>
  </si>
  <si>
    <t>2020-01-26T14:59:05Z</t>
  </si>
  <si>
    <t>2021-06-14T15:13:55Z</t>
  </si>
  <si>
    <t>2021-06-14T15:13:40Z</t>
  </si>
  <si>
    <t>MDEwOlJlcG9zaXRvcnkzNzY4NDI1NDg=</t>
  </si>
  <si>
    <t>ticket-falicrea</t>
  </si>
  <si>
    <t>Tiafeno</t>
  </si>
  <si>
    <t>Tiafeno Finel</t>
  </si>
  <si>
    <t xml:space="preserve">A passionate about web development. </t>
  </si>
  <si>
    <t>Entreprise FALI</t>
  </si>
  <si>
    <t>Antananarivo</t>
  </si>
  <si>
    <t>https://github.com/Tiafeno/ticket-falicrea</t>
  </si>
  <si>
    <t>CSS/PHP/Batchfile/Shell/Liquid</t>
  </si>
  <si>
    <t>2021-06-14T13:59:06Z</t>
  </si>
  <si>
    <t>2021-06-14T14:02:20Z</t>
  </si>
  <si>
    <t>2021-06-14T14:01:12Z</t>
  </si>
  <si>
    <t>MDEwOlJlcG9zaXRvcnkzNzY3OTkxNTA=</t>
  </si>
  <si>
    <t>employee-register</t>
  </si>
  <si>
    <t>kozhinhikkodan</t>
  </si>
  <si>
    <t>Mohammed Salih Kozhinhikkodan</t>
  </si>
  <si>
    <t>Developer\r\n</t>
  </si>
  <si>
    <t>Malappuram, India</t>
  </si>
  <si>
    <t>https://github.com/kozhinhikkodan/employee-register</t>
  </si>
  <si>
    <t>PHP/HTML/Shell/JavaScript/CSS/Hack</t>
  </si>
  <si>
    <t>2021-06-14T11:27:24Z</t>
  </si>
  <si>
    <t>2021-06-14T11:31:09Z</t>
  </si>
  <si>
    <t>2021-06-14T11:28:06Z</t>
  </si>
  <si>
    <t>MDEwOlJlcG9zaXRvcnkyMjQzOTgwMjY=</t>
  </si>
  <si>
    <t>tahos</t>
  </si>
  <si>
    <t>skrtoha</t>
  </si>
  <si>
    <t>https://github.com/skrtoha/tahos</t>
  </si>
  <si>
    <t>HTML/PHP/CSS/JavaScript</t>
  </si>
  <si>
    <t>2019-11-27T09:51:38Z</t>
  </si>
  <si>
    <t>2021-06-14T11:17:22Z</t>
  </si>
  <si>
    <t>2021-06-14T11:16:58Z</t>
  </si>
  <si>
    <t>MDEwOlJlcG9zaXRvcnkzMzUyOTk1NjY=</t>
  </si>
  <si>
    <t>002ThanhMinhDuc</t>
  </si>
  <si>
    <t>namdongvando</t>
  </si>
  <si>
    <t>https://github.com/namdongvando/002ThanhMinhDuc</t>
  </si>
  <si>
    <t>PHP/HTML/JavaScript/CSS/SCSS/Batchfile/Shell</t>
  </si>
  <si>
    <t>2021-02-02T13:33:16Z</t>
  </si>
  <si>
    <t>2021-06-14T09:39:34Z</t>
  </si>
  <si>
    <t>2021-06-14T09:38:55Z</t>
  </si>
  <si>
    <t>MDEwOlJlcG9zaXRvcnkyNzUyOTgzMjc=</t>
  </si>
  <si>
    <t>sikembang</t>
  </si>
  <si>
    <t>susantohenri</t>
  </si>
  <si>
    <t>Henri Susanto</t>
  </si>
  <si>
    <t>https://github.com/susantohenri/sikembang</t>
  </si>
  <si>
    <t>PHP/HTML/Shell/CSS/JavaScript</t>
  </si>
  <si>
    <t>2020-06-27T04:20:14Z</t>
  </si>
  <si>
    <t>2021-06-14T01:57:28Z</t>
  </si>
  <si>
    <t>2021-06-14T01:57:10Z</t>
  </si>
  <si>
    <t>MDEwOlJlcG9zaXRvcnkzNDU4NjU5Njk=</t>
  </si>
  <si>
    <t>Moodle-PHP</t>
  </si>
  <si>
    <t>HuynhEmCuong</t>
  </si>
  <si>
    <t>https://github.com/HuynhEmCuong/Moodle-PHP</t>
  </si>
  <si>
    <t>PHP/JavaScript/HTML/Gherkin/Mustache/CSS/XSLT</t>
  </si>
  <si>
    <t>2021-03-09T03:02:42Z</t>
  </si>
  <si>
    <t>2021-06-14T01:57:26Z</t>
  </si>
  <si>
    <t>2021-06-14T01:56:29Z</t>
  </si>
  <si>
    <t>MDEwOlJlcG9zaXRvcnkzNzUwNjQwNDA=</t>
  </si>
  <si>
    <t>archadian-assessment</t>
  </si>
  <si>
    <t>nisa-sabrina</t>
  </si>
  <si>
    <t xml:space="preserve">A simple PHP code to upload the file into the folder and read all data from the Excel file </t>
  </si>
  <si>
    <t>https://github.com/nisa-sabrina/archadian-assessment</t>
  </si>
  <si>
    <t>PHP/JavaScript</t>
  </si>
  <si>
    <t>2021-06-08T15:47:05Z</t>
  </si>
  <si>
    <t>2021-06-13T08:33:35Z</t>
  </si>
  <si>
    <t>2021-06-13T08:33:27Z</t>
  </si>
  <si>
    <t>MDEwOlJlcG9zaXRvcnkzNjU1NzQwMTI=</t>
  </si>
  <si>
    <t>editora-core</t>
  </si>
  <si>
    <t>aponscat</t>
  </si>
  <si>
    <t>https://github.com/aponscat/editora-core</t>
  </si>
  <si>
    <t>2021-05-08T17:31:51Z</t>
  </si>
  <si>
    <t>2021-06-12T18:03:11Z</t>
  </si>
  <si>
    <t>2021-06-12T18:03:01Z</t>
  </si>
  <si>
    <t>MDEwOlJlcG9zaXRvcnk4MTM5MDU1MQ==</t>
  </si>
  <si>
    <t>hergo</t>
  </si>
  <si>
    <t>wilmix</t>
  </si>
  <si>
    <t>Sistema de Inventarios para Hergo LTDA</t>
  </si>
  <si>
    <t>https://github.com/wilmix/hergo</t>
  </si>
  <si>
    <t>PHP/HTML/JavaScript/CSS/Hack</t>
  </si>
  <si>
    <t>2017-02-09T00:22:09Z</t>
  </si>
  <si>
    <t>2021-06-11T19:59:50Z</t>
  </si>
  <si>
    <t>2021-06-11T19:59:40Z</t>
  </si>
  <si>
    <t>MDEwOlJlcG9zaXRvcnkzNzQ4NzY2NTg=</t>
  </si>
  <si>
    <t>demo_shop</t>
  </si>
  <si>
    <t>manuel1358000</t>
  </si>
  <si>
    <t>Manuel Antonio Fuentes Fuentes</t>
  </si>
  <si>
    <t>Hola mi nombre es Manuel, soy desarrollador de software.</t>
  </si>
  <si>
    <t>Guatemala</t>
  </si>
  <si>
    <t>DEMO SHOP</t>
  </si>
  <si>
    <t>https://github.com/manuel1358000/demo_shop</t>
  </si>
  <si>
    <t>2021-06-08T04:07:47Z</t>
  </si>
  <si>
    <t>2021-06-11T18:09:50Z</t>
  </si>
  <si>
    <t>2021-06-11T18:07:46Z</t>
  </si>
  <si>
    <t>MDEwOlJlcG9zaXRvcnkzNTk4MzQwNTc=</t>
  </si>
  <si>
    <t>php-skel</t>
  </si>
  <si>
    <t>flavioheleno</t>
  </si>
  <si>
    <t>Flávio Heleno</t>
  </si>
  <si>
    <t>I make things work.</t>
  </si>
  <si>
    <t>São Carlos, São Paulo, Brazil</t>
  </si>
  <si>
    <t>A very opinionated PHP Skeleton for Projects and Libraries</t>
  </si>
  <si>
    <t>composer/php/psalm/phpunit/infection/phpstan/phpcs/skeleton-template</t>
  </si>
  <si>
    <t>https://github.com/flavioheleno/php-skel</t>
  </si>
  <si>
    <t>2021-04-20T13:54:14Z</t>
  </si>
  <si>
    <t>2021-06-11T15:03:22Z</t>
  </si>
  <si>
    <t>2021-06-11T15:03:19Z</t>
  </si>
  <si>
    <t>MDEwOlJlcG9zaXRvcnkzMzc1OTcwOTA=</t>
  </si>
  <si>
    <t>laravel-ppic</t>
  </si>
  <si>
    <t>genresos</t>
  </si>
  <si>
    <t>Jakarta</t>
  </si>
  <si>
    <t>https://github.com/genresos/laravel-ppic</t>
  </si>
  <si>
    <t>Shell/PHP/CSS/JavaScript/HTML/Less/SCSS</t>
  </si>
  <si>
    <t>2021-02-10T02:39:23Z</t>
  </si>
  <si>
    <t>2021-06-11T14:59:13Z</t>
  </si>
  <si>
    <t>2021-06-11T10:44:10Z</t>
  </si>
  <si>
    <t>MDEwOlJlcG9zaXRvcnkyOTI3NjcwODQ=</t>
  </si>
  <si>
    <t>larapos</t>
  </si>
  <si>
    <t>mesinkasir</t>
  </si>
  <si>
    <t>Mesin Kasir</t>
  </si>
  <si>
    <t>https://mesinkasironline.web.app\r\nemail : \r\naxcora@gmail.com\r\n\r\nWhatsApp : \r\n+6285646104747\r\n\r\nprofile :\r\nhttps://creativebyre.vercel.app</t>
  </si>
  <si>
    <t>axcora</t>
  </si>
  <si>
    <t>surockboyo</t>
  </si>
  <si>
    <t>Laravel Point of sale with invoice full source code free download pos apps.</t>
  </si>
  <si>
    <t>laravel/source/code/free/pos/cashier/billing/pointofsale/point-of-sale/kasir</t>
  </si>
  <si>
    <t>https://github.com/mesinkasir/larapos</t>
  </si>
  <si>
    <t>PHP/CSS/JavaScript/Shell/SCSS/Blade</t>
  </si>
  <si>
    <t>2020-09-04T06:23:20Z</t>
  </si>
  <si>
    <t>2021-06-22T08:33:37Z</t>
  </si>
  <si>
    <t>2021-06-10T19:28:09Z</t>
  </si>
  <si>
    <t>MDEwOlJlcG9zaXRvcnkyOTQ0NTY0MTU=</t>
  </si>
  <si>
    <t>codeigniter4-tools</t>
  </si>
  <si>
    <t>tattersoftware</t>
  </si>
  <si>
    <t>Developer tools for CodeIgniter 4</t>
  </si>
  <si>
    <t>https://github.com/tattersoftware/codeigniter4-tools</t>
  </si>
  <si>
    <t>2020-09-10T15:58:41Z</t>
  </si>
  <si>
    <t>2021-06-10T13:39:57Z</t>
  </si>
  <si>
    <t>2021-06-10T13:39:53Z</t>
  </si>
  <si>
    <t>MDEwOlJlcG9zaXRvcnkzNzYwNDYxMjE=</t>
  </si>
  <si>
    <t>cycript_fiver</t>
  </si>
  <si>
    <t>pachristo</t>
  </si>
  <si>
    <t>laravel|codeigniter|vue js| react js</t>
  </si>
  <si>
    <t>techalkali</t>
  </si>
  <si>
    <t>uyo</t>
  </si>
  <si>
    <t>cycript_fiver script</t>
  </si>
  <si>
    <t>https://github.com/pachristo/cycript_fiver</t>
  </si>
  <si>
    <t>Shell/PHP/CSS/JavaScript/HTML/Sass/SCSS</t>
  </si>
  <si>
    <t>2021-06-11T14:11:04Z</t>
  </si>
  <si>
    <t>2021-06-11T14:17:32Z</t>
  </si>
  <si>
    <t>2021-06-10T10:29:02Z</t>
  </si>
  <si>
    <t>MDEwOlJlcG9zaXRvcnkzNDkyNzQ4Mjg=</t>
  </si>
  <si>
    <t>karir-personalitytalk</t>
  </si>
  <si>
    <t>ajifatur</t>
  </si>
  <si>
    <t>Fathurrahman Prasetyo Aji</t>
  </si>
  <si>
    <t>Terserah</t>
  </si>
  <si>
    <t>Semarang</t>
  </si>
  <si>
    <t>https://github.com/ajifatur/karir-personalitytalk</t>
  </si>
  <si>
    <t>Shell/PHP/HTML/Blade</t>
  </si>
  <si>
    <t>2021-03-19T02:16:49Z</t>
  </si>
  <si>
    <t>2021-06-10T03:13:52Z</t>
  </si>
  <si>
    <t>2021-06-10T03:13:45Z</t>
  </si>
  <si>
    <t>MDEwOlJlcG9zaXRvcnkzNzUzODM1OTE=</t>
  </si>
  <si>
    <t>Auramoth.github.io</t>
  </si>
  <si>
    <t>Auramoth</t>
  </si>
  <si>
    <t>https://github.com/Auramoth/Auramoth.github.io</t>
  </si>
  <si>
    <t>HTML/Dockerfile/Shell/PHP/JavaScript/CSS</t>
  </si>
  <si>
    <t>2021-06-09T14:26:34Z</t>
  </si>
  <si>
    <t>2021-06-09T16:42:27Z</t>
  </si>
  <si>
    <t>2021-06-09T16:42:25Z</t>
  </si>
  <si>
    <t>MDEwOlJlcG9zaXRvcnkzNzUzNzQ0MDA=</t>
  </si>
  <si>
    <t>tmdt_magento</t>
  </si>
  <si>
    <t>skyuk46</t>
  </si>
  <si>
    <t>https://github.com/skyuk46/tmdt_magento</t>
  </si>
  <si>
    <t>Shell/PHP/HTML/JavaScript/Less/CSS/VCL</t>
  </si>
  <si>
    <t>2021-06-09T13:58:03Z</t>
  </si>
  <si>
    <t>2021-06-09T14:07:54Z</t>
  </si>
  <si>
    <t>2021-06-09T14:01:12Z</t>
  </si>
  <si>
    <t>MDEwOlJlcG9zaXRvcnkzNzQ3NjE1MDY=</t>
  </si>
  <si>
    <t>arca8-isle</t>
  </si>
  <si>
    <t>bondjimbond</t>
  </si>
  <si>
    <t>Brandon Weigel</t>
  </si>
  <si>
    <t>Arca (https://arcabc.ca) Manager and technical lead, and coordinator at BC ELN (http://bceln.ca).</t>
  </si>
  <si>
    <t xml:space="preserve">@bceln </t>
  </si>
  <si>
    <t>Toronto, ON / Vancouver, BC</t>
  </si>
  <si>
    <t>Trial ISLE 8 repository</t>
  </si>
  <si>
    <t>https://github.com/bondjimbond/arca8-isle</t>
  </si>
  <si>
    <t>2021-06-07T18:20:16Z</t>
  </si>
  <si>
    <t>2021-06-09T13:53:52Z</t>
  </si>
  <si>
    <t>2021-06-09T13:52:41Z</t>
  </si>
  <si>
    <t>MDEwOlJlcG9zaXRvcnkzNzUzNTQ1Mjk=</t>
  </si>
  <si>
    <t>magento2.4-testing</t>
  </si>
  <si>
    <t>yong5219</t>
  </si>
  <si>
    <t>Ting Jia Yong</t>
  </si>
  <si>
    <t>Malaysia</t>
  </si>
  <si>
    <t>https://github.com/yong5219/magento2.4-testing</t>
  </si>
  <si>
    <t>PHP/HTML/JavaScript/Less/CSS/VCL</t>
  </si>
  <si>
    <t>2021-06-09T12:53:43Z</t>
  </si>
  <si>
    <t>2021-06-09T13:04:52Z</t>
  </si>
  <si>
    <t>2021-06-09T13:00:35Z</t>
  </si>
  <si>
    <t>MDEwOlJlcG9zaXRvcnkzNTcyMjIxODg=</t>
  </si>
  <si>
    <t>consent-contracts</t>
  </si>
  <si>
    <t>Setono</t>
  </si>
  <si>
    <t>Abstraction for consent related implementations</t>
  </si>
  <si>
    <t>https://github.com/Setono/consent-contracts</t>
  </si>
  <si>
    <t>2021-04-12T14:20:52Z</t>
  </si>
  <si>
    <t>2021-06-15T13:19:48Z</t>
  </si>
  <si>
    <t>2021-06-09T12:17:45Z</t>
  </si>
  <si>
    <t>MDEwOlJlcG9zaXRvcnk4ODc1MTkw</t>
  </si>
  <si>
    <t>ProxyManager</t>
  </si>
  <si>
    <t>Ocramius</t>
  </si>
  <si>
    <t>Marco Pivetta</t>
  </si>
  <si>
    <t>@Roave, @laminas and @doctrine. Pushing for better practices in the PHP ecosystem.</t>
  </si>
  <si>
    <t>Marco Pivetta Software Development</t>
  </si>
  <si>
    <t>Frankfurt am Main</t>
  </si>
  <si>
    <t>🎩✨🌈 OOP Proxy wrappers/utilities - generates and manages proxies of your objects</t>
  </si>
  <si>
    <t>oop/proxy/lazy-loading/aop</t>
  </si>
  <si>
    <t>https://github.com/Ocramius/ProxyManager</t>
  </si>
  <si>
    <t>2013-03-19T09:43:22Z</t>
  </si>
  <si>
    <t>2021-06-22T08:19:12Z</t>
  </si>
  <si>
    <t>2021-06-09T10:16:06Z</t>
  </si>
  <si>
    <t>MDEwOlJlcG9zaXRvcnkyMTg0NDEyODE=</t>
  </si>
  <si>
    <t>MOODLE_37</t>
  </si>
  <si>
    <t>kietchungvnr</t>
  </si>
  <si>
    <t>https://github.com/kietchungvnr/MOODLE_37</t>
  </si>
  <si>
    <t>JavaScript/PHP/HTML/Gherkin/CSS/XSLT/Perl</t>
  </si>
  <si>
    <t>2019-10-30T04:10:07Z</t>
  </si>
  <si>
    <t>2021-06-09T09:17:50Z</t>
  </si>
  <si>
    <t>2021-06-09T09:17:36Z</t>
  </si>
  <si>
    <t>MDEwOlJlcG9zaXRvcnk4MDY2MDczMA==</t>
  </si>
  <si>
    <t>Moodle_Saylor</t>
  </si>
  <si>
    <t>saylordotorg</t>
  </si>
  <si>
    <t>https://github.com/saylordotorg/Moodle_Saylor</t>
  </si>
  <si>
    <t>2017-02-01T20:26:58Z</t>
  </si>
  <si>
    <t>2021-06-08T14:34:19Z</t>
  </si>
  <si>
    <t>2021-06-08T14:33:19Z</t>
  </si>
  <si>
    <t>MDEwOlJlcG9zaXRvcnkzNTU0ODA1OTg=</t>
  </si>
  <si>
    <t>scand-test-env</t>
  </si>
  <si>
    <t>happerloo</t>
  </si>
  <si>
    <t>--</t>
  </si>
  <si>
    <t>https://github.com/happerloo/scand-test-env</t>
  </si>
  <si>
    <t>HTML/PHP/CSS/Less/JavaScript/Smarty/Vue</t>
  </si>
  <si>
    <t>2021-04-07T09:07:59Z</t>
  </si>
  <si>
    <t>2021-06-08T12:27:23Z</t>
  </si>
  <si>
    <t>2021-06-08T12:27:08Z</t>
  </si>
  <si>
    <t>MDEwOlJlcG9zaXRvcnkxNTk2NzgzOA==</t>
  </si>
  <si>
    <t>iomad</t>
  </si>
  <si>
    <t>IOMAD - Corporate Moodle</t>
  </si>
  <si>
    <t>E-Learn Design Limited</t>
  </si>
  <si>
    <t>Glasgow Scotland</t>
  </si>
  <si>
    <t>Iomad</t>
  </si>
  <si>
    <t>https://github.com/iomad/iomad</t>
  </si>
  <si>
    <t>PHP/JavaScript/CSS/XSLT/Perl/HTML/Batchfile</t>
  </si>
  <si>
    <t>2014-01-16T13:01:41Z</t>
  </si>
  <si>
    <t>2021-06-08T11:36:14Z</t>
  </si>
  <si>
    <t>2021-06-08T11:35:07Z</t>
  </si>
  <si>
    <t>MDEwOlJlcG9zaXRvcnkzNzQ5NzgxNTA=</t>
  </si>
  <si>
    <t>ekShop_Commission_Panel</t>
  </si>
  <si>
    <t>sumaiyalamia</t>
  </si>
  <si>
    <t>https://github.com/sumaiyalamia/ekShop_Commission_Panel</t>
  </si>
  <si>
    <t>2021-06-08T11:06:03Z</t>
  </si>
  <si>
    <t>2021-06-08T11:14:58Z</t>
  </si>
  <si>
    <t>2021-06-08T11:12:35Z</t>
  </si>
  <si>
    <t>MDEwOlJlcG9zaXRvcnkzNzQ5NzM2Njg=</t>
  </si>
  <si>
    <t>bagisto-installer</t>
  </si>
  <si>
    <t>mohrahmatullah</t>
  </si>
  <si>
    <t>Mohrahmatullah</t>
  </si>
  <si>
    <t>MpMedia</t>
  </si>
  <si>
    <t>https://github.com/mohrahmatullah/bagisto-installer</t>
  </si>
  <si>
    <t>2021-06-08T10:48:08Z</t>
  </si>
  <si>
    <t>2021-06-08T10:53:07Z</t>
  </si>
  <si>
    <t>2021-06-08T10:52:33Z</t>
  </si>
  <si>
    <t>MDEwOlJlcG9zaXRvcnkzNzQ2NTgxNjI=</t>
  </si>
  <si>
    <t>customer-package-and-vue</t>
  </si>
  <si>
    <t>alzamiarafat</t>
  </si>
  <si>
    <t>Al Zami Arafat</t>
  </si>
  <si>
    <t>Web Developer | Laravel | Node.JS</t>
  </si>
  <si>
    <t>American International University-Bangladesh (AIUB)</t>
  </si>
  <si>
    <t>Bogra,Bangladesh</t>
  </si>
  <si>
    <t>https://github.com/alzamiarafat/customer-package-and-vue</t>
  </si>
  <si>
    <t>PHP/Blade/Vue/JavaScript/CSS/SCSS</t>
  </si>
  <si>
    <t>2021-06-07T12:29:46Z</t>
  </si>
  <si>
    <t>2021-06-08T10:07:31Z</t>
  </si>
  <si>
    <t>2021-06-08T10:06:38Z</t>
  </si>
  <si>
    <t>MDEwOlJlcG9zaXRvcnkzNzQ5NjI0NDQ=</t>
  </si>
  <si>
    <t>LifeguardMonthlyRegisterSignUp</t>
  </si>
  <si>
    <t>midnightgizmo</t>
  </si>
  <si>
    <t>Keeps track of which lifeguards are attending which training session</t>
  </si>
  <si>
    <t>https://github.com/midnightgizmo/LifeguardMonthlyRegisterSignUp</t>
  </si>
  <si>
    <t>Shell/HTML/Vue/TypeScript/JavaScript/PHP</t>
  </si>
  <si>
    <t>2021-06-08T09:51:55Z</t>
  </si>
  <si>
    <t>2021-06-08T10:43:57Z</t>
  </si>
  <si>
    <t>2021-06-08T09:49:07Z</t>
  </si>
  <si>
    <t>MDEwOlJlcG9zaXRvcnkyMzU1MjIwNDU=</t>
  </si>
  <si>
    <t>vinculum</t>
  </si>
  <si>
    <t>yungga123</t>
  </si>
  <si>
    <t>https://github.com/yungga123/vinculum</t>
  </si>
  <si>
    <t>PHP/HTML/JavaScript/CSS/Ruby/SCSS/PowerShell</t>
  </si>
  <si>
    <t>2020-01-22T07:36:06Z</t>
  </si>
  <si>
    <t>2021-06-08T06:32:54Z</t>
  </si>
  <si>
    <t>2021-06-08T06:32:51Z</t>
  </si>
  <si>
    <t>MDEwOlJlcG9zaXRvcnkzNzQ4NjQwNjg=</t>
  </si>
  <si>
    <t>ps</t>
  </si>
  <si>
    <t>houssam-saissi</t>
  </si>
  <si>
    <t>Houssam Saissi</t>
  </si>
  <si>
    <t>@acmcore</t>
  </si>
  <si>
    <t>Casablanca, Maroc</t>
  </si>
  <si>
    <t>https://github.com/houssam-saissi/ps</t>
  </si>
  <si>
    <t>2021-06-08T03:02:39Z</t>
  </si>
  <si>
    <t>2021-06-08T03:49:42Z</t>
  </si>
  <si>
    <t>2021-06-08T03:20:01Z</t>
  </si>
  <si>
    <t>MDEwOlJlcG9zaXRvcnkyMTM2MTIzNzk=</t>
  </si>
  <si>
    <t>telegram-rss-bot</t>
  </si>
  <si>
    <t>viktorprogger</t>
  </si>
  <si>
    <t>Viktor Babanov</t>
  </si>
  <si>
    <t>Aizel.ru</t>
  </si>
  <si>
    <t>Moscow</t>
  </si>
  <si>
    <t>https://github.com/viktorprogger/telegram-rss-bot</t>
  </si>
  <si>
    <t>2019-10-08T10:22:50Z</t>
  </si>
  <si>
    <t>2021-06-07T14:25:49Z</t>
  </si>
  <si>
    <t>2021-06-07T14:25:42Z</t>
  </si>
  <si>
    <t>MDEwOlJlcG9zaXRvcnkzNzQ2NTQ1MDE=</t>
  </si>
  <si>
    <t>easyadmin</t>
  </si>
  <si>
    <t>zjb-php</t>
  </si>
  <si>
    <t>https://github.com/zjb-php/easyadmin</t>
  </si>
  <si>
    <t>2021-06-07T12:16:48Z</t>
  </si>
  <si>
    <t>2021-06-07T13:07:56Z</t>
  </si>
  <si>
    <t>2021-06-07T13:02:42Z</t>
  </si>
  <si>
    <t>MDEwOlJlcG9zaXRvcnkzNzIzODE0ODk=</t>
  </si>
  <si>
    <t>laravel-ecommerce</t>
  </si>
  <si>
    <t>divyeshchotaliya</t>
  </si>
  <si>
    <t>https://github.com/divyeshchotaliya/laravel-ecommerce</t>
  </si>
  <si>
    <t>PHP/Shell/Blade/Hack</t>
  </si>
  <si>
    <t>2021-05-31T04:26:29Z</t>
  </si>
  <si>
    <t>2021-06-07T06:07:08Z</t>
  </si>
  <si>
    <t>2021-06-07T06:06:37Z</t>
  </si>
  <si>
    <t>MDEwOlJlcG9zaXRvcnkzNzQ1MjY4Mzc=</t>
  </si>
  <si>
    <t>air</t>
  </si>
  <si>
    <t>jzishwa</t>
  </si>
  <si>
    <t>Aplikasine pak Falahun</t>
  </si>
  <si>
    <t>https://github.com/jzishwa/air</t>
  </si>
  <si>
    <t>PHP/CSS/Shell/JavaScript/HTML/Batchfile/Hack</t>
  </si>
  <si>
    <t>2021-06-07T03:48:48Z</t>
  </si>
  <si>
    <t>2021-06-07T05:17:05Z</t>
  </si>
  <si>
    <t>2021-06-07T05:16:52Z</t>
  </si>
  <si>
    <t>MDEwOlJlcG9zaXRvcnk2MTMwMTM3MA==</t>
  </si>
  <si>
    <t>nslodge-wp-customizations</t>
  </si>
  <si>
    <t>justdave</t>
  </si>
  <si>
    <t>Dave Miller</t>
  </si>
  <si>
    <t>Michigan, USA</t>
  </si>
  <si>
    <t>Wordpress Plugin with customizations for the nslodge website</t>
  </si>
  <si>
    <t>https://github.com/justdave/nslodge-wp-customizations</t>
  </si>
  <si>
    <t>PHP/CSS/JavaScript/Shell</t>
  </si>
  <si>
    <t>2016-06-16T14:38:10Z</t>
  </si>
  <si>
    <t>2021-06-06T18:16:43Z</t>
  </si>
  <si>
    <t>2021-06-06T18:16:39Z</t>
  </si>
  <si>
    <t>MDEwOlJlcG9zaXRvcnkzNzQxNzIxODA=</t>
  </si>
  <si>
    <t>ttnnth</t>
  </si>
  <si>
    <t>phutong12a9</t>
  </si>
  <si>
    <t>https://github.com/phutong12a9/ttnnth</t>
  </si>
  <si>
    <t>Shell/PHP/HTML/Blade/CSS/JavaScript</t>
  </si>
  <si>
    <t>2021-06-05T17:17:46Z</t>
  </si>
  <si>
    <t>2021-06-06T17:25:26Z</t>
  </si>
  <si>
    <t>2021-06-06T17:25:24Z</t>
  </si>
  <si>
    <t>MDEwOlJlcG9zaXRvcnkzNzQ0MTcwMTY=</t>
  </si>
  <si>
    <t>KnowledgeBase</t>
  </si>
  <si>
    <t>ankitjain-wiz</t>
  </si>
  <si>
    <t>Ankit Jain</t>
  </si>
  <si>
    <t>Kb</t>
  </si>
  <si>
    <t>https://github.com/ankitjain-wiz/KnowledgeBase</t>
  </si>
  <si>
    <t>PHP/CSS/SCSS/JavaScript/Hack</t>
  </si>
  <si>
    <t>2021-06-06T17:02:08Z</t>
  </si>
  <si>
    <t>2021-06-06T17:10:06Z</t>
  </si>
  <si>
    <t>2021-06-06T17:06:56Z</t>
  </si>
  <si>
    <t>MDEwOlJlcG9zaXRvcnkzNjMxMDA1NjE=</t>
  </si>
  <si>
    <t>Tugas-Akhir</t>
  </si>
  <si>
    <t>ulvia-10</t>
  </si>
  <si>
    <t>Ulvia Yulianti</t>
  </si>
  <si>
    <t>Malang State Of Polythecnic</t>
  </si>
  <si>
    <t>Malang</t>
  </si>
  <si>
    <t>debugging errors</t>
  </si>
  <si>
    <t>https://github.com/ulvia-10/Tugas-Akhir</t>
  </si>
  <si>
    <t>PHP/HTML/Hack/CSS/SCSS/JavaScript/Pug</t>
  </si>
  <si>
    <t>2021-04-30T10:05:10Z</t>
  </si>
  <si>
    <t>2021-06-06T16:12:22Z</t>
  </si>
  <si>
    <t>2021-06-06T16:14:00Z</t>
  </si>
  <si>
    <t>MDEwOlJlcG9zaXRvcnkzNzM5MzYyNDk=</t>
  </si>
  <si>
    <t>slacker</t>
  </si>
  <si>
    <t>MGatner</t>
  </si>
  <si>
    <t>ABANDONED! Slack Workspace Invitation Management</t>
  </si>
  <si>
    <t>slack/invite/invitation/api</t>
  </si>
  <si>
    <t>https://github.com/MGatner/slacker</t>
  </si>
  <si>
    <t>2021-06-04T19:03:55Z</t>
  </si>
  <si>
    <t>2021-06-06T13:42:51Z</t>
  </si>
  <si>
    <t>2021-06-06T13:42:49Z</t>
  </si>
  <si>
    <t>MDEwOlJlcG9zaXRvcnkzNzE4ODIwNjQ=</t>
  </si>
  <si>
    <t>SBDL-Prak</t>
  </si>
  <si>
    <t>ardhikarestuyoviyanto</t>
  </si>
  <si>
    <t>Ardhikarestu</t>
  </si>
  <si>
    <t>Hello everyone</t>
  </si>
  <si>
    <t>Universitas Teknologi Yogyakarta</t>
  </si>
  <si>
    <t>Aplikasi SBDL Prak</t>
  </si>
  <si>
    <t>https://github.com/ardhikarestuyoviyanto/SBDL-Prak</t>
  </si>
  <si>
    <t>PHP/CSS/JavaScript/Hack</t>
  </si>
  <si>
    <t>2021-05-29T04:46:08Z</t>
  </si>
  <si>
    <t>2021-06-05T15:42:11Z</t>
  </si>
  <si>
    <t>2021-06-05T15:42:01Z</t>
  </si>
  <si>
    <t>MDEwOlJlcG9zaXRvcnkzNjkwMzc3OTc=</t>
  </si>
  <si>
    <t>simpul</t>
  </si>
  <si>
    <t>harrylicious</t>
  </si>
  <si>
    <t>Harry Sunaryo</t>
  </si>
  <si>
    <t>I dont expecting be programmer, I just want to share my privilege in programming.\r\n\r\n\r\nhttps://harrylicious.github.io/Harry-Sunaryo/</t>
  </si>
  <si>
    <t>Haqiqi Studio</t>
  </si>
  <si>
    <t>Tanjung, Lombok Timur, NTB</t>
  </si>
  <si>
    <t>https://github.com/harrylicious/simpul</t>
  </si>
  <si>
    <t>PHP/HTML/CSS/Less/JavaScript/SCSS</t>
  </si>
  <si>
    <t>2021-05-20T00:44:56Z</t>
  </si>
  <si>
    <t>2021-06-05T14:47:41Z</t>
  </si>
  <si>
    <t>2021-06-05T14:29:51Z</t>
  </si>
  <si>
    <t>MDEwOlJlcG9zaXRvcnkzNzA4OTc2NTU=</t>
  </si>
  <si>
    <t>vvc</t>
  </si>
  <si>
    <t>astartarz</t>
  </si>
  <si>
    <t>https://github.com/astartarz/vvc</t>
  </si>
  <si>
    <t>2021-05-26T03:43:52Z</t>
  </si>
  <si>
    <t>2021-06-05T13:40:55Z</t>
  </si>
  <si>
    <t>2021-06-05T13:40:34Z</t>
  </si>
  <si>
    <t>MDEwOlJlcG9zaXRvcnkzNjMwNTM1MzM=</t>
  </si>
  <si>
    <t>hyperf-wallet</t>
  </si>
  <si>
    <t>xtwoend</t>
  </si>
  <si>
    <t>Abdul Hafidz Anshari</t>
  </si>
  <si>
    <t>simple learning for great results</t>
  </si>
  <si>
    <t>Freelance Developer</t>
  </si>
  <si>
    <t>Tangerang - Indonesia</t>
  </si>
  <si>
    <t>Porting from https://github.com/bavix/laravel-wallet</t>
  </si>
  <si>
    <t>https://github.com/xtwoend/hyperf-wallet</t>
  </si>
  <si>
    <t>2021-04-30T06:53:24Z</t>
  </si>
  <si>
    <t>2021-06-05T12:08:25Z</t>
  </si>
  <si>
    <t>2021-06-05T12:08:13Z</t>
  </si>
  <si>
    <t>MDEwOlJlcG9zaXRvcnkzMTQ5NTg1NjQ=</t>
  </si>
  <si>
    <t>daas</t>
  </si>
  <si>
    <t>https://github.com/kavadevelopers/daas</t>
  </si>
  <si>
    <t>PHP/HTML/CSS/JavaScript/SCSS</t>
  </si>
  <si>
    <t>2020-11-22T04:25:03Z</t>
  </si>
  <si>
    <t>2021-06-05T06:58:18Z</t>
  </si>
  <si>
    <t>2021-06-05T06:58:08Z</t>
  </si>
  <si>
    <t>MDEwOlJlcG9zaXRvcnkyMjI5NjE3MDg=</t>
  </si>
  <si>
    <t>htaccess-api-client</t>
  </si>
  <si>
    <t>madewithlove</t>
  </si>
  <si>
    <t>API client for the best htaccess tester in the world</t>
  </si>
  <si>
    <t>https://github.com/madewithlove/htaccess-api-client</t>
  </si>
  <si>
    <t>2019-11-20T14:55:17Z</t>
  </si>
  <si>
    <t>2021-06-04T14:18:06Z</t>
  </si>
  <si>
    <t>2021-06-04T14:18:03Z</t>
  </si>
  <si>
    <t>MDEwOlJlcG9zaXRvcnkzNjk0MDU5ODQ=</t>
  </si>
  <si>
    <t>Custom_Shopping_Website</t>
  </si>
  <si>
    <t>satyendra12345</t>
  </si>
  <si>
    <t>stranger_hash</t>
  </si>
  <si>
    <t>I am passionate coder want to learn new things every day.\r\nI do hard work smartly.</t>
  </si>
  <si>
    <t>Entrepreneur@techloafer</t>
  </si>
  <si>
    <t>https://github.com/satyendra12345/Custom_Shopping_Website</t>
  </si>
  <si>
    <t>JavaScript/Shell/SCSS/PHP/HTML/CSS/Less</t>
  </si>
  <si>
    <t>2021-05-21T03:46:08Z</t>
  </si>
  <si>
    <t>2021-06-04T11:35:34Z</t>
  </si>
  <si>
    <t>2021-06-04T11:35:20Z</t>
  </si>
  <si>
    <t>MDEwOlJlcG9zaXRvcnkyMzQxMjU1OTc=</t>
  </si>
  <si>
    <t>generated-hydrator-bundle</t>
  </si>
  <si>
    <t>makinacorpus</t>
  </si>
  <si>
    <t>Provide integration of ocramius/generated-hydrator for Symfony</t>
  </si>
  <si>
    <t>https://github.com/makinacorpus/generated-hydrator-bundle</t>
  </si>
  <si>
    <t>2020-01-15T16:40:02Z</t>
  </si>
  <si>
    <t>2021-06-04T07:57:41Z</t>
  </si>
  <si>
    <t>2021-06-04T07:57:33Z</t>
  </si>
  <si>
    <t>MDEwOlJlcG9zaXRvcnkzNzM3MzkyNzA=</t>
  </si>
  <si>
    <t>moodlelms</t>
  </si>
  <si>
    <t>fuadzikri1512</t>
  </si>
  <si>
    <t>https://github.com/fuadzikri1512/moodlelms</t>
  </si>
  <si>
    <t>2021-06-04T06:12:26Z</t>
  </si>
  <si>
    <t>2021-06-04T07:07:33Z</t>
  </si>
  <si>
    <t>2021-06-04T06:57:22Z</t>
  </si>
  <si>
    <t>MDEwOlJlcG9zaXRvcnkyNzYwNDMyOTE=</t>
  </si>
  <si>
    <t>cosmic_api</t>
  </si>
  <si>
    <t>deongis7</t>
  </si>
  <si>
    <t>https://github.com/deongis7/cosmic_api</t>
  </si>
  <si>
    <t>PHP/HTML/Shell/Roff</t>
  </si>
  <si>
    <t>2020-06-30T08:35:41Z</t>
  </si>
  <si>
    <t>2021-06-04T01:40:40Z</t>
  </si>
  <si>
    <t>2021-06-04T01:38:31Z</t>
  </si>
  <si>
    <t>MDEwOlJlcG9zaXRvcnkyODM4Njc2NzY=</t>
  </si>
  <si>
    <t>nogal-php</t>
  </si>
  <si>
    <t>hytcom</t>
  </si>
  <si>
    <t>buenos arires, argentina</t>
  </si>
  <si>
    <t>the most simple PHP Framework</t>
  </si>
  <si>
    <t>https://github.com/hytcom/nogal-php</t>
  </si>
  <si>
    <t>2020-07-30T20:11:17Z</t>
  </si>
  <si>
    <t>2021-06-03T21:05:57Z</t>
  </si>
  <si>
    <t>2021-06-03T21:05:46Z</t>
  </si>
  <si>
    <t>MDEwOlJlcG9zaXRvcnkzMjEwNzg2NDU=</t>
  </si>
  <si>
    <t>pokemon-go-api</t>
  </si>
  <si>
    <t>A public Pokedex API for Pokemon GO</t>
  </si>
  <si>
    <t>pokemon/pokemongo/pokemongo-api</t>
  </si>
  <si>
    <t>https://github.com/pokemon-go-api/pokemon-go-api</t>
  </si>
  <si>
    <t>2020-12-13T14:03:12Z</t>
  </si>
  <si>
    <t>2021-06-15T05:10:47Z</t>
  </si>
  <si>
    <t>2021-06-03T18:09:57Z</t>
  </si>
  <si>
    <t>MDEwOlJlcG9zaXRvcnkzNzI1MTAzODg=</t>
  </si>
  <si>
    <t>yii-debug-viewer</t>
  </si>
  <si>
    <t>Debugger frontend</t>
  </si>
  <si>
    <t>yii3</t>
  </si>
  <si>
    <t>https://github.com/yiisoft/yii-debug-viewer</t>
  </si>
  <si>
    <t>PHP/HTML/Batchfile</t>
  </si>
  <si>
    <t>2021-05-31T13:08:51Z</t>
  </si>
  <si>
    <t>2021-06-03T16:33:33Z</t>
  </si>
  <si>
    <t>2021-06-03T15:31:19Z</t>
  </si>
  <si>
    <t>MDEwOlJlcG9zaXRvcnkzNzA2NDg2MTU=</t>
  </si>
  <si>
    <t>mdlprdapp2</t>
  </si>
  <si>
    <t>unitec-moodle</t>
  </si>
  <si>
    <t>https://github.com/unitec-moodle/mdlprdapp2</t>
  </si>
  <si>
    <t>2021-05-25T10:10:18Z</t>
  </si>
  <si>
    <t>2021-06-03T11:30:23Z</t>
  </si>
  <si>
    <t>2021-06-03T11:29:55Z</t>
  </si>
  <si>
    <t>MDEwOlJlcG9zaXRvcnkzNDAyOTY5NDA=</t>
  </si>
  <si>
    <t>jvtinventory</t>
  </si>
  <si>
    <t>ichsanarsyi</t>
  </si>
  <si>
    <t>https://github.com/ichsanarsyi/jvtinventory</t>
  </si>
  <si>
    <t>PHP/JavaScript/Blade/Shell/Less/HTML/CSS</t>
  </si>
  <si>
    <t>2021-02-19T07:55:38Z</t>
  </si>
  <si>
    <t>2021-06-03T07:58:22Z</t>
  </si>
  <si>
    <t>2021-06-03T07:58:12Z</t>
  </si>
  <si>
    <t>MDEwOlJlcG9zaXRvcnkyMDEyNjI0OA==</t>
  </si>
  <si>
    <t>php-isocodes</t>
  </si>
  <si>
    <t>sokil</t>
  </si>
  <si>
    <t>Sokil</t>
  </si>
  <si>
    <t xml:space="preserve"> Kyiv, Ukraine</t>
  </si>
  <si>
    <t xml:space="preserve">@PHPMongoKit, @GoMetric </t>
  </si>
  <si>
    <t>Kyiv, Ukraine</t>
  </si>
  <si>
    <t>:star: PHP library providing ISO codes with localization: country (ISO 3166-1), subdivision (ISO 3166-2), language (ISO 639-3), currency (ISO 4217) and scripts (ISO 15924)</t>
  </si>
  <si>
    <t>countries/iso-codes/php/country-codes/currency/l10n/translation/language/gettext/iso3166</t>
  </si>
  <si>
    <t>https://github.com/sokil/php-isocodes</t>
  </si>
  <si>
    <t>2014-05-24T09:28:17Z</t>
  </si>
  <si>
    <t>2021-06-07T00:58:52Z</t>
  </si>
  <si>
    <t>2021-06-02T22:44:46Z</t>
  </si>
  <si>
    <t>MDEwOlJlcG9zaXRvcnkyMzMzODM4NDc=</t>
  </si>
  <si>
    <t>Philly</t>
  </si>
  <si>
    <t>ricardoboss</t>
  </si>
  <si>
    <t>Ricardo Boss</t>
  </si>
  <si>
    <t>sendmeback</t>
  </si>
  <si>
    <t>Germany</t>
  </si>
  <si>
    <t>Yet another PHP framework</t>
  </si>
  <si>
    <t>php/web/framework/philly/php-framework</t>
  </si>
  <si>
    <t>https://github.com/ricardoboss/Philly</t>
  </si>
  <si>
    <t>2020-01-12T11:46:47Z</t>
  </si>
  <si>
    <t>2021-06-02T11:09:21Z</t>
  </si>
  <si>
    <t>2021-06-02T11:09:18Z</t>
  </si>
  <si>
    <t>MDEwOlJlcG9zaXRvcnkzNjgyMjc3NDY=</t>
  </si>
  <si>
    <t>Looki</t>
  </si>
  <si>
    <t>linhnguyen125</t>
  </si>
  <si>
    <t>Nguyễn Văn Linh</t>
  </si>
  <si>
    <t>Yêu màu hồng</t>
  </si>
  <si>
    <t>https://github.com/linhnguyen125/Looki</t>
  </si>
  <si>
    <t>Shell/PHP/HTML/Vue/Blade</t>
  </si>
  <si>
    <t>2021-05-17T15:05:21Z</t>
  </si>
  <si>
    <t>2021-06-02T11:04:31Z</t>
  </si>
  <si>
    <t>2021-06-02T11:04:21Z</t>
  </si>
  <si>
    <t>MDEwOlJlcG9zaXRvcnkxODMyMTAzODk=</t>
  </si>
  <si>
    <t>margin</t>
  </si>
  <si>
    <t>RobPrivAcc</t>
  </si>
  <si>
    <t>Robert</t>
  </si>
  <si>
    <t>creating xls file with supplier products and calculated margins</t>
  </si>
  <si>
    <t>https://github.com/RobPrivAcc/margin</t>
  </si>
  <si>
    <t>2019-04-24T10:56:54Z</t>
  </si>
  <si>
    <t>2021-06-02T10:51:36Z</t>
  </si>
  <si>
    <t>2021-06-02T10:50:03Z</t>
  </si>
  <si>
    <t>MDEwOlJlcG9zaXRvcnkzNzI5OTU2NjU=</t>
  </si>
  <si>
    <t>spalacios-itec</t>
  </si>
  <si>
    <t>https://github.com/spalacios-itec/prestashop</t>
  </si>
  <si>
    <t>Dockerfile/Shell/VBA/PLSQL/PHP/CSS/Less</t>
  </si>
  <si>
    <t>2021-06-02T00:34:30Z</t>
  </si>
  <si>
    <t>2021-06-02T00:39:18Z</t>
  </si>
  <si>
    <t>2021-06-02T00:35:36Z</t>
  </si>
  <si>
    <t>MDEwOlJlcG9zaXRvcnkzNDI4NzIyNjg=</t>
  </si>
  <si>
    <t>unasam_nivelation</t>
  </si>
  <si>
    <t>cpaucarc</t>
  </si>
  <si>
    <t>Frank Paucar Colonia</t>
  </si>
  <si>
    <t>Systems engineer student at Unasam</t>
  </si>
  <si>
    <t>Huaraz</t>
  </si>
  <si>
    <t>https://github.com/cpaucarc/unasam_nivelation</t>
  </si>
  <si>
    <t>2021-02-27T14:12:15Z</t>
  </si>
  <si>
    <t>2021-06-01T19:47:50Z</t>
  </si>
  <si>
    <t>2021-06-01T19:47:33Z</t>
  </si>
  <si>
    <t>MDEwOlJlcG9zaXRvcnkxODMyMDk4MTk=</t>
  </si>
  <si>
    <t>brand</t>
  </si>
  <si>
    <t>brand sale report this year vs last year</t>
  </si>
  <si>
    <t>https://github.com/RobPrivAcc/brand</t>
  </si>
  <si>
    <t>2019-04-24T10:52:57Z</t>
  </si>
  <si>
    <t>2021-06-01T14:30:01Z</t>
  </si>
  <si>
    <t>2021-06-01T14:28:55Z</t>
  </si>
  <si>
    <t>MDEwOlJlcG9zaXRvcnkzNzI4NDA1NDk=</t>
  </si>
  <si>
    <t>Chinaco</t>
  </si>
  <si>
    <t>Kjbest</t>
  </si>
  <si>
    <t>https://github.com/Kjbest/Chinaco</t>
  </si>
  <si>
    <t>2021-06-01T13:30:13Z</t>
  </si>
  <si>
    <t>2021-06-01T13:43:41Z</t>
  </si>
  <si>
    <t>2021-06-01T13:36:41Z</t>
  </si>
  <si>
    <t>MDEwOlJlcG9zaXRvcnkyNTEzMjA3NDc=</t>
  </si>
  <si>
    <t>flarum-multitenant</t>
  </si>
  <si>
    <t>gwillem</t>
  </si>
  <si>
    <t>Willem de Groot</t>
  </si>
  <si>
    <t>Maniacal automater &amp; explorer</t>
  </si>
  <si>
    <t>Sansec</t>
  </si>
  <si>
    <t>Amsterdam</t>
  </si>
  <si>
    <t>Flarum core + extensions (does not include controller)</t>
  </si>
  <si>
    <t>https://github.com/gwillem/flarum-multitenant</t>
  </si>
  <si>
    <t>2020-03-30T13:55:02Z</t>
  </si>
  <si>
    <t>2021-06-01T12:50:24Z</t>
  </si>
  <si>
    <t>2021-06-01T12:50:10Z</t>
  </si>
  <si>
    <t>MDEwOlJlcG9zaXRvcnkzNDUyODk3Mzg=</t>
  </si>
  <si>
    <t>juraganwifi</t>
  </si>
  <si>
    <t>Stmikbanisaleh</t>
  </si>
  <si>
    <t>https://github.com/Stmikbanisaleh/juraganwifi</t>
  </si>
  <si>
    <t>2021-03-07T07:58:14Z</t>
  </si>
  <si>
    <t>2021-06-01T02:35:32Z</t>
  </si>
  <si>
    <t>2021-06-01T02:35:23Z</t>
  </si>
  <si>
    <t>MDEwOlJlcG9zaXRvcnkzNzI2NDQwNzQ=</t>
  </si>
  <si>
    <t>scottwmelton</t>
  </si>
  <si>
    <t>scott</t>
  </si>
  <si>
    <t>d8 stuffs</t>
  </si>
  <si>
    <t>https://github.com/scottwmelton/drupal8</t>
  </si>
  <si>
    <t>Shell/PHP/JavaScript/CSS/Twig/HTML/Ruby</t>
  </si>
  <si>
    <t>2021-05-31T22:39:25Z</t>
  </si>
  <si>
    <t>2021-05-31T22:48:31Z</t>
  </si>
  <si>
    <t>2021-05-31T22:48:06Z</t>
  </si>
  <si>
    <t>MDEwOlJlcG9zaXRvcnkzNzIzODU1MTE=</t>
  </si>
  <si>
    <t>moodle3.10.crackSIGIR</t>
  </si>
  <si>
    <t>velasquezjc</t>
  </si>
  <si>
    <t>https://github.com/velasquezjc/moodle3.10.crackSIGIR</t>
  </si>
  <si>
    <t>JavaScript/PHP/HTML/Gherkin/Mustache/CSS/XSLT</t>
  </si>
  <si>
    <t>2021-05-31T04:51:59Z</t>
  </si>
  <si>
    <t>2021-05-31T22:08:06Z</t>
  </si>
  <si>
    <t>2021-05-31T21:59:55Z</t>
  </si>
  <si>
    <t>MDEwOlJlcG9zaXRvcnkzNzE3NjM5MjI=</t>
  </si>
  <si>
    <t>staging</t>
  </si>
  <si>
    <t>psspmoodle</t>
  </si>
  <si>
    <t>https://github.com/psspmoodle/staging</t>
  </si>
  <si>
    <t>2021-05-28T16:46:48Z</t>
  </si>
  <si>
    <t>2021-05-31T19:26:34Z</t>
  </si>
  <si>
    <t>2021-05-31T19:25:52Z</t>
  </si>
  <si>
    <t>MDEwOlJlcG9zaXRvcnkzMjk3MDY1MTI=</t>
  </si>
  <si>
    <t>remasport</t>
  </si>
  <si>
    <t>ewout87</t>
  </si>
  <si>
    <t>https://github.com/ewout87/remasport</t>
  </si>
  <si>
    <t>2021-01-14T18:52:18Z</t>
  </si>
  <si>
    <t>2021-05-31T12:28:22Z</t>
  </si>
  <si>
    <t>2021-05-31T12:27:24Z</t>
  </si>
  <si>
    <t>MDEwOlJlcG9zaXRvcnkzNzI0MjA4NzU=</t>
  </si>
  <si>
    <t>moviecms</t>
  </si>
  <si>
    <t>Johnzero</t>
  </si>
  <si>
    <t>zero</t>
  </si>
  <si>
    <t>https://github.com/Johnzero/moviecms</t>
  </si>
  <si>
    <t>PHP/HTML/Hack/Dockerfile/Shell/CSS/JavaScript</t>
  </si>
  <si>
    <t>2021-05-31T07:32:20Z</t>
  </si>
  <si>
    <t>2021-05-31T07:51:42Z</t>
  </si>
  <si>
    <t>2021-05-31T07:44:09Z</t>
  </si>
  <si>
    <t>MDEwOlJlcG9zaXRvcnkzNjM0MDE0MTg=</t>
  </si>
  <si>
    <t>hut-bjb</t>
  </si>
  <si>
    <t>mujahidmunir</t>
  </si>
  <si>
    <t>Mujahid Munir</t>
  </si>
  <si>
    <t>https://github.com/mujahidmunir/hut-bjb</t>
  </si>
  <si>
    <t>Shell/PHP/Vue/Blade/HTML</t>
  </si>
  <si>
    <t>2021-05-01T12:11:32Z</t>
  </si>
  <si>
    <t>2021-05-31T06:05:13Z</t>
  </si>
  <si>
    <t>2021-05-31T06:05:03Z</t>
  </si>
  <si>
    <t>MDEwOlJlcG9zaXRvcnkzNzIzMzQyMjA=</t>
  </si>
  <si>
    <t>reportes</t>
  </si>
  <si>
    <t>Hector-Perales-Natto</t>
  </si>
  <si>
    <t>https://github.com/Hector-Perales-Natto/reportes</t>
  </si>
  <si>
    <t>2021-05-30T23:25:14Z</t>
  </si>
  <si>
    <t>2021-05-30T23:26:19Z</t>
  </si>
  <si>
    <t>2021-05-30T23:24:50Z</t>
  </si>
  <si>
    <t>MDEwOlJlcG9zaXRvcnkzNjU1NTc3NjI=</t>
  </si>
  <si>
    <t>tree-structures</t>
  </si>
  <si>
    <t>LexusAlex</t>
  </si>
  <si>
    <t>Alexey Shmelev</t>
  </si>
  <si>
    <t>Библиотека для работы с древовидными структурами</t>
  </si>
  <si>
    <t>https://github.com/LexusAlex/tree-structures</t>
  </si>
  <si>
    <t>PHP/Makefile/Dockerfile</t>
  </si>
  <si>
    <t>2021-05-08T16:10:54Z</t>
  </si>
  <si>
    <t>2021-05-30T10:56:54Z</t>
  </si>
  <si>
    <t>2021-05-30T10:56:42Z</t>
  </si>
  <si>
    <t>MDEwOlJlcG9zaXRvcnkyNzYzMDU0OTI=</t>
  </si>
  <si>
    <t>iati-admissions</t>
  </si>
  <si>
    <t>DEXDEVS</t>
  </si>
  <si>
    <t xml:space="preserve">In-Service Agriculture Training Institute Online Admission </t>
  </si>
  <si>
    <t>https://github.com/DEXDEVS/iati-admissions</t>
  </si>
  <si>
    <t>Dockerfile/PHP/CSS/Batchfile/Shell/JavaScript</t>
  </si>
  <si>
    <t>2020-07-01T07:17:34Z</t>
  </si>
  <si>
    <t>2021-05-30T04:35:26Z</t>
  </si>
  <si>
    <t>2021-05-30T04:34:28Z</t>
  </si>
  <si>
    <t>MDEwOlJlcG9zaXRvcnkzNzIwMDAxNTY=</t>
  </si>
  <si>
    <t>BMT-Final-2021-PC</t>
  </si>
  <si>
    <t>BotescuMihai</t>
  </si>
  <si>
    <t>https://github.com/BotescuMihai/BMT-Final-2021-PC</t>
  </si>
  <si>
    <t>2021-05-29T14:55:55Z</t>
  </si>
  <si>
    <t>2021-05-29T14:59:13Z</t>
  </si>
  <si>
    <t>2021-05-29T14:57:33Z</t>
  </si>
  <si>
    <t>MDEwOlJlcG9zaXRvcnkzMzQ0NDUzNzI=</t>
  </si>
  <si>
    <t>captainhook-infection</t>
  </si>
  <si>
    <t>bitExpert</t>
  </si>
  <si>
    <t>Captain Hook Plugin to run InfectionPHP only against the changed files of a commit</t>
  </si>
  <si>
    <t>git/php7/captainhook/githook</t>
  </si>
  <si>
    <t>https://github.com/bitExpert/captainhook-infection</t>
  </si>
  <si>
    <t>2021-01-30T15:28:37Z</t>
  </si>
  <si>
    <t>2021-05-29T08:27:52Z</t>
  </si>
  <si>
    <t>2021-05-29T08:27:37Z</t>
  </si>
  <si>
    <t>MDEwOlJlcG9zaXRvcnkzNzE5MTg1OTI=</t>
  </si>
  <si>
    <t>estiimated</t>
  </si>
  <si>
    <t>ngovanhai</t>
  </si>
  <si>
    <t>ngô văn  hải</t>
  </si>
  <si>
    <t>https://github.com/ngovanhai/estiimated</t>
  </si>
  <si>
    <t>PHP/Vue/JavaScript/HTML/CSS/Hack</t>
  </si>
  <si>
    <t>2021-05-29T08:17:22Z</t>
  </si>
  <si>
    <t>2021-05-29T08:22:28Z</t>
  </si>
  <si>
    <t>2021-05-29T08:21:52Z</t>
  </si>
  <si>
    <t>MDEwOlJlcG9zaXRvcnkzNzE4MzkwMzU=</t>
  </si>
  <si>
    <t>ava</t>
  </si>
  <si>
    <t>descomplicandoadocencia</t>
  </si>
  <si>
    <t>Ambiente Virtual de Aprendizagem - moodle.</t>
  </si>
  <si>
    <t>https://github.com/descomplicandoadocencia/ava</t>
  </si>
  <si>
    <t>2021-05-28T23:25:25Z</t>
  </si>
  <si>
    <t>2021-05-28T23:45:14Z</t>
  </si>
  <si>
    <t>2021-05-28T23:42:00Z</t>
  </si>
  <si>
    <t>MDEwOlJlcG9zaXRvcnkzNjY3NzUwODQ=</t>
  </si>
  <si>
    <t>simple-view-tailwind</t>
  </si>
  <si>
    <t>https://github.com/yii-extension/simple-view-tailwind</t>
  </si>
  <si>
    <t>2021-05-12T16:08:13Z</t>
  </si>
  <si>
    <t>2021-05-28T13:22:06Z</t>
  </si>
  <si>
    <t>2021-05-28T13:22:03Z</t>
  </si>
  <si>
    <t>MDEwOlJlcG9zaXRvcnkyNjg4NTcyNjU=</t>
  </si>
  <si>
    <t>TFG-UOC-CRM</t>
  </si>
  <si>
    <t>samuelfa</t>
  </si>
  <si>
    <t>Samuel Fernández Amorós</t>
  </si>
  <si>
    <t>R&amp;D Developer @ Efficy</t>
  </si>
  <si>
    <t>Efficy</t>
  </si>
  <si>
    <t>Petrer</t>
  </si>
  <si>
    <t>Project of my TFG for UOC University</t>
  </si>
  <si>
    <t>https://github.com/samuelfa/TFG-UOC-CRM</t>
  </si>
  <si>
    <t>Dockerfile/Makefile/JavaScript/PHP/Shell/HCL/SCSS</t>
  </si>
  <si>
    <t>2020-06-02T16:50:06Z</t>
  </si>
  <si>
    <t>2021-05-28T08:09:36Z</t>
  </si>
  <si>
    <t>2021-05-28T08:09:33Z</t>
  </si>
  <si>
    <t>MDEwOlJlcG9zaXRvcnkzMDU0ODkyMDE=</t>
  </si>
  <si>
    <t>church-encoding</t>
  </si>
  <si>
    <t>loophp</t>
  </si>
  <si>
    <t>Church encoding in PHP</t>
  </si>
  <si>
    <t>church-encoding/educational/functional-programming/learning</t>
  </si>
  <si>
    <t>https://github.com/loophp/church-encoding</t>
  </si>
  <si>
    <t>2020-10-19T19:15:08Z</t>
  </si>
  <si>
    <t>2021-05-28T07:53:10Z</t>
  </si>
  <si>
    <t>2021-05-28T07:53:07Z</t>
  </si>
  <si>
    <t>MDEwOlJlcG9zaXRvcnkzMDc1OTk0ODA=</t>
  </si>
  <si>
    <t>covid-survey</t>
  </si>
  <si>
    <t>fendivictor</t>
  </si>
  <si>
    <t>Victor Fendi</t>
  </si>
  <si>
    <t>Hello World!</t>
  </si>
  <si>
    <t>https://github.com/fendivictor/covid-survey</t>
  </si>
  <si>
    <t>PHP/HTML/Hack/CSS/JavaScript/Less</t>
  </si>
  <si>
    <t>2020-10-27T05:58:50Z</t>
  </si>
  <si>
    <t>2021-05-28T07:26:23Z</t>
  </si>
  <si>
    <t>2021-05-28T07:26:07Z</t>
  </si>
  <si>
    <t>MDEwOlJlcG9zaXRvcnkzNjkzNzAyOTk=</t>
  </si>
  <si>
    <t>BumDesBB</t>
  </si>
  <si>
    <t>Nareswari21</t>
  </si>
  <si>
    <t>https://github.com/Nareswari21/BumDesBB</t>
  </si>
  <si>
    <t>PHP/HTML/CSS/Less/SCSS/Python/JavaScript</t>
  </si>
  <si>
    <t>2021-05-21T00:23:00Z</t>
  </si>
  <si>
    <t>2021-05-28T02:29:54Z</t>
  </si>
  <si>
    <t>2021-05-28T02:29:52Z</t>
  </si>
  <si>
    <t>MDEwOlJlcG9zaXRvcnkzNzA1OTc2OTM=</t>
  </si>
  <si>
    <t>SistemPresensi</t>
  </si>
  <si>
    <t>https://github.com/Nareswari21/SistemPresensi</t>
  </si>
  <si>
    <t>2021-05-25T07:06:32Z</t>
  </si>
  <si>
    <t>2021-05-28T02:32:29Z</t>
  </si>
  <si>
    <t>2021-05-28T02:19:43Z</t>
  </si>
  <si>
    <t>MDEwOlJlcG9zaXRvcnkzMTY1NDIxMTY=</t>
  </si>
  <si>
    <t>composer-run-parallel</t>
  </si>
  <si>
    <t>veewee</t>
  </si>
  <si>
    <t>Toon Verwerft</t>
  </si>
  <si>
    <t xml:space="preserve">@phpro </t>
  </si>
  <si>
    <t>Belgium</t>
  </si>
  <si>
    <t>Run composer tasks in parallel</t>
  </si>
  <si>
    <t>composer/parallel/scripts</t>
  </si>
  <si>
    <t>https://github.com/veewee/composer-run-parallel</t>
  </si>
  <si>
    <t>2020-11-27T15:50:22Z</t>
  </si>
  <si>
    <t>2021-05-27T10:19:22Z</t>
  </si>
  <si>
    <t>2021-05-27T10:19:20Z</t>
  </si>
  <si>
    <t>MDEwOlJlcG9zaXRvcnk5NTEwNDcyOA==</t>
  </si>
  <si>
    <t>world-heritage-outlook-v2</t>
  </si>
  <si>
    <t>iucn-whp</t>
  </si>
  <si>
    <t>Drupal CMS for IUCN World Heritage Outlook 2</t>
  </si>
  <si>
    <t>drupal-8/iucn</t>
  </si>
  <si>
    <t>https://github.com/iucn-whp/world-heritage-outlook-v2</t>
  </si>
  <si>
    <t>PHP/JavaScript/CSS/HTML/Shell/Makefile/Ruby</t>
  </si>
  <si>
    <t>2017-06-22T10:39:03Z</t>
  </si>
  <si>
    <t>2021-05-26T20:29:56Z</t>
  </si>
  <si>
    <t>2021-05-26T20:29:45Z</t>
  </si>
  <si>
    <t>MDEwOlJlcG9zaXRvcnkzNzEwODA5MjQ=</t>
  </si>
  <si>
    <t>moodle</t>
  </si>
  <si>
    <t>ANAS-AAMMARI</t>
  </si>
  <si>
    <t>Dr Root</t>
  </si>
  <si>
    <t>https://github.com/ANAS-AAMMARI/moodle</t>
  </si>
  <si>
    <t>2021-05-26T15:21:33Z</t>
  </si>
  <si>
    <t>2021-05-26T16:23:03Z</t>
  </si>
  <si>
    <t>2021-05-26T16:00:32Z</t>
  </si>
  <si>
    <t>MDEwOlJlcG9zaXRvcnkzNjk2NjY4MTQ=</t>
  </si>
  <si>
    <t>php-interop</t>
  </si>
  <si>
    <t>gustavofreze</t>
  </si>
  <si>
    <t>Gustavo Santos</t>
  </si>
  <si>
    <t>Software Engineer in BoaCompra by PagSeguro.</t>
  </si>
  <si>
    <t>@BoaCompra</t>
  </si>
  <si>
    <t>Interoperáveis para PHP</t>
  </si>
  <si>
    <t>php/interop/interoperability/immutable/immutability/php8</t>
  </si>
  <si>
    <t>https://github.com/gustavofreze/php-interop</t>
  </si>
  <si>
    <t>Makefile/PHP</t>
  </si>
  <si>
    <t>2021-05-21T22:25:17Z</t>
  </si>
  <si>
    <t>2021-05-27T20:23:29Z</t>
  </si>
  <si>
    <t>2021-05-25T23:15:04Z</t>
  </si>
  <si>
    <t>MDEwOlJlcG9zaXRvcnkzNjk2NzU2NzI=</t>
  </si>
  <si>
    <t>php-vo</t>
  </si>
  <si>
    <t>Value Object com PHP</t>
  </si>
  <si>
    <t>php/value-object/php8/php-value-objects</t>
  </si>
  <si>
    <t>https://github.com/gustavofreze/php-vo</t>
  </si>
  <si>
    <t>2021-05-21T23:33:13Z</t>
  </si>
  <si>
    <t>2021-05-27T20:17:32Z</t>
  </si>
  <si>
    <t>2021-05-25T22:46:02Z</t>
  </si>
  <si>
    <t>MDEwOlJlcG9zaXRvcnkzNzAwMDY3NDI=</t>
  </si>
  <si>
    <t>webimpacto</t>
  </si>
  <si>
    <t>leyvamanu</t>
  </si>
  <si>
    <t>Manuel Leyva de la Morena</t>
  </si>
  <si>
    <t>practica webimpacto</t>
  </si>
  <si>
    <t>https://github.com/leyvamanu/webimpacto</t>
  </si>
  <si>
    <t>2021-05-23T09:08:51Z</t>
  </si>
  <si>
    <t>2021-05-25T19:53:51Z</t>
  </si>
  <si>
    <t>2021-05-25T19:53:19Z</t>
  </si>
  <si>
    <t>MDEwOlJlcG9zaXRvcnkzNzA1MjI2ODk=</t>
  </si>
  <si>
    <t>PROYECTO-FINAL-COMPLETO</t>
  </si>
  <si>
    <t>RogeCR045</t>
  </si>
  <si>
    <t>Creación de proyecto desde Laravel 8</t>
  </si>
  <si>
    <t>https://github.com/RogeCR045/PROYECTO-FINAL-COMPLETO</t>
  </si>
  <si>
    <t>2021-05-25T00:48:27Z</t>
  </si>
  <si>
    <t>2021-05-25T02:31:50Z</t>
  </si>
  <si>
    <t>2021-05-25T00:51:51Z</t>
  </si>
  <si>
    <t>MDEwOlJlcG9zaXRvcnkzNzAyNzQ0ODE=</t>
  </si>
  <si>
    <t>easy</t>
  </si>
  <si>
    <t>chinatianwen</t>
  </si>
  <si>
    <t>發財</t>
  </si>
  <si>
    <t>生活无趣，只想暴富</t>
  </si>
  <si>
    <t>一个简单的网站加后台，弄着玩</t>
  </si>
  <si>
    <t>https://github.com/chinatianwen/easy</t>
  </si>
  <si>
    <t>PHP/Smarty/Less/SCSS</t>
  </si>
  <si>
    <t>2021-05-24T08:03:40Z</t>
  </si>
  <si>
    <t>2021-05-24T08:22:13Z</t>
  </si>
  <si>
    <t>2021-05-24T08:14:38Z</t>
  </si>
  <si>
    <t>MDEwOlJlcG9zaXRvcnkzNjI5ODY3NzQ=</t>
  </si>
  <si>
    <t>mutation-test-php</t>
  </si>
  <si>
    <t>Teste de mutação em PHP usando Infection</t>
  </si>
  <si>
    <t>php/php8/infection/unit-testing/mutation-testing</t>
  </si>
  <si>
    <t>https://github.com/gustavofreze/mutation-test-php</t>
  </si>
  <si>
    <t>2021-04-30T00:54:25Z</t>
  </si>
  <si>
    <t>2021-05-23T16:43:53Z</t>
  </si>
  <si>
    <t>2021-05-23T16:43:41Z</t>
  </si>
  <si>
    <t>MDEwOlJlcG9zaXRvcnkyNDY0OTI0NTk=</t>
  </si>
  <si>
    <t>later</t>
  </si>
  <si>
    <t>sanmai</t>
  </si>
  <si>
    <t>Alexey Kopytko</t>
  </si>
  <si>
    <t>Hacking around</t>
  </si>
  <si>
    <t>Japan, Kobe</t>
  </si>
  <si>
    <t>Later: a deferred object manager. Zero callbacks required.</t>
  </si>
  <si>
    <t>php-library/deferred-execution</t>
  </si>
  <si>
    <t>https://github.com/sanmai/later</t>
  </si>
  <si>
    <t>2020-03-11T06:27:58Z</t>
  </si>
  <si>
    <t>2021-06-04T07:10:40Z</t>
  </si>
  <si>
    <t>2021-05-23T13:23:42Z</t>
  </si>
  <si>
    <t>MDEwOlJlcG9zaXRvcnkzNzAwMjk0MzM=</t>
  </si>
  <si>
    <t>study_proj</t>
  </si>
  <si>
    <t>h6a1b5i8b5l9</t>
  </si>
  <si>
    <t>https://github.com/h6a1b5i8b5l9/study_proj</t>
  </si>
  <si>
    <t>2021-05-23T11:03:29Z</t>
  </si>
  <si>
    <t>2021-05-23T11:09:13Z</t>
  </si>
  <si>
    <t>2021-05-23T11:08:36Z</t>
  </si>
  <si>
    <t>MDEwOlJlcG9zaXRvcnkyOTA1NjQ3NDc=</t>
  </si>
  <si>
    <t>Excel_two_step_import</t>
  </si>
  <si>
    <t>AlexKole113</t>
  </si>
  <si>
    <t>WordPress plugin. Import content from Excel or OpenOffice into a WordPress site</t>
  </si>
  <si>
    <t>https://github.com/AlexKole113/Excel_two_step_import</t>
  </si>
  <si>
    <t>CSS/JavaScript/PHP</t>
  </si>
  <si>
    <t>2020-08-26T17:42:22Z</t>
  </si>
  <si>
    <t>2021-05-23T09:25:24Z</t>
  </si>
  <si>
    <t>2021-05-23T09:25:22Z</t>
  </si>
  <si>
    <t>MDEwOlJlcG9zaXRvcnkyODcyMTMyMTk=</t>
  </si>
  <si>
    <t>opencart-excel-import-export</t>
  </si>
  <si>
    <t>apeschar</t>
  </si>
  <si>
    <t>Albert Peschar</t>
  </si>
  <si>
    <t>Web development contractor 🇬🇧🇳🇱🇩🇪</t>
  </si>
  <si>
    <t>Kibo IT</t>
  </si>
  <si>
    <t>Sofia, Bulgaria</t>
  </si>
  <si>
    <t>https://github.com/apeschar/opencart-excel-import-export</t>
  </si>
  <si>
    <t>2020-08-13T07:38:14Z</t>
  </si>
  <si>
    <t>2021-05-23T09:15:31Z</t>
  </si>
  <si>
    <t>2021-05-23T09:15:22Z</t>
  </si>
  <si>
    <t>MDEwOlJlcG9zaXRvcnkzNjkxOTU5Nzc=</t>
  </si>
  <si>
    <t>stroke</t>
  </si>
  <si>
    <t>ClarkCakewalk</t>
  </si>
  <si>
    <t>Clark Huang</t>
  </si>
  <si>
    <t>現職家庭動態調查業務經理。\r\n透過程式解決問題是我的興趣。擅長應用PHP+mySQL。</t>
  </si>
  <si>
    <t>中央研究院人文社會科學研究中心</t>
  </si>
  <si>
    <t>https://github.com/ClarkCakewalk/stroke</t>
  </si>
  <si>
    <t>2021-05-20T12:11:53Z</t>
  </si>
  <si>
    <t>2021-05-23T03:32:30Z</t>
  </si>
  <si>
    <t>2021-05-23T03:32:28Z</t>
  </si>
  <si>
    <t>MDEwOlJlcG9zaXRvcnkyNTQyMzA2MDM=</t>
  </si>
  <si>
    <t>rfc</t>
  </si>
  <si>
    <t>phpcfdi</t>
  </si>
  <si>
    <t>PHP library to deal with Mexican RFC</t>
  </si>
  <si>
    <t>https://github.com/phpcfdi/rfc</t>
  </si>
  <si>
    <t>2020-04-09T00:19:19Z</t>
  </si>
  <si>
    <t>2021-06-15T03:47:29Z</t>
  </si>
  <si>
    <t>2021-05-22T18:23:19Z</t>
  </si>
  <si>
    <t>MDEwOlJlcG9zaXRvcnkzNjU3MDQ1NzA=</t>
  </si>
  <si>
    <t>TCI</t>
  </si>
  <si>
    <t>ssbing99</t>
  </si>
  <si>
    <t>Bernard Seow</t>
  </si>
  <si>
    <t>https://github.com/ssbing99/TCI</t>
  </si>
  <si>
    <t>Shell/PHP/CSS/JavaScript/SCSS/HTML/Hack</t>
  </si>
  <si>
    <t>2021-05-09T08:32:17Z</t>
  </si>
  <si>
    <t>2021-05-24T13:14:11Z</t>
  </si>
  <si>
    <t>2021-05-22T06:12:46Z</t>
  </si>
  <si>
    <t>MDEwOlJlcG9zaXRvcnkyMDY1OTY2NTQ=</t>
  </si>
  <si>
    <t>SLLDT-Laravel</t>
  </si>
  <si>
    <t>lvtk12HaUI</t>
  </si>
  <si>
    <t>Lê Văn Trương</t>
  </si>
  <si>
    <t>https://github.com/lvtk12HaUI/SLLDT-Laravel</t>
  </si>
  <si>
    <t>PHP/CSS/JavaScript/Vue/HTML/Shell/SCSS</t>
  </si>
  <si>
    <t>2019-09-05T15:26:45Z</t>
  </si>
  <si>
    <t>2021-05-22T06:07:11Z</t>
  </si>
  <si>
    <t>2021-05-22T05:51:23Z</t>
  </si>
  <si>
    <t>MDEwOlJlcG9zaXRvcnkzNjk2NTQ0OTk=</t>
  </si>
  <si>
    <t>PROYECTO3-COMPLETO</t>
  </si>
  <si>
    <t xml:space="preserve">Creación de proyecto desde Laravel 8 </t>
  </si>
  <si>
    <t>https://github.com/RogeCR045/PROYECTO3-COMPLETO</t>
  </si>
  <si>
    <t>2021-05-21T21:08:04Z</t>
  </si>
  <si>
    <t>2021-05-21T23:57:48Z</t>
  </si>
  <si>
    <t>2021-05-21T23:34:30Z</t>
  </si>
  <si>
    <t>MDEwOlJlcG9zaXRvcnkzMjk3MDgyMDg=</t>
  </si>
  <si>
    <t>xml</t>
  </si>
  <si>
    <t>XML without worries</t>
  </si>
  <si>
    <t>xml/reader/dom/dom-manipulation/xslt/xsd/xpath/writer/array-to-xml/xml-to-array</t>
  </si>
  <si>
    <t>https://github.com/veewee/xml</t>
  </si>
  <si>
    <t>2021-01-14T19:00:42Z</t>
  </si>
  <si>
    <t>2021-06-17T13:40:41Z</t>
  </si>
  <si>
    <t>2021-05-21T11:23:05Z</t>
  </si>
  <si>
    <t>MDEwOlJlcG9zaXRvcnkzNTg2NTgwMDY=</t>
  </si>
  <si>
    <t>inventory</t>
  </si>
  <si>
    <t>LampteyRaphael</t>
  </si>
  <si>
    <t>Raphael Lamptey</t>
  </si>
  <si>
    <t>I am PHP, C# and Java developer, who normally use Laravel , ASP.NET and Yii2 framework to develop any web application.</t>
  </si>
  <si>
    <t>UPSA</t>
  </si>
  <si>
    <t>Ghana, Accra</t>
  </si>
  <si>
    <t>inventory system in Yii2 Framework</t>
  </si>
  <si>
    <t>https://github.com/LampteyRaphael/inventory</t>
  </si>
  <si>
    <t>PHP/Batchfile/Shell/Awk/CSS/JavaScript/SCSS</t>
  </si>
  <si>
    <t>2021-04-16T16:25:15Z</t>
  </si>
  <si>
    <t>2021-05-21T07:44:47Z</t>
  </si>
  <si>
    <t>2021-05-21T07:44:44Z</t>
  </si>
  <si>
    <t>MDEwOlJlcG9zaXRvcnkyMjI0MDkyMTY=</t>
  </si>
  <si>
    <t>ems-api</t>
  </si>
  <si>
    <t>ss7424Refar</t>
  </si>
  <si>
    <t>一个用java struts开发的样机管理老系统, 用think php5.0重写了后台接口, 只返回json数据</t>
  </si>
  <si>
    <t>https://github.com/ss7424Refar/ems-api</t>
  </si>
  <si>
    <t>PHP/PLpgSQL/Smarty/Shell</t>
  </si>
  <si>
    <t>2019-11-18T09:21:07Z</t>
  </si>
  <si>
    <t>2021-05-21T06:51:56Z</t>
  </si>
  <si>
    <t>2021-05-21T05:18:22Z</t>
  </si>
  <si>
    <t>MDEwOlJlcG9zaXRvcnkzNjQ4MTExOTc=</t>
  </si>
  <si>
    <t>jianweiii</t>
  </si>
  <si>
    <t>Jianwei Huang</t>
  </si>
  <si>
    <t>https://github.com/jianweiii/moodle</t>
  </si>
  <si>
    <t>2021-05-06T06:44:55Z</t>
  </si>
  <si>
    <t>2021-05-21T02:10:39Z</t>
  </si>
  <si>
    <t>2021-05-21T02:10:32Z</t>
  </si>
  <si>
    <t>MDEwOlJlcG9zaXRvcnkzNTk4NjU2Mzk=</t>
  </si>
  <si>
    <t>magentoShop</t>
  </si>
  <si>
    <t>thanhdat262000</t>
  </si>
  <si>
    <t>https://github.com/thanhdat262000/magentoShop</t>
  </si>
  <si>
    <t>Dockerfile/VBA/PLSQL/PHP/HTML/CSS/JavaScript</t>
  </si>
  <si>
    <t>2021-04-20T15:31:51Z</t>
  </si>
  <si>
    <t>2021-05-20T15:07:56Z</t>
  </si>
  <si>
    <t>2021-05-20T15:06:00Z</t>
  </si>
  <si>
    <t>MDEwOlJlcG9zaXRvcnkzNjY2NTc1NzY=</t>
  </si>
  <si>
    <t>translate</t>
  </si>
  <si>
    <t>teodoroleckie</t>
  </si>
  <si>
    <t>Teodoro Leckie Westberg</t>
  </si>
  <si>
    <t>Mi tiempo libre lo utilizo para hacer  librerías para su uso completamente libre, en la que prima el performance y la escalabilidad. Espero que te guste! 😜</t>
  </si>
  <si>
    <t>Titania Compañía Editorial S.L.</t>
  </si>
  <si>
    <t>España</t>
  </si>
  <si>
    <t>⚡ Fast, powerful, scalable and customizable php translator library</t>
  </si>
  <si>
    <t>php/php8/php-8/translation/translate/translator/translations/translation-management/translation-files/php-translator</t>
  </si>
  <si>
    <t>https://github.com/teodoroleckie/translate</t>
  </si>
  <si>
    <t>2021-05-12T09:12:14Z</t>
  </si>
  <si>
    <t>2021-05-20T11:21:51Z</t>
  </si>
  <si>
    <t>2021-05-20T11:21:48Z</t>
  </si>
  <si>
    <t>MDEwOlJlcG9zaXRvcnkzNjcxMDE5NDg=</t>
  </si>
  <si>
    <t>versioned-assets</t>
  </si>
  <si>
    <t>⚡ Moving asset locations is cumbersome and error prone it requires you to carefully update the URLs of all assets included in all templates. The asset component allows you to have full control of the paths of your resources in an orderly way that is easy to maintain.</t>
  </si>
  <si>
    <t>php/php8/php-8/asset/assets/assets-management/asset-management/versioned-asset/versioned-assets</t>
  </si>
  <si>
    <t>https://github.com/teodoroleckie/versioned-assets</t>
  </si>
  <si>
    <t>2021-05-13T16:02:25Z</t>
  </si>
  <si>
    <t>2021-05-20T11:21:12Z</t>
  </si>
  <si>
    <t>2021-05-20T11:21:10Z</t>
  </si>
  <si>
    <t>MDEwOlJlcG9zaXRvcnkzNjkxMDUwMzk=</t>
  </si>
  <si>
    <t>Canada-Innovation</t>
  </si>
  <si>
    <t>vPrabeen</t>
  </si>
  <si>
    <t>https://github.com/vPrabeen/Canada-Innovation</t>
  </si>
  <si>
    <t>PHP/HTML/CSS/SCSS/JavaScript/Shell/Smarty</t>
  </si>
  <si>
    <t>2021-05-20T06:32:47Z</t>
  </si>
  <si>
    <t>2021-05-20T06:48:19Z</t>
  </si>
  <si>
    <t>2021-05-20T06:44:15Z</t>
  </si>
  <si>
    <t>MDEwOlJlcG9zaXRvcnkzNjkwOTk1NTA=</t>
  </si>
  <si>
    <t>allenxusc</t>
  </si>
  <si>
    <t>https://github.com/allenxusc/yii3</t>
  </si>
  <si>
    <t>2021-05-20T06:13:00Z</t>
  </si>
  <si>
    <t>2021-05-20T06:17:56Z</t>
  </si>
  <si>
    <t>2021-05-20T06:13:02Z</t>
  </si>
  <si>
    <t>MDEwOlJlcG9zaXRvcnkzNjkwMjU0Mjc=</t>
  </si>
  <si>
    <t>AppGestiondeGastos_V3</t>
  </si>
  <si>
    <t>jgarciatorres</t>
  </si>
  <si>
    <t>https://github.com/jgarciatorres/AppGestiondeGastos_V3</t>
  </si>
  <si>
    <t>PHP/CSS/JavaScript/HTML/Less/SCSS/Hack</t>
  </si>
  <si>
    <t>2021-05-19T23:24:00Z</t>
  </si>
  <si>
    <t>2021-05-19T23:42:42Z</t>
  </si>
  <si>
    <t>2021-05-19T23:41:55Z</t>
  </si>
  <si>
    <t>MDEwOlJlcG9zaXRvcnkzNjQ3NTY1ODU=</t>
  </si>
  <si>
    <t>kcci</t>
  </si>
  <si>
    <t>kcci-development</t>
  </si>
  <si>
    <t>https://github.com/tiberekanaan/kcci</t>
  </si>
  <si>
    <t>2021-05-06T02:00:35Z</t>
  </si>
  <si>
    <t>2021-05-19T21:39:02Z</t>
  </si>
  <si>
    <t>2021-05-19T21:37:59Z</t>
  </si>
  <si>
    <t>MDEwOlJlcG9zaXRvcnkzNjg5MTUyMTA=</t>
  </si>
  <si>
    <t>tuto</t>
  </si>
  <si>
    <t>hipogea</t>
  </si>
  <si>
    <t>https://github.com/hipogea/tuto</t>
  </si>
  <si>
    <t>PHP/Shell/JavaScript/CSS/HTML/CoffeeScript/Ruby</t>
  </si>
  <si>
    <t>2021-05-19T15:24:35Z</t>
  </si>
  <si>
    <t>2021-05-19T15:38:04Z</t>
  </si>
  <si>
    <t>2021-05-19T14:49:05Z</t>
  </si>
  <si>
    <t>MDEwOlJlcG9zaXRvcnkzNjg5MDgwNjg=</t>
  </si>
  <si>
    <t>tut</t>
  </si>
  <si>
    <t>https://github.com/hipogea/tut</t>
  </si>
  <si>
    <t>2021-05-19T15:01:16Z</t>
  </si>
  <si>
    <t>2021-05-19T15:16:55Z</t>
  </si>
  <si>
    <t>MDEwOlJlcG9zaXRvcnkzNjg5MTk2Njc=</t>
  </si>
  <si>
    <t>tutoria</t>
  </si>
  <si>
    <t>https://github.com/hipogea/tutoria</t>
  </si>
  <si>
    <t>2021-05-19T15:39:02Z</t>
  </si>
  <si>
    <t>2021-05-19T15:45:36Z</t>
  </si>
  <si>
    <t>MDEwOlJlcG9zaXRvcnkzNjMwMzkxNDE=</t>
  </si>
  <si>
    <t>collection</t>
  </si>
  <si>
    <t>⚡ Simple and powerful library for collections in PHP</t>
  </si>
  <si>
    <t>php/php-8/php-collection/collection/library</t>
  </si>
  <si>
    <t>https://github.com/teodoroleckie/collection</t>
  </si>
  <si>
    <t>2021-04-30T05:46:48Z</t>
  </si>
  <si>
    <t>2021-05-19T12:38:05Z</t>
  </si>
  <si>
    <t>2021-05-19T12:37:55Z</t>
  </si>
  <si>
    <t>MDEwOlJlcG9zaXRvcnkyOTUwNzQzMzM=</t>
  </si>
  <si>
    <t>kantigniter</t>
  </si>
  <si>
    <t>RafiIzzatulRizquFaris</t>
  </si>
  <si>
    <t>quifar</t>
  </si>
  <si>
    <t>Mobile Developer.\r\nTech Enthusiast.\r\nF1 Fanboy.</t>
  </si>
  <si>
    <t>Toughput .DEV</t>
  </si>
  <si>
    <t>POS App using Codeigniter 3</t>
  </si>
  <si>
    <t>https://github.com/RafiIzzatulRizquFaris/kantigniter</t>
  </si>
  <si>
    <t>PHP/HTML/Hack/CSS/JavaScript</t>
  </si>
  <si>
    <t>2020-09-13T04:00:03Z</t>
  </si>
  <si>
    <t>2021-05-18T04:49:15Z</t>
  </si>
  <si>
    <t>2021-05-18T04:49:10Z</t>
  </si>
  <si>
    <t>MDEwOlJlcG9zaXRvcnkzMzU1MDU5MjI=</t>
  </si>
  <si>
    <t>cfdi-to-json</t>
  </si>
  <si>
    <t>Herramienta para convertir archivos CFDI a JSON</t>
  </si>
  <si>
    <t>https://github.com/phpcfdi/cfdi-to-json</t>
  </si>
  <si>
    <t>2021-02-03T04:22:56Z</t>
  </si>
  <si>
    <t>2021-06-15T03:47:59Z</t>
  </si>
  <si>
    <t>2021-05-18T03:55:45Z</t>
  </si>
  <si>
    <t>MDEwOlJlcG9zaXRvcnkzMzcyNTcyMzA=</t>
  </si>
  <si>
    <t>youtube-testes-de-unidade</t>
  </si>
  <si>
    <t>CViniciusSDias</t>
  </si>
  <si>
    <t>Vinicius Dias</t>
  </si>
  <si>
    <t>Zend Certified Engineer, iMasters Certified (PHP) Professional and Design Patterns and Best Practices Lover.</t>
  </si>
  <si>
    <t>Dias de Dev</t>
  </si>
  <si>
    <t>Petrópolis - RJ, Brasil</t>
  </si>
  <si>
    <t>Repositório usado na playlist de testes do canal Dias de Dev do YouTube</t>
  </si>
  <si>
    <t>https://github.com/CViniciusSDias/youtube-testes-de-unidade</t>
  </si>
  <si>
    <t>2021-02-09T01:19:35Z</t>
  </si>
  <si>
    <t>2021-05-18T03:08:33Z</t>
  </si>
  <si>
    <t>2021-05-18T03:08:14Z</t>
  </si>
  <si>
    <t>MDEwOlJlcG9zaXRvcnkzNjI1Mzg3NDQ=</t>
  </si>
  <si>
    <t>climahub</t>
  </si>
  <si>
    <t>ucguate</t>
  </si>
  <si>
    <t xml:space="preserve">Climahub </t>
  </si>
  <si>
    <t>https://github.com/ucguate/climahub</t>
  </si>
  <si>
    <t>PHP/JavaScript/CSS/HTML/SCSS</t>
  </si>
  <si>
    <t>2021-04-28T16:33:15Z</t>
  </si>
  <si>
    <t>2021-05-18T02:44:05Z</t>
  </si>
  <si>
    <t>2021-05-18T02:43:51Z</t>
  </si>
  <si>
    <t>MDEwOlJlcG9zaXRvcnkzNTkxODcwMDU=</t>
  </si>
  <si>
    <t>magic-maker</t>
  </si>
  <si>
    <t>jasonwkeith</t>
  </si>
  <si>
    <t>https://github.com/jasonwkeith/magic-maker</t>
  </si>
  <si>
    <t>Hack</t>
  </si>
  <si>
    <t>Hack/PHP/HTML</t>
  </si>
  <si>
    <t>2021-04-18T15:50:27Z</t>
  </si>
  <si>
    <t>2021-05-17T20:58:12Z</t>
  </si>
  <si>
    <t>2021-05-17T20:57:43Z</t>
  </si>
  <si>
    <t>MDEwOlJlcG9zaXRvcnkzNjgyNTg1MjQ=</t>
  </si>
  <si>
    <t>Efhm</t>
  </si>
  <si>
    <t>AhmedFathi96</t>
  </si>
  <si>
    <t>Ahmed Fathi</t>
  </si>
  <si>
    <t>Passionate software Engineer , Javascript enthusiastic and i have Strong knowledge in Node.js ,  express and Object oriented programming (OOP) , React.js</t>
  </si>
  <si>
    <t xml:space="preserve">Efhm moodle site </t>
  </si>
  <si>
    <t>https://github.com/AhmedFathi96/Efhm</t>
  </si>
  <si>
    <t>PHP/HTML/JavaScript/Gherkin/Mustache/CSS/XSLT</t>
  </si>
  <si>
    <t>2021-05-17T16:49:59Z</t>
  </si>
  <si>
    <t>2021-05-17T20:49:00Z</t>
  </si>
  <si>
    <t>2021-05-17T20:48:57Z</t>
  </si>
  <si>
    <t>MDEwOlJlcG9zaXRvcnkzNjc3NTM1MDA=</t>
  </si>
  <si>
    <t>Moodle</t>
  </si>
  <si>
    <t>blessen131</t>
  </si>
  <si>
    <t>https://github.com/blessen131/Moodle</t>
  </si>
  <si>
    <t>2021-05-16T00:15:10Z</t>
  </si>
  <si>
    <t>2021-05-17T15:12:41Z</t>
  </si>
  <si>
    <t>2021-05-17T15:10:09Z</t>
  </si>
  <si>
    <t>MDEwOlJlcG9zaXRvcnkxNDM3NTA0NzU=</t>
  </si>
  <si>
    <t>fwp-prestashop</t>
  </si>
  <si>
    <t>platformsh</t>
  </si>
  <si>
    <t>https://github.com/platformsh/fwp-prestashop</t>
  </si>
  <si>
    <t>PHP/CSS/JavaScript/Smarty/Vue/HTML/Hack</t>
  </si>
  <si>
    <t>2018-08-06T15:48:19Z</t>
  </si>
  <si>
    <t>2021-05-28T13:02:50Z</t>
  </si>
  <si>
    <t>2021-05-17T14:44:19Z</t>
  </si>
  <si>
    <t>MDEwOlJlcG9zaXRvcnkzNjQxOTA5NDE=</t>
  </si>
  <si>
    <t>igummi</t>
  </si>
  <si>
    <t>iqhired</t>
  </si>
  <si>
    <t>https://github.com/iqhired/igummi</t>
  </si>
  <si>
    <t>HTML/PHP/CSS/SCSS/JavaScript/Smarty/Less</t>
  </si>
  <si>
    <t>2021-05-04T08:34:42Z</t>
  </si>
  <si>
    <t>2021-05-17T12:30:33Z</t>
  </si>
  <si>
    <t>2021-05-17T12:30:11Z</t>
  </si>
  <si>
    <t>MDEwOlJlcG9zaXRvcnkzNjgxNTg5ODE=</t>
  </si>
  <si>
    <t>Live-Video-Chat-Messaging-Live-Class-Meeting-Webinar-File-Sharing-Whiteboard</t>
  </si>
  <si>
    <t>BlondelSeumo</t>
  </si>
  <si>
    <t>Blondel Seumo</t>
  </si>
  <si>
    <t>If you don't feed your mind with success, it will rot with mediocrity.</t>
  </si>
  <si>
    <t>Gantner Technologies</t>
  </si>
  <si>
    <t>Dubaî / UAE</t>
  </si>
  <si>
    <t>This Web Application is offering Real-Time Communication with Video &amp; Audio Communication, File Sharing, Screen Sharing and Live P2P &amp; Group Chat Messaging. Built using secure and scalable WebRTC, which is an open source framework to enable Realtime communication of audio, video and data in Web and native apps. It enables users to communicate with others via Video &amp; Audio Conference, Webinar, Podcast etc.</t>
  </si>
  <si>
    <t>https://github.com/BlondelSeumo/Live-Video-Chat-Messaging-Live-Class-Meeting-Webinar-File-Sharing-Whiteboard</t>
  </si>
  <si>
    <t>Shell/PHP/JavaScript/HTML/CSS/Blade</t>
  </si>
  <si>
    <t>2021-05-17T11:21:50Z</t>
  </si>
  <si>
    <t>2021-05-17T11:35:27Z</t>
  </si>
  <si>
    <t>2021-05-17T11:32:23Z</t>
  </si>
  <si>
    <t>MDEwOlJlcG9zaXRvcnkzNjIzNzMyNzc=</t>
  </si>
  <si>
    <t>skripsi_c45</t>
  </si>
  <si>
    <t>nu99etz</t>
  </si>
  <si>
    <t>Dwi Cipta Nugraha</t>
  </si>
  <si>
    <t>https://github.com/nu99etz/skripsi_c45</t>
  </si>
  <si>
    <t>PHP/HTML/JavaScript/Less/CSS</t>
  </si>
  <si>
    <t>2021-04-28T07:13:38Z</t>
  </si>
  <si>
    <t>2021-05-16T17:29:29Z</t>
  </si>
  <si>
    <t>2021-05-16T17:29:02Z</t>
  </si>
  <si>
    <t>MDEwOlJlcG9zaXRvcnkzMTc1NjM2MTU=</t>
  </si>
  <si>
    <t>e-commerce-Website</t>
  </si>
  <si>
    <t>PaulVLAD22</t>
  </si>
  <si>
    <t>Vlad Munteanu</t>
  </si>
  <si>
    <t>https://github.com/PaulVLAD22/e-commerce-Website</t>
  </si>
  <si>
    <t>HTML/JavaScript/CSS/PHP</t>
  </si>
  <si>
    <t>2020-12-01T14:16:45Z</t>
  </si>
  <si>
    <t>2021-05-16T15:03:31Z</t>
  </si>
  <si>
    <t>2021-05-16T15:03:28Z</t>
  </si>
  <si>
    <t>MDEwOlJlcG9zaXRvcnkzNjc3NjM1MDk=</t>
  </si>
  <si>
    <t>wysapp</t>
  </si>
  <si>
    <t>kriollo</t>
  </si>
  <si>
    <t>Admin creado con Ocrend 3.0</t>
  </si>
  <si>
    <t>https://github.com/kriollo/wysapp</t>
  </si>
  <si>
    <t>PHP/Twig/JavaScript/HTML</t>
  </si>
  <si>
    <t>2021-05-16T01:43:44Z</t>
  </si>
  <si>
    <t>2021-05-24T20:40:33Z</t>
  </si>
  <si>
    <t>2021-05-16T01:41:46Z</t>
  </si>
  <si>
    <t>MDEwOlJlcG9zaXRvcnkzNjc0NTk0NDE=</t>
  </si>
  <si>
    <t>numeros-lotofacil</t>
  </si>
  <si>
    <t>GabrielFeMello</t>
  </si>
  <si>
    <t>Gabriel Felippe Mello</t>
  </si>
  <si>
    <t>TiFlux</t>
  </si>
  <si>
    <t>Joinville , SC</t>
  </si>
  <si>
    <t>Gerador de jogos para LotoFácil feito por diversão</t>
  </si>
  <si>
    <t>https://github.com/GabrielFeMello/numeros-lotofacil</t>
  </si>
  <si>
    <t>2021-05-14T19:19:13Z</t>
  </si>
  <si>
    <t>2021-05-14T20:11:50Z</t>
  </si>
  <si>
    <t>2021-05-14T20:11:21Z</t>
  </si>
  <si>
    <t>MDEwOlJlcG9zaXRvcnkzNjcyNTY1MzY=</t>
  </si>
  <si>
    <t>proyectoredes</t>
  </si>
  <si>
    <t>CristobalMS2017</t>
  </si>
  <si>
    <t>https://github.com/CristobalMS2017/proyectoredes</t>
  </si>
  <si>
    <t>2021-05-14T05:17:35Z</t>
  </si>
  <si>
    <t>2021-05-14T18:03:31Z</t>
  </si>
  <si>
    <t>2021-05-14T17:36:18Z</t>
  </si>
  <si>
    <t>MDEwOlJlcG9zaXRvcnkyMzM4NTMyMjg=</t>
  </si>
  <si>
    <t>cas-bundle</t>
  </si>
  <si>
    <t>CAS Bundle, a standard Symfony bundle for authentication using CAS protocol.</t>
  </si>
  <si>
    <t>authentication/cas/single-sign-on</t>
  </si>
  <si>
    <t>https://github.com/ecphp/cas-bundle</t>
  </si>
  <si>
    <t>2020-01-14T13:56:59Z</t>
  </si>
  <si>
    <t>2021-05-27T18:11:20Z</t>
  </si>
  <si>
    <t>2021-05-14T15:47:32Z</t>
  </si>
  <si>
    <t>MDEwOlJlcG9zaXRvcnkyMzYyOTM0NzI=</t>
  </si>
  <si>
    <t>dqrs</t>
  </si>
  <si>
    <t>sigelson</t>
  </si>
  <si>
    <t>Gelson Herrera</t>
  </si>
  <si>
    <t>Cavite, Philippines</t>
  </si>
  <si>
    <t>latest version 1-26-2020</t>
  </si>
  <si>
    <t>https://github.com/sigelson/dqrs</t>
  </si>
  <si>
    <t>PHP/CSS/JavaScript/Vue/Shell/SCSS/Blade</t>
  </si>
  <si>
    <t>2020-01-26T09:53:47Z</t>
  </si>
  <si>
    <t>2021-05-14T14:32:55Z</t>
  </si>
  <si>
    <t>2021-05-14T14:32:52Z</t>
  </si>
  <si>
    <t>MDEwOlJlcG9zaXRvcnkzNjcwMTg3OTE=</t>
  </si>
  <si>
    <t>mashine1_task1</t>
  </si>
  <si>
    <t>Dev0011111000101010</t>
  </si>
  <si>
    <t>https://github.com/Dev0011111000101010/mashine1_task1</t>
  </si>
  <si>
    <t>Rich Text Format</t>
  </si>
  <si>
    <t>PHP/Rich Text Format/CSS/HTML</t>
  </si>
  <si>
    <t>2021-05-13T10:51:07Z</t>
  </si>
  <si>
    <t>2021-05-14T13:49:30Z</t>
  </si>
  <si>
    <t>2021-05-14T13:49:06Z</t>
  </si>
  <si>
    <t>MDEwOlJlcG9zaXRvcnkzMzczNzQwOTY=</t>
  </si>
  <si>
    <t>api-gw-authentication-bundle</t>
  </si>
  <si>
    <t>API Gateway Authentication Bundle, authenticate requests from European Commission corporate service 'API Gateway'.</t>
  </si>
  <si>
    <t>authentication/api-gateway/jwt</t>
  </si>
  <si>
    <t>https://github.com/ecphp/api-gw-authentication-bundle</t>
  </si>
  <si>
    <t>2021-02-09T10:53:00Z</t>
  </si>
  <si>
    <t>2021-05-14T11:17:33Z</t>
  </si>
  <si>
    <t>2021-05-14T11:17:18Z</t>
  </si>
  <si>
    <t>MDEwOlJlcG9zaXRvcnkyMzM4NTMzNzI=</t>
  </si>
  <si>
    <t>eu-login-bundle</t>
  </si>
  <si>
    <t>EU Login bundle, a standard Symfony bundle to authenticate users against EU Login.</t>
  </si>
  <si>
    <t>authentication/cas/single-sign-on/ecas/eulogin</t>
  </si>
  <si>
    <t>https://github.com/ecphp/eu-login-bundle</t>
  </si>
  <si>
    <t>2020-01-14T13:57:47Z</t>
  </si>
  <si>
    <t>2021-05-14T09:04:58Z</t>
  </si>
  <si>
    <t>2021-05-14T09:04:55Z</t>
  </si>
  <si>
    <t>MDEwOlJlcG9zaXRvcnkzNDM1MDQ3Mzg=</t>
  </si>
  <si>
    <t>x-badge</t>
  </si>
  <si>
    <t>zerai</t>
  </si>
  <si>
    <t>repository sperimentale obbiettivo primario esplorare architettura esagonale+DDD e Frameworkless philosophy.</t>
  </si>
  <si>
    <t>https://github.com/zerai/x-badge</t>
  </si>
  <si>
    <t>2021-03-01T17:43:50Z</t>
  </si>
  <si>
    <t>2021-05-14T08:42:52Z</t>
  </si>
  <si>
    <t>2021-05-14T08:42:50Z</t>
  </si>
  <si>
    <t>MDEwOlJlcG9zaXRvcnkzNjQzNDQzNjA=</t>
  </si>
  <si>
    <t>mfee14_eteam</t>
  </si>
  <si>
    <t>Amos9486</t>
  </si>
  <si>
    <t>Amos Li</t>
  </si>
  <si>
    <t>Use programs to change life.</t>
  </si>
  <si>
    <t>mfee14_eteam_project</t>
  </si>
  <si>
    <t>https://github.com/Amos9486/mfee14_eteam</t>
  </si>
  <si>
    <t>PHP/Hack/CSS/HTML/JavaScript</t>
  </si>
  <si>
    <t>2021-05-04T18:06:22Z</t>
  </si>
  <si>
    <t>2021-05-14T08:27:26Z</t>
  </si>
  <si>
    <t>2021-05-14T08:27:21Z</t>
  </si>
  <si>
    <t>MDEwOlJlcG9zaXRvcnkzNTUxNTcwNDg=</t>
  </si>
  <si>
    <t>72crm-11.0-PHP</t>
  </si>
  <si>
    <t>72wukong</t>
  </si>
  <si>
    <t>悟空CRM-11.0-基于TP5.0+vue+ElementUI的前后端分离CRM系统</t>
  </si>
  <si>
    <t>https://github.com/72wukong/72crm-11.0-PHP</t>
  </si>
  <si>
    <t>PHP/HTML/JavaScript/CSS/PLpgSQL/Smarty</t>
  </si>
  <si>
    <t>2021-04-06T11:02:45Z</t>
  </si>
  <si>
    <t>2021-05-19T15:12:09Z</t>
  </si>
  <si>
    <t>2021-05-14T08:26:53Z</t>
  </si>
  <si>
    <t>MDEwOlJlcG9zaXRvcnkzNjYzOTQzNDU=</t>
  </si>
  <si>
    <t>ps7-demo</t>
  </si>
  <si>
    <t>webexpr-jlefevre</t>
  </si>
  <si>
    <t>James LEFEVRE</t>
  </si>
  <si>
    <t>https://github.com/webexpr-jlefevre/ps7-demo</t>
  </si>
  <si>
    <t>2021-05-11T13:37:35Z</t>
  </si>
  <si>
    <t>2021-05-14T07:21:03Z</t>
  </si>
  <si>
    <t>2021-05-14T07:16:46Z</t>
  </si>
  <si>
    <t>MDEwOlJlcG9zaXRvcnkzNDkyMTAzNjQ=</t>
  </si>
  <si>
    <t>sms_system</t>
  </si>
  <si>
    <t>anaclet922</t>
  </si>
  <si>
    <t>Anaclet Ahishakiye</t>
  </si>
  <si>
    <t>Rwanda</t>
  </si>
  <si>
    <t># This system can send SMS in bulk.</t>
  </si>
  <si>
    <t>https://github.com/anaclet922/sms_system</t>
  </si>
  <si>
    <t>2021-03-18T20:36:12Z</t>
  </si>
  <si>
    <t>2021-05-29T02:01:38Z</t>
  </si>
  <si>
    <t>2021-05-13T21:04:52Z</t>
  </si>
  <si>
    <t>MDEwOlJlcG9zaXRvcnk3MTkzNjQ4NA==</t>
  </si>
  <si>
    <t>psr7-oauth1</t>
  </si>
  <si>
    <t>php-api-clients</t>
  </si>
  <si>
    <t>:lock_with_ink_pen:</t>
  </si>
  <si>
    <t>php/oauth1/psr-7/php7/reactphp/hacktoberfest</t>
  </si>
  <si>
    <t>https://github.com/php-api-clients/psr7-oauth1</t>
  </si>
  <si>
    <t>2016-10-25T20:32:24Z</t>
  </si>
  <si>
    <t>2021-05-13T21:00:50Z</t>
  </si>
  <si>
    <t>2021-05-13T21:00:47Z</t>
  </si>
  <si>
    <t>MDEwOlJlcG9zaXRvcnkyODI5NTc2NjE=</t>
  </si>
  <si>
    <t>crudPHP</t>
  </si>
  <si>
    <t>maildaltontavares</t>
  </si>
  <si>
    <t>Dalton Alcantara Tavares</t>
  </si>
  <si>
    <t>Analista de sistemas\r\nDesenvolvedor\r\n</t>
  </si>
  <si>
    <t>Fortaleza,CE,Brazil</t>
  </si>
  <si>
    <t>https://github.com/maildaltontavares/crudPHP</t>
  </si>
  <si>
    <t>PHP/Hack/HTML/CSS/JavaScript/Shell/Dockerfile</t>
  </si>
  <si>
    <t>2020-07-27T16:44:09Z</t>
  </si>
  <si>
    <t>2021-05-13T16:24:39Z</t>
  </si>
  <si>
    <t>2021-05-13T16:24:16Z</t>
  </si>
  <si>
    <t>MDEwOlJlcG9zaXRvcnkyNzk2OTI1MTY=</t>
  </si>
  <si>
    <t>yii-event</t>
  </si>
  <si>
    <t>Events for Yii applications</t>
  </si>
  <si>
    <t>yii3/events/hacktoberfest</t>
  </si>
  <si>
    <t>https://github.com/yiisoft/yii-event</t>
  </si>
  <si>
    <t>2020-07-14T21:03:13Z</t>
  </si>
  <si>
    <t>2021-05-13T11:28:35Z</t>
  </si>
  <si>
    <t>2021-05-13T11:28:26Z</t>
  </si>
  <si>
    <t>MDEwOlJlcG9zaXRvcnkzNTE4ODY5ODQ=</t>
  </si>
  <si>
    <t>translator-extractor</t>
  </si>
  <si>
    <t>Extracts messages to translate from PHP files</t>
  </si>
  <si>
    <t>yii3/translator/console/i18n</t>
  </si>
  <si>
    <t>https://github.com/yiisoft/translator-extractor</t>
  </si>
  <si>
    <t>2021-03-26T19:10:17Z</t>
  </si>
  <si>
    <t>2021-05-13T10:40:34Z</t>
  </si>
  <si>
    <t>2021-05-13T10:40:27Z</t>
  </si>
  <si>
    <t>MDEwOlJlcG9zaXRvcnkzNjAyMjE0MDg=</t>
  </si>
  <si>
    <t>template</t>
  </si>
  <si>
    <t>⚡ Fast, powerful, scalable and customizable php template engine</t>
  </si>
  <si>
    <t>template/php-template/template-engine/fast-template/easy-template/php-8/php8/php-template-engine</t>
  </si>
  <si>
    <t>https://github.com/teodoroleckie/template</t>
  </si>
  <si>
    <t>2021-04-21T15:36:11Z</t>
  </si>
  <si>
    <t>2021-05-13T09:22:25Z</t>
  </si>
  <si>
    <t>2021-05-13T09:22:15Z</t>
  </si>
  <si>
    <t>MDEwOlJlcG9zaXRvcnkzNjMxNTMzNDk=</t>
  </si>
  <si>
    <t>acl</t>
  </si>
  <si>
    <t xml:space="preserve">⚡ Tleckie\\Acl component provides a lightweight and flexible access control list (ACL) implementation for privileges management. </t>
  </si>
  <si>
    <t>acl/access-control-list/php/php8/permissions/resource-permissions</t>
  </si>
  <si>
    <t>https://github.com/teodoroleckie/acl</t>
  </si>
  <si>
    <t>2021-04-30T13:42:44Z</t>
  </si>
  <si>
    <t>2021-05-13T08:51:09Z</t>
  </si>
  <si>
    <t>2021-05-13T08:50:58Z</t>
  </si>
  <si>
    <t>MDEwOlJlcG9zaXRvcnkzNjI1Mjk3MTI=</t>
  </si>
  <si>
    <t>enum</t>
  </si>
  <si>
    <t>⚡ PHP Enum. One advantage over using class constants is to be able to use an enum as a parameter type</t>
  </si>
  <si>
    <t>enum/enumeration/php-enum/php-8/php-enumerator/php/php-enumeration/enum-object/php-enum-object</t>
  </si>
  <si>
    <t>https://github.com/teodoroleckie/enum</t>
  </si>
  <si>
    <t>2021-04-28T16:02:55Z</t>
  </si>
  <si>
    <t>2021-05-13T08:49:59Z</t>
  </si>
  <si>
    <t>2021-05-13T08:49:49Z</t>
  </si>
  <si>
    <t>MDEwOlJlcG9zaXRvcnkzNTk4MTEzOTM=</t>
  </si>
  <si>
    <t>router</t>
  </si>
  <si>
    <t>⚡ Simple and fast router PSR-7, PSR-17, PSR-15</t>
  </si>
  <si>
    <t>psr-7/psr-17/router/routes/psr-15/routed/routing/php8/php</t>
  </si>
  <si>
    <t>https://github.com/teodoroleckie/router</t>
  </si>
  <si>
    <t>2021-04-20T12:41:04Z</t>
  </si>
  <si>
    <t>2021-05-13T08:48:48Z</t>
  </si>
  <si>
    <t>2021-05-13T08:48:13Z</t>
  </si>
  <si>
    <t>MDEwOlJlcG9zaXRvcnkzNjU0ODIyNzE=</t>
  </si>
  <si>
    <t>value-object</t>
  </si>
  <si>
    <t>⚡ Library to implement value-object / nullable-value-object in PHP</t>
  </si>
  <si>
    <t>php/php8/php-8/valueobject/value-object/nullable-value-object/nullable-valueobject</t>
  </si>
  <si>
    <t>https://github.com/teodoroleckie/value-object</t>
  </si>
  <si>
    <t>2021-05-08T10:13:47Z</t>
  </si>
  <si>
    <t>2021-05-13T08:47:13Z</t>
  </si>
  <si>
    <t>2021-05-13T08:47:04Z</t>
  </si>
  <si>
    <t>MDEwOlJlcG9zaXRvcnkzNjIwMDU4MTg=</t>
  </si>
  <si>
    <t>islandora-capstone</t>
  </si>
  <si>
    <t>christianjaena</t>
  </si>
  <si>
    <t>Christian Jaena</t>
  </si>
  <si>
    <t>General Santos City, Philippines</t>
  </si>
  <si>
    <t>https://github.com/christianjaena/islandora-capstone</t>
  </si>
  <si>
    <t>Makefile/Shell/Dockerfile/PHP/JavaScript/CSS/Twig</t>
  </si>
  <si>
    <t>2021-04-27T06:33:16Z</t>
  </si>
  <si>
    <t>2021-05-13T04:01:16Z</t>
  </si>
  <si>
    <t>2021-05-13T04:01:13Z</t>
  </si>
  <si>
    <t>MDEwOlJlcG9zaXRvcnkzNjY4MzU0MTg=</t>
  </si>
  <si>
    <t>cargo</t>
  </si>
  <si>
    <t>BazioDEV</t>
  </si>
  <si>
    <t>Bazio DEV</t>
  </si>
  <si>
    <t>Beginner Coder</t>
  </si>
  <si>
    <t>https://github.com/BazioDEV/cargo</t>
  </si>
  <si>
    <t>2021-05-12T19:45:14Z</t>
  </si>
  <si>
    <t>2021-05-13T00:40:27Z</t>
  </si>
  <si>
    <t>2021-05-13T00:39:02Z</t>
  </si>
  <si>
    <t>MDEwOlJlcG9zaXRvcnkzMTYyMTg4ODg=</t>
  </si>
  <si>
    <t>company_employees_list</t>
  </si>
  <si>
    <t>augustinassimkuss</t>
  </si>
  <si>
    <t>Augustinas</t>
  </si>
  <si>
    <t>https://github.com/augustinassimkuss/company_employees_list</t>
  </si>
  <si>
    <t>Shell/PHP/Vue/Blade/CSS/JavaScript/SCSS</t>
  </si>
  <si>
    <t>2020-11-26T12:05:31Z</t>
  </si>
  <si>
    <t>2021-05-12T22:47:44Z</t>
  </si>
  <si>
    <t>2021-05-12T22:39:23Z</t>
  </si>
  <si>
    <t>MDEwOlJlcG9zaXRvcnkzMDE4MTYxOTE=</t>
  </si>
  <si>
    <t>omeka-s</t>
  </si>
  <si>
    <t>utkdigitalinitiatives</t>
  </si>
  <si>
    <t>Our Omeka S application to be used for local development and testing.</t>
  </si>
  <si>
    <t>https://github.com/utkdigitalinitiatives/omeka-s</t>
  </si>
  <si>
    <t>PHP/CSS/JavaScript/SCSS/Smarty/HTML</t>
  </si>
  <si>
    <t>2020-10-06T18:15:49Z</t>
  </si>
  <si>
    <t>2021-05-12T18:58:31Z</t>
  </si>
  <si>
    <t>2021-05-12T18:58:25Z</t>
  </si>
  <si>
    <t>MDEwOlJlcG9zaXRvcnkzNDQwMDU0Njk=</t>
  </si>
  <si>
    <t>Pumpindustry</t>
  </si>
  <si>
    <t>inspired123</t>
  </si>
  <si>
    <t>https://github.com/inspired123/Pumpindustry</t>
  </si>
  <si>
    <t>PHP/CSS/Hack/JavaScript/HTML/SCSS/Shell</t>
  </si>
  <si>
    <t>2021-03-03T04:51:59Z</t>
  </si>
  <si>
    <t>2021-05-12T14:54:48Z</t>
  </si>
  <si>
    <t>2021-05-12T14:54:44Z</t>
  </si>
  <si>
    <t>MDEwOlJlcG9zaXRvcnkzNjIzNjA0MDQ=</t>
  </si>
  <si>
    <t>file-resolver</t>
  </si>
  <si>
    <t>⚡ File resolver. Depth and number of characters supported.</t>
  </si>
  <si>
    <t>file-resolver/file/dynamic-directory-inheritance/agnostic-structure</t>
  </si>
  <si>
    <t>https://github.com/teodoroleckie/file-resolver</t>
  </si>
  <si>
    <t>2021-04-28T06:23:26Z</t>
  </si>
  <si>
    <t>2021-05-13T05:35:23Z</t>
  </si>
  <si>
    <t>2021-05-12T13:34:56Z</t>
  </si>
  <si>
    <t>MDEwOlJlcG9zaXRvcnkzMzc4NDcwNDc=</t>
  </si>
  <si>
    <t>Reuse</t>
  </si>
  <si>
    <t>Code-Operative</t>
  </si>
  <si>
    <t>https://github.com/Code-Operative/Reuse</t>
  </si>
  <si>
    <t>2021-02-10T20:36:25Z</t>
  </si>
  <si>
    <t>2021-06-21T21:44:57Z</t>
  </si>
  <si>
    <t>2021-05-12T10:00:53Z</t>
  </si>
  <si>
    <t>MDEwOlJlcG9zaXRvcnkyOTQ2NDE3ODE=</t>
  </si>
  <si>
    <t>hoteldev</t>
  </si>
  <si>
    <t>devhotel</t>
  </si>
  <si>
    <t>https://github.com/devhotel/hoteldev</t>
  </si>
  <si>
    <t>HTML/PHP/CSS/JavaScript/Hack</t>
  </si>
  <si>
    <t>2020-09-11T08:44:19Z</t>
  </si>
  <si>
    <t>2021-05-12T06:39:52Z</t>
  </si>
  <si>
    <t>2021-05-12T06:39:48Z</t>
  </si>
  <si>
    <t>MDEwOlJlcG9zaXRvcnkzNjY1MDU2ODQ=</t>
  </si>
  <si>
    <t>SafeMoney</t>
  </si>
  <si>
    <t>mrjulylizama</t>
  </si>
  <si>
    <t>Julio</t>
  </si>
  <si>
    <t>https://github.com/mrjulylizama/SafeMoney</t>
  </si>
  <si>
    <t>JavaScript/PHP/SCSS/HTML/CSS</t>
  </si>
  <si>
    <t>2021-05-11T20:30:46Z</t>
  </si>
  <si>
    <t>2021-05-11T23:38:06Z</t>
  </si>
  <si>
    <t>2021-05-11T23:23:01Z</t>
  </si>
  <si>
    <t>MDEwOlJlcG9zaXRvcnkxNjk0NzczMTQ=</t>
  </si>
  <si>
    <t>hax-all-the-things</t>
  </si>
  <si>
    <t>elmsln</t>
  </si>
  <si>
    <t>A demonstration space for spinning up HAX across multiple platforms</t>
  </si>
  <si>
    <t>hax/demo</t>
  </si>
  <si>
    <t>https://github.com/elmsln/hax-all-the-things</t>
  </si>
  <si>
    <t>PHP/CSS/JavaScript/Shell/HTML/Hack/Logos</t>
  </si>
  <si>
    <t>2019-02-06T21:09:44Z</t>
  </si>
  <si>
    <t>2021-05-11T18:36:25Z</t>
  </si>
  <si>
    <t>2021-05-11T18:33:56Z</t>
  </si>
  <si>
    <t>MDEwOlJlcG9zaXRvcnkzNjY0MDk0MDc=</t>
  </si>
  <si>
    <t>Lianyin</t>
  </si>
  <si>
    <t>Lei-YT</t>
  </si>
  <si>
    <t>Lei OT</t>
  </si>
  <si>
    <t>https://github.com/Lei-YT/Lianyin</t>
  </si>
  <si>
    <t>PHP/HTML/PLpgSQL/JavaScript/Smarty/CSS/Less</t>
  </si>
  <si>
    <t>2021-05-11T14:25:15Z</t>
  </si>
  <si>
    <t>2021-05-11T14:45:07Z</t>
  </si>
  <si>
    <t>2021-05-11T14:44:46Z</t>
  </si>
  <si>
    <t>MDEwOlJlcG9zaXRvcnkzNjQ5MDI0OTQ=</t>
  </si>
  <si>
    <t>JobStatusBundle</t>
  </si>
  <si>
    <t>https://github.com/Setono/JobStatusBundle</t>
  </si>
  <si>
    <t>2021-05-06T12:28:28Z</t>
  </si>
  <si>
    <t>2021-05-11T13:23:52Z</t>
  </si>
  <si>
    <t>2021-05-11T13:23:47Z</t>
  </si>
  <si>
    <t>MDEwOlJlcG9zaXRvcnkzNjUyNTI2ODM=</t>
  </si>
  <si>
    <t>doctrine-object-manager-trait</t>
  </si>
  <si>
    <t>https://github.com/Setono/doctrine-object-manager-trait</t>
  </si>
  <si>
    <t>2021-05-07T14:03:53Z</t>
  </si>
  <si>
    <t>2021-05-11T08:02:50Z</t>
  </si>
  <si>
    <t>2021-05-11T08:02:45Z</t>
  </si>
  <si>
    <t>MDEwOlJlcG9zaXRvcnkzNjE2NjQ2MDY=</t>
  </si>
  <si>
    <t>url-signer</t>
  </si>
  <si>
    <t>⚡ Create secured URLs with a limited lifetime in php</t>
  </si>
  <si>
    <t>url-signer/php-8/safe-url/safe-uri/safety/security/uri-check</t>
  </si>
  <si>
    <t>https://github.com/teodoroleckie/url-signer</t>
  </si>
  <si>
    <t>2021-04-26T07:55:11Z</t>
  </si>
  <si>
    <t>2021-05-13T05:34:15Z</t>
  </si>
  <si>
    <t>2021-05-11T07:27:06Z</t>
  </si>
  <si>
    <t>MDEwOlJlcG9zaXRvcnkzNjUyODczODc=</t>
  </si>
  <si>
    <t>password</t>
  </si>
  <si>
    <t>⚡ PHP password hash validator / password requirements validator</t>
  </si>
  <si>
    <t>password/generate/password-validator/validator/password-hash/hash-validator/hash/php-password/security/safety-password</t>
  </si>
  <si>
    <t>https://github.com/teodoroleckie/password</t>
  </si>
  <si>
    <t>2021-05-07T16:07:15Z</t>
  </si>
  <si>
    <t>2021-05-13T05:35:48Z</t>
  </si>
  <si>
    <t>2021-05-11T07:24:57Z</t>
  </si>
  <si>
    <t>MDEwOlJlcG9zaXRvcnkzNjUxNTQyMzg=</t>
  </si>
  <si>
    <t>paginator</t>
  </si>
  <si>
    <t>⚡ Php paginator. Pager library to manage paging</t>
  </si>
  <si>
    <t>php/php8/pagination/pagintor/php-pagination</t>
  </si>
  <si>
    <t>https://github.com/teodoroleckie/paginator</t>
  </si>
  <si>
    <t>2021-05-07T07:42:47Z</t>
  </si>
  <si>
    <t>2021-05-13T05:37:08Z</t>
  </si>
  <si>
    <t>2021-05-11T07:24:02Z</t>
  </si>
  <si>
    <t>MDEwOlJlcG9zaXRvcnkzNTg4MzQ2NDA=</t>
  </si>
  <si>
    <t>log</t>
  </si>
  <si>
    <t>⚡ PSR-3 Logger. Fully decoupled PSR-3 library for logs</t>
  </si>
  <si>
    <t>loggerinterface/psr-3/log/php8/php/php-log/php-psr-3</t>
  </si>
  <si>
    <t>https://github.com/teodoroleckie/log</t>
  </si>
  <si>
    <t>2021-04-17T09:16:44Z</t>
  </si>
  <si>
    <t>2021-05-13T05:38:06Z</t>
  </si>
  <si>
    <t>2021-05-11T07:23:19Z</t>
  </si>
  <si>
    <t>MDEwOlJlcG9zaXRvcnkzNTY1NDcwMDE=</t>
  </si>
  <si>
    <t>design-patterns</t>
  </si>
  <si>
    <t>Simple php design pattern. Memento, State, Strategy, Chain of Responsibility &amp; Decorator</t>
  </si>
  <si>
    <t>chain-of-responsibility-pattern/decorator-pattern/memento-pattern/state-pattern/strategy-pattern</t>
  </si>
  <si>
    <t>https://github.com/teodoroleckie/design-patterns</t>
  </si>
  <si>
    <t>2021-04-10T10:26:52Z</t>
  </si>
  <si>
    <t>2021-05-11T07:20:02Z</t>
  </si>
  <si>
    <t>2021-05-11T07:19:52Z</t>
  </si>
  <si>
    <t>MDEwOlJlcG9zaXRvcnkzNDQzMzgzNDg=</t>
  </si>
  <si>
    <t>campusdigital</t>
  </si>
  <si>
    <t>https://github.com/ajifatur/campusdigital</t>
  </si>
  <si>
    <t>Shell/PHP/HTML/Makefile/Blade</t>
  </si>
  <si>
    <t>2021-03-04T03:31:07Z</t>
  </si>
  <si>
    <t>2021-05-24T08:35:16Z</t>
  </si>
  <si>
    <t>2021-05-11T03:56:12Z</t>
  </si>
  <si>
    <t>MDEwOlJlcG9zaXRvcnkzNTc3MDcyMjI=</t>
  </si>
  <si>
    <t>poa-pacc</t>
  </si>
  <si>
    <t>BryanAnariba</t>
  </si>
  <si>
    <t>LAMPP \r\nMEAN   &amp;\r\nMERN Developer\r\n\r\nExperiense in UX &amp; UI Design</t>
  </si>
  <si>
    <t>UNAH</t>
  </si>
  <si>
    <t>Honduras</t>
  </si>
  <si>
    <t>Aplicacion Facultad Ingenieria</t>
  </si>
  <si>
    <t>https://github.com/BryanAnariba/poa-pacc</t>
  </si>
  <si>
    <t>PHP/Hack/CSS/JavaScript/SCSS/HTML</t>
  </si>
  <si>
    <t>2021-04-13T22:42:20Z</t>
  </si>
  <si>
    <t>2021-05-11T00:04:53Z</t>
  </si>
  <si>
    <t>2021-05-11T00:04:41Z</t>
  </si>
  <si>
    <t>MDEwOlJlcG9zaXRvcnkzMjE0MjUxMDQ=</t>
  </si>
  <si>
    <t>sasseri_app2</t>
  </si>
  <si>
    <t>FractalAgenciaDigital</t>
  </si>
  <si>
    <t>https://github.com/FractalAgenciaDigital/sasseri_app2</t>
  </si>
  <si>
    <t>Shell/PHP/Vue/Blade</t>
  </si>
  <si>
    <t>2020-12-14T17:36:25Z</t>
  </si>
  <si>
    <t>2021-05-10T23:55:44Z</t>
  </si>
  <si>
    <t>2021-05-10T23:55:41Z</t>
  </si>
  <si>
    <t>MDEwOlJlcG9zaXRvcnkyMzYwODc2Mjg=</t>
  </si>
  <si>
    <t>evaluacion_des</t>
  </si>
  <si>
    <t>jpzendejas</t>
  </si>
  <si>
    <t>JP Flores Zendejas</t>
  </si>
  <si>
    <t>H. Ayuntamiento Salamanca, Gto.</t>
  </si>
  <si>
    <t>Salamanca, Gto.</t>
  </si>
  <si>
    <t>https://github.com/jpzendejas/evaluacion_des</t>
  </si>
  <si>
    <t>2020-01-24T21:35:53Z</t>
  </si>
  <si>
    <t>2021-05-10T17:20:58Z</t>
  </si>
  <si>
    <t>2021-05-10T17:19:25Z</t>
  </si>
  <si>
    <t>MDEwOlJlcG9zaXRvcnkzMzIyNTU1ODg=</t>
  </si>
  <si>
    <t>bluesmith</t>
  </si>
  <si>
    <t>duke-bluesmith</t>
  </si>
  <si>
    <t>Duke University's 3D Print Manager</t>
  </si>
  <si>
    <t>https://github.com/duke-bluesmith/bluesmith</t>
  </si>
  <si>
    <t>PHP/Hack/CSS/JavaScript/HTML</t>
  </si>
  <si>
    <t>2021-01-23T16:28:55Z</t>
  </si>
  <si>
    <t>2021-05-10T15:50:10Z</t>
  </si>
  <si>
    <t>2021-05-10T15:45:27Z</t>
  </si>
  <si>
    <t>MDEwOlJlcG9zaXRvcnkzMTUwNzAwMzI=</t>
  </si>
  <si>
    <t>pemilihan_osis</t>
  </si>
  <si>
    <t>https://github.com/haxan100/pemilihan_osis</t>
  </si>
  <si>
    <t>PHP/HTML/JavaScript/CSS/Less/Makefile/Shell</t>
  </si>
  <si>
    <t>2020-11-22T15:33:04Z</t>
  </si>
  <si>
    <t>2021-05-10T12:36:21Z</t>
  </si>
  <si>
    <t>2021-05-10T12:36:12Z</t>
  </si>
  <si>
    <t>MDEwOlJlcG9zaXRvcnkyMzcyNDkzNjE=</t>
  </si>
  <si>
    <t>LMS</t>
  </si>
  <si>
    <t>MartMbithi</t>
  </si>
  <si>
    <t>Mart</t>
  </si>
  <si>
    <t>Just a nerd with a phobia of writing colored text on white backgrounds, it scares the crap outta me</t>
  </si>
  <si>
    <t>@Ezana-LMS X @Trans-DevLan X @MartDevelopers</t>
  </si>
  <si>
    <t>Machakos - Kenya</t>
  </si>
  <si>
    <t>LMS is a web based platfotm which is accessible, powerful, and provides tools required for large, robust learning platforms.</t>
  </si>
  <si>
    <t>php/lms/learning-management-system/javascript/students</t>
  </si>
  <si>
    <t>https://github.com/MartMbithi/LMS</t>
  </si>
  <si>
    <t>2020-01-30T16:00:53Z</t>
  </si>
  <si>
    <t>2021-05-10T07:40:16Z</t>
  </si>
  <si>
    <t>2021-05-10T07:40:12Z</t>
  </si>
  <si>
    <t>MDEwOlJlcG9zaXRvcnkzNjU2OTQ2MDU=</t>
  </si>
  <si>
    <t>woodmart</t>
  </si>
  <si>
    <t>Nurmdrafi</t>
  </si>
  <si>
    <t>https://github.com/Nurmdrafi/woodmart</t>
  </si>
  <si>
    <t>PHP/CSS/SCSS/JavaScript/HTML/Hack/Less</t>
  </si>
  <si>
    <t>2021-05-09T07:36:03Z</t>
  </si>
  <si>
    <t>2021-05-09T21:00:45Z</t>
  </si>
  <si>
    <t>2021-05-09T21:00:23Z</t>
  </si>
  <si>
    <t>MDEwOlJlcG9zaXRvcnkyMjY3MjMyMTQ=</t>
  </si>
  <si>
    <t>http-proxy</t>
  </si>
  <si>
    <t>publishing-kit</t>
  </si>
  <si>
    <t>PSR7-compliant HTTP caching proxy</t>
  </si>
  <si>
    <t>php/cache/reverse-proxy/php7/psr7</t>
  </si>
  <si>
    <t>https://github.com/publishing-kit/http-proxy</t>
  </si>
  <si>
    <t>2019-12-08T19:56:46Z</t>
  </si>
  <si>
    <t>2021-05-09T10:06:01Z</t>
  </si>
  <si>
    <t>2021-05-09T10:05:29Z</t>
  </si>
  <si>
    <t>MDEwOlJlcG9zaXRvcnkyMjY3MDgyOTc=</t>
  </si>
  <si>
    <t>utilities</t>
  </si>
  <si>
    <t>PHP utility classes</t>
  </si>
  <si>
    <t>php/php7/utilities/collection/string</t>
  </si>
  <si>
    <t>https://github.com/publishing-kit/utilities</t>
  </si>
  <si>
    <t>2019-12-08T17:54:45Z</t>
  </si>
  <si>
    <t>2021-05-09T10:03:01Z</t>
  </si>
  <si>
    <t>2021-05-09T10:02:05Z</t>
  </si>
  <si>
    <t>MDEwOlJlcG9zaXRvcnkyMjY3MzIxMjM=</t>
  </si>
  <si>
    <t>csrf</t>
  </si>
  <si>
    <t>CSRF implementation</t>
  </si>
  <si>
    <t>php/csrf/csrf-protection</t>
  </si>
  <si>
    <t>https://github.com/publishing-kit/csrf</t>
  </si>
  <si>
    <t>2019-12-08T21:09:58Z</t>
  </si>
  <si>
    <t>2021-05-09T09:58:12Z</t>
  </si>
  <si>
    <t>2021-05-09T09:57:44Z</t>
  </si>
  <si>
    <t>MDEwOlJlcG9zaXRvcnkyMzM0NDU5NjQ=</t>
  </si>
  <si>
    <t>config</t>
  </si>
  <si>
    <t>Simple configuration container class</t>
  </si>
  <si>
    <t>php/php7/configuration/config</t>
  </si>
  <si>
    <t>https://github.com/publishing-kit/config</t>
  </si>
  <si>
    <t>2020-01-12T19:25:29Z</t>
  </si>
  <si>
    <t>2021-05-09T09:56:23Z</t>
  </si>
  <si>
    <t>2021-05-09T09:55:54Z</t>
  </si>
  <si>
    <t>MDEwOlJlcG9zaXRvcnkzNjExNTk1MjE=</t>
  </si>
  <si>
    <t>posOrderFood</t>
  </si>
  <si>
    <t>https://github.com/haxan100/posOrderFood</t>
  </si>
  <si>
    <t>2021-04-24T12:44:40Z</t>
  </si>
  <si>
    <t>2021-05-23T15:41:35Z</t>
  </si>
  <si>
    <t>2021-05-09T08:26:54Z</t>
  </si>
  <si>
    <t>MDEwOlJlcG9zaXRvcnkzNjU2MDY4MDU=</t>
  </si>
  <si>
    <t>ilias5421</t>
  </si>
  <si>
    <t>jalapatas</t>
  </si>
  <si>
    <t>https://github.com/jalapatas/ilias5421</t>
  </si>
  <si>
    <t>PHP/HTML/JavaScript/CSS/Less/XSLT/Hack</t>
  </si>
  <si>
    <t>2021-05-08T20:38:17Z</t>
  </si>
  <si>
    <t>2021-05-08T20:46:18Z</t>
  </si>
  <si>
    <t>2021-05-08T20:41:23Z</t>
  </si>
  <si>
    <t>MDEwOlJlcG9zaXRvcnkxNjQ1OTU4MzE=</t>
  </si>
  <si>
    <t>no-floaters</t>
  </si>
  <si>
    <t>:mag_right: static analysis rules to prevent IEEE-754 floating point errors</t>
  </si>
  <si>
    <t>https://github.com/Roave/no-floaters</t>
  </si>
  <si>
    <t>2019-01-08T07:59:33Z</t>
  </si>
  <si>
    <t>2021-06-20T20:25:15Z</t>
  </si>
  <si>
    <t>2021-05-07T17:05:14Z</t>
  </si>
  <si>
    <t>MDEwOlJlcG9zaXRvcnkzMDY3NTk3MTI=</t>
  </si>
  <si>
    <t>openapi-merge</t>
  </si>
  <si>
    <t>marcelthole</t>
  </si>
  <si>
    <t>Marcel Thole</t>
  </si>
  <si>
    <t>PHP Software Developer</t>
  </si>
  <si>
    <t>@CHECK24</t>
  </si>
  <si>
    <t>Deutschland</t>
  </si>
  <si>
    <t>hacktoberfest/openapi/openapi3</t>
  </si>
  <si>
    <t>https://github.com/marcelthole/openapi-merge</t>
  </si>
  <si>
    <t>PHP/Dockerfile/Shell</t>
  </si>
  <si>
    <t>2020-10-23T22:26:31Z</t>
  </si>
  <si>
    <t>2021-05-24T09:48:56Z</t>
  </si>
  <si>
    <t>2021-05-07T09:08:33Z</t>
  </si>
  <si>
    <t>MDEwOlJlcG9zaXRvcnkzNjUwNzQ1MTA=</t>
  </si>
  <si>
    <t>cms-blog</t>
  </si>
  <si>
    <t>mwahyudimw</t>
  </si>
  <si>
    <t>Muhammad Wahyudi</t>
  </si>
  <si>
    <t>Web Design &amp; Front End Web\r\n</t>
  </si>
  <si>
    <t>Pondok Programmer</t>
  </si>
  <si>
    <t>https://github.com/mwahyudimw/cms-blog</t>
  </si>
  <si>
    <t>2021-05-07T00:49:10Z</t>
  </si>
  <si>
    <t>2021-05-07T02:12:54Z</t>
  </si>
  <si>
    <t>2021-05-07T02:12:42Z</t>
  </si>
  <si>
    <t>MDEwOlJlcG9zaXRvcnkzNjUwNjk1MTU=</t>
  </si>
  <si>
    <t>CMS-Blog-with-Laravel</t>
  </si>
  <si>
    <t>https://github.com/mwahyudimw/CMS-Blog-with-Laravel</t>
  </si>
  <si>
    <t>2021-05-07T00:17:39Z</t>
  </si>
  <si>
    <t>2021-05-07T00:32:20Z</t>
  </si>
  <si>
    <t>2021-05-07T00:23:45Z</t>
  </si>
  <si>
    <t>MDEwOlJlcG9zaXRvcnkzNjQ5MzY0NDE=</t>
  </si>
  <si>
    <t>wanpack</t>
  </si>
  <si>
    <t>OualidGuennif</t>
  </si>
  <si>
    <t>Oualid Guennif</t>
  </si>
  <si>
    <t>L'impossible n'est généralement qu'une question de point de vue, d'obstination.</t>
  </si>
  <si>
    <t>e-commerce internship work</t>
  </si>
  <si>
    <t>https://github.com/OualidGuennif/wanpack</t>
  </si>
  <si>
    <t>Dockerfile/Shell/PHP/Twig/HTML/CSS/Less</t>
  </si>
  <si>
    <t>2021-05-06T14:22:41Z</t>
  </si>
  <si>
    <t>2021-05-06T18:34:06Z</t>
  </si>
  <si>
    <t>2021-05-06T18:33:13Z</t>
  </si>
  <si>
    <t>MDEwOlJlcG9zaXRvcnkzMzkxMjk5Nzc=</t>
  </si>
  <si>
    <t>composer-package</t>
  </si>
  <si>
    <t>Шаблон для создания composer пакетов</t>
  </si>
  <si>
    <t>https://github.com/LexusAlex/composer-package</t>
  </si>
  <si>
    <t>Makefile/Dockerfile/PHP</t>
  </si>
  <si>
    <t>2021-02-15T16:02:31Z</t>
  </si>
  <si>
    <t>2021-05-16T15:17:05Z</t>
  </si>
  <si>
    <t>2021-05-06T17:39:00Z</t>
  </si>
  <si>
    <t>MDEwOlJlcG9zaXRvcnkyODA3Mzk4Nzk=</t>
  </si>
  <si>
    <t>php-Speakers</t>
  </si>
  <si>
    <t>NemanjaKasanov</t>
  </si>
  <si>
    <t>Website done as a class project.</t>
  </si>
  <si>
    <t>https://github.com/NemanjaKasanov/php-Speakers</t>
  </si>
  <si>
    <t>CSS/HTML/JavaScript/PHP/Hack/SCSS/Shell</t>
  </si>
  <si>
    <t>2020-07-18T21:08:25Z</t>
  </si>
  <si>
    <t>2021-05-06T14:39:26Z</t>
  </si>
  <si>
    <t>2021-05-06T14:39:23Z</t>
  </si>
  <si>
    <t>MDEwOlJlcG9zaXRvcnkzNjQyNTE1MjQ=</t>
  </si>
  <si>
    <t>Ussdpos</t>
  </si>
  <si>
    <t>https://github.com/kavadevelopers/Ussdpos</t>
  </si>
  <si>
    <t>PHP/HTML/Hack/CSS/JavaScript/SCSS</t>
  </si>
  <si>
    <t>2021-05-04T12:39:42Z</t>
  </si>
  <si>
    <t>2021-05-05T09:45:39Z</t>
  </si>
  <si>
    <t>2021-05-05T09:45:30Z</t>
  </si>
  <si>
    <t>MDEwOlJlcG9zaXRvcnkzNDI0ODI1ODM=</t>
  </si>
  <si>
    <t>documentov</t>
  </si>
  <si>
    <t>kirychukyurii</t>
  </si>
  <si>
    <t>Ukraine, Lviv</t>
  </si>
  <si>
    <t>https://github.com/kirychukyurii/documentov</t>
  </si>
  <si>
    <t>Dockerfile/PHP/Smarty/JavaScript/CSS/Twig/Shell</t>
  </si>
  <si>
    <t>2021-02-26T06:19:14Z</t>
  </si>
  <si>
    <t>2021-05-05T05:04:38Z</t>
  </si>
  <si>
    <t>2021-05-05T05:04:32Z</t>
  </si>
  <si>
    <t>MDEwOlJlcG9zaXRvcnkzNjQ0NTczNzM=</t>
  </si>
  <si>
    <t>ExportToExcel-CI3-PhpSpreadsheet</t>
  </si>
  <si>
    <t>MuhammadFaisalIchal</t>
  </si>
  <si>
    <t>Muhammad Faisal</t>
  </si>
  <si>
    <t>Example of how to export some datas from database into an excel form, using Codeigniter 3 and using PhpSpreadsheet library. Don't forget to add the library using Composser</t>
  </si>
  <si>
    <t>https://github.com/MuhammadFaisalIchal/ExportToExcel-CI3-PhpSpreadsheet</t>
  </si>
  <si>
    <t>2021-05-05T04:07:06Z</t>
  </si>
  <si>
    <t>2021-05-05T04:10:55Z</t>
  </si>
  <si>
    <t>2021-05-05T04:04:12Z</t>
  </si>
  <si>
    <t>MDEwOlJlcG9zaXRvcnkzNTY5NTI1NzI=</t>
  </si>
  <si>
    <t>silusi</t>
  </si>
  <si>
    <t>robbyardha</t>
  </si>
  <si>
    <t>Robby Firmansyah Ardha</t>
  </si>
  <si>
    <t>Hello World | Nice to meet you</t>
  </si>
  <si>
    <t>ArdhaCodes</t>
  </si>
  <si>
    <t>Kabupaten Sidoarjo-Taman</t>
  </si>
  <si>
    <t>Sistem Informasi Kelulusan</t>
  </si>
  <si>
    <t>https://github.com/robbyardha/silusi</t>
  </si>
  <si>
    <t>2021-04-11T18:51:45Z</t>
  </si>
  <si>
    <t>2021-05-04T21:14:19Z</t>
  </si>
  <si>
    <t>2021-05-04T21:14:06Z</t>
  </si>
  <si>
    <t>MDEwOlJlcG9zaXRvcnkzNjQyOTYyNTg=</t>
  </si>
  <si>
    <t>Moodle_Attendance</t>
  </si>
  <si>
    <t>DanielFdezRud</t>
  </si>
  <si>
    <t>CFGS Proyect</t>
  </si>
  <si>
    <t>https://github.com/DanielFdezRud/Moodle_Attendance</t>
  </si>
  <si>
    <t>2021-05-04T15:09:28Z</t>
  </si>
  <si>
    <t>2021-05-04T15:16:22Z</t>
  </si>
  <si>
    <t>2021-05-04T15:12:59Z</t>
  </si>
  <si>
    <t>MDEwOlJlcG9zaXRvcnkzNjM4NTE2ODM=</t>
  </si>
  <si>
    <t>docker-magento</t>
  </si>
  <si>
    <t>marialena31</t>
  </si>
  <si>
    <t>Maria'lena PIETRI</t>
  </si>
  <si>
    <t>ExpertEcom</t>
  </si>
  <si>
    <t>Toulouse</t>
  </si>
  <si>
    <t>Docker Magento</t>
  </si>
  <si>
    <t>https://github.com/marialena31/docker-magento</t>
  </si>
  <si>
    <t>Shell</t>
  </si>
  <si>
    <t>Shell/Dockerfile</t>
  </si>
  <si>
    <t>2021-05-03T07:35:01Z</t>
  </si>
  <si>
    <t>2021-05-04T13:02:40Z</t>
  </si>
  <si>
    <t>2021-05-04T13:01:33Z</t>
  </si>
  <si>
    <t>MDEwOlJlcG9zaXRvcnkzNTg1ODgyNjU=</t>
  </si>
  <si>
    <t>activitymaps</t>
  </si>
  <si>
    <t>AjaxTest0</t>
  </si>
  <si>
    <t>AjaxTest</t>
  </si>
  <si>
    <t>https://github.com/AjaxTest0/activitymaps</t>
  </si>
  <si>
    <t>Less</t>
  </si>
  <si>
    <t>Shell/PHP/Less/HTML/Vue/Blade</t>
  </si>
  <si>
    <t>2021-04-16T12:14:06Z</t>
  </si>
  <si>
    <t>2021-05-04T08:36:26Z</t>
  </si>
  <si>
    <t>2021-05-04T08:36:15Z</t>
  </si>
  <si>
    <t>MDEwOlJlcG9zaXRvcnkzNjMxMjQ4NDA=</t>
  </si>
  <si>
    <t>docker-magento2.3-xdebug</t>
  </si>
  <si>
    <t>shovakmisha</t>
  </si>
  <si>
    <t>https://github.com/shovakmisha/docker-magento2.3-xdebug</t>
  </si>
  <si>
    <t>Dockerfile/VCL/Shell/PHP/JavaScript/Less/CSS</t>
  </si>
  <si>
    <t>2021-04-30T11:51:26Z</t>
  </si>
  <si>
    <t>2021-05-04T05:24:36Z</t>
  </si>
  <si>
    <t>2021-05-04T05:22:12Z</t>
  </si>
  <si>
    <t>MDEwOlJlcG9zaXRvcnkzNDg2MDA2Mzg=</t>
  </si>
  <si>
    <t>CAT-XHilang</t>
  </si>
  <si>
    <t>rachyharkov</t>
  </si>
  <si>
    <t>Rachmad Nur Hayat</t>
  </si>
  <si>
    <t>Project untuk membangun CAT tes kecermatan</t>
  </si>
  <si>
    <t>https://github.com/rachyharkov/CAT-XHilang</t>
  </si>
  <si>
    <t>PHP/HTML/CSS/JavaScript/Less/SCSS</t>
  </si>
  <si>
    <t>2021-03-17T06:17:29Z</t>
  </si>
  <si>
    <t>2021-05-04T04:53:46Z</t>
  </si>
  <si>
    <t>2021-05-04T04:53:20Z</t>
  </si>
  <si>
    <t>MDEwOlJlcG9zaXRvcnkzNjQwMzg1ODk=</t>
  </si>
  <si>
    <t>Mohamed-Amir</t>
  </si>
  <si>
    <t>https://github.com/Mohamed-Amir/website</t>
  </si>
  <si>
    <t>Shell/PHP/JavaScript/CSS/Less/HTML/Makefile</t>
  </si>
  <si>
    <t>2021-05-03T19:27:38Z</t>
  </si>
  <si>
    <t>2021-05-03T19:42:42Z</t>
  </si>
  <si>
    <t>2021-05-03T19:35:56Z</t>
  </si>
  <si>
    <t>MDEwOlJlcG9zaXRvcnkzNjAyMDQ3Nzk=</t>
  </si>
  <si>
    <t>configuration-variables-resolver</t>
  </si>
  <si>
    <t>Resolve variables and shared code placeholders in configuration</t>
  </si>
  <si>
    <t>https://github.com/keboola/configuration-variables-resolver</t>
  </si>
  <si>
    <t>Dockerfile/Shell/PHP</t>
  </si>
  <si>
    <t>2021-04-21T14:42:54Z</t>
  </si>
  <si>
    <t>2021-05-03T16:54:50Z</t>
  </si>
  <si>
    <t>2021-05-03T16:54:46Z</t>
  </si>
  <si>
    <t>MDEwOlJlcG9zaXRvcnkzNjM4NTU1MzI=</t>
  </si>
  <si>
    <t>CardManagement</t>
  </si>
  <si>
    <t>pank2607</t>
  </si>
  <si>
    <t>https://github.com/pank2607/CardManagement</t>
  </si>
  <si>
    <t>2021-05-03T07:51:18Z</t>
  </si>
  <si>
    <t>2021-05-03T08:52:31Z</t>
  </si>
  <si>
    <t>2021-05-03T08:52:07Z</t>
  </si>
  <si>
    <t>MDEwOlJlcG9zaXRvcnkzNjM2OTAxNjU=</t>
  </si>
  <si>
    <t>customer-Management-Php</t>
  </si>
  <si>
    <t>manetejas00</t>
  </si>
  <si>
    <t>https://github.com/manetejas00/customer-Management-Php</t>
  </si>
  <si>
    <t>2021-05-02T15:57:20Z</t>
  </si>
  <si>
    <t>2021-05-02T15:59:16Z</t>
  </si>
  <si>
    <t>2021-05-02T15:59:04Z</t>
  </si>
  <si>
    <t>MDEwOlJlcG9zaXRvcnkzMTI1NDY3MDA=</t>
  </si>
  <si>
    <t>php-bloodstats</t>
  </si>
  <si>
    <t>bencellis</t>
  </si>
  <si>
    <t>Benjamin Ellis</t>
  </si>
  <si>
    <t>Mukudu Ltd</t>
  </si>
  <si>
    <t>UK</t>
  </si>
  <si>
    <t>Track Blood Glucose &amp; Pressure using Graphs</t>
  </si>
  <si>
    <t>https://github.com/bencellis/php-bloodstats</t>
  </si>
  <si>
    <t>PHP/CSS/HTML/Hack</t>
  </si>
  <si>
    <t>2020-11-13T10:39:20Z</t>
  </si>
  <si>
    <t>2021-05-02T11:31:12Z</t>
  </si>
  <si>
    <t>2021-05-02T11:30:55Z</t>
  </si>
  <si>
    <t>MDEwOlJlcG9zaXRvcnkzMjIzMzI5ODU=</t>
  </si>
  <si>
    <t>banlist.info</t>
  </si>
  <si>
    <t>Base2526</t>
  </si>
  <si>
    <t>somkid_haha</t>
  </si>
  <si>
    <t>https://github.com/Base2526/banlist.info</t>
  </si>
  <si>
    <t>PLpgSQL</t>
  </si>
  <si>
    <t>Dockerfile/PHP/Twig/CSS/JavaScript/Starlark/Java</t>
  </si>
  <si>
    <t>2020-12-17T15:18:24Z</t>
  </si>
  <si>
    <t>2021-05-01T14:43:08Z</t>
  </si>
  <si>
    <t>2021-05-01T14:42:47Z</t>
  </si>
  <si>
    <t>MDEwOlJlcG9zaXRvcnkzMDU0MDkxNTE=</t>
  </si>
  <si>
    <t>struct</t>
  </si>
  <si>
    <t>stscoundrel</t>
  </si>
  <si>
    <t>Sampo Silvennoinen</t>
  </si>
  <si>
    <t>Developer</t>
  </si>
  <si>
    <t>Helsinki, Finland</t>
  </si>
  <si>
    <t>Structs for PHP. Simple data transfer objects. Supports immutability.</t>
  </si>
  <si>
    <t>https://github.com/stscoundrel/struct</t>
  </si>
  <si>
    <t>2020-10-19T14:20:10Z</t>
  </si>
  <si>
    <t>2021-05-01T08:09:01Z</t>
  </si>
  <si>
    <t>2021-05-01T08:08:58Z</t>
  </si>
  <si>
    <t>MDEwOlJlcG9zaXRvcnkzMjI4NzI5MjQ=</t>
  </si>
  <si>
    <t>annhienplace.com</t>
  </si>
  <si>
    <t>HoaTrong120388</t>
  </si>
  <si>
    <t>Thiên Long</t>
  </si>
  <si>
    <t>907/25B Lò Gốm F5 Q6</t>
  </si>
  <si>
    <t>https://github.com/HoaTrong120388/annhienplace.com</t>
  </si>
  <si>
    <t>Shell/PHP/JavaScript/CSS/HTML/SCSS/Less</t>
  </si>
  <si>
    <t>2020-12-19T15:03:23Z</t>
  </si>
  <si>
    <t>2021-05-01T07:05:02Z</t>
  </si>
  <si>
    <t>2021-05-01T07:04:51Z</t>
  </si>
  <si>
    <t>MDEwOlJlcG9zaXRvcnkxNDEyOTk2Mg==</t>
  </si>
  <si>
    <t>LazyMap</t>
  </si>
  <si>
    <t>:rainbow: A lazy-initializing high performance service map</t>
  </si>
  <si>
    <t>2013-11-05T02:25:57Z</t>
  </si>
  <si>
    <t>2021-05-01T04:38:26Z</t>
  </si>
  <si>
    <t>2021-05-01T04:38:23Z</t>
  </si>
  <si>
    <t>MDEwOlJlcG9zaXRvcnkzNjMzMTM1ODg=</t>
  </si>
  <si>
    <t>almambo</t>
  </si>
  <si>
    <t>saulooliveira</t>
  </si>
  <si>
    <t>Saulo Oliveira</t>
  </si>
  <si>
    <t>São Paulo,SP</t>
  </si>
  <si>
    <t>Almambo Project</t>
  </si>
  <si>
    <t>https://github.com/Ocramius/LazyMap</t>
  </si>
  <si>
    <t>PHP/HTML/CSS/JavaScript/SCSS/Batchfile</t>
  </si>
  <si>
    <t>2021-05-01T03:25:05Z</t>
  </si>
  <si>
    <t>2021-05-01T04:05:22Z</t>
  </si>
  <si>
    <t>2021-05-01T04:04:59Z</t>
  </si>
  <si>
    <t>MDEwOlJlcG9zaXRvcnkzNjAyMTAxNjI=</t>
  </si>
  <si>
    <t>lms_container</t>
  </si>
  <si>
    <t>PowerTrainInc</t>
  </si>
  <si>
    <t>LMS Container</t>
  </si>
  <si>
    <t>https://github.com/saulooliveira/almambo</t>
  </si>
  <si>
    <t>2021-04-21T14:59:34Z</t>
  </si>
  <si>
    <t>2021-05-01T01:36:28Z</t>
  </si>
  <si>
    <t>2021-05-01T01:36:16Z</t>
  </si>
  <si>
    <t>MDEwOlJlcG9zaXRvcnkyOTk3MzU5MTU=</t>
  </si>
  <si>
    <t>OmicSelector</t>
  </si>
  <si>
    <t>kstawiski</t>
  </si>
  <si>
    <t>Konrad Stawiski</t>
  </si>
  <si>
    <t>Radiation oncology resident physician, data scientist, bioinformatician. // PhD student at Department of Biostatistics and Translational Medicine (Med Uni Lodz)</t>
  </si>
  <si>
    <t>Medical University of Lodz, Poland</t>
  </si>
  <si>
    <t>Łódź, Poland</t>
  </si>
  <si>
    <t>OmicSelector - Environment, docker-based application and R package for biomarker signiture selection (feature selection) &amp; deep learning diagnostic tool development from high-throughput high-throughput omics experiments and other multidimensional datasets. Initially developed for miRNA-seq, RNA-seq and qPCR.</t>
  </si>
  <si>
    <t>feature-selection/omics/r/r-package/classification/data-science/data-mining/bioinformatics/bioinformatics-pipeline/biomarkers</t>
  </si>
  <si>
    <t>https://github.com/kstawiski/OmicSelector</t>
  </si>
  <si>
    <t>R</t>
  </si>
  <si>
    <t>R/Shell/Python/PowerShell/Dockerfile</t>
  </si>
  <si>
    <t>2020-09-29T20:54:47Z</t>
  </si>
  <si>
    <t>2021-05-28T21:09:10Z</t>
  </si>
  <si>
    <t>2021-04-30T23:07:32Z</t>
  </si>
  <si>
    <t>MDEwOlJlcG9zaXRvcnkzNjMyNjYzMjU=</t>
  </si>
  <si>
    <t>APPGestiondeGastos_V1</t>
  </si>
  <si>
    <t>Aplicativo web</t>
  </si>
  <si>
    <t>https://github.com/jgarciatorres/APPGestiondeGastos_V1</t>
  </si>
  <si>
    <t>2021-04-30T21:47:25Z</t>
  </si>
  <si>
    <t>2021-05-19T23:05:14Z</t>
  </si>
  <si>
    <t>2021-04-30T21:44:43Z</t>
  </si>
  <si>
    <t>MDEwOlJlcG9zaXRvcnkyODMyNTU1ODI=</t>
  </si>
  <si>
    <t>CodeSniffer</t>
  </si>
  <si>
    <t>zhaneuski</t>
  </si>
  <si>
    <t>https://github.com/zhaneuski/CodeSniffer</t>
  </si>
  <si>
    <t>2020-07-28T15:38:09Z</t>
  </si>
  <si>
    <t>2021-04-30T10:25:52Z</t>
  </si>
  <si>
    <t>2021-04-30T10:18:57Z</t>
  </si>
  <si>
    <t>MDEwOlJlcG9zaXRvcnkzNjMwOTAwNjU=</t>
  </si>
  <si>
    <t>sellon-master</t>
  </si>
  <si>
    <t>soumya2462</t>
  </si>
  <si>
    <t>https://github.com/soumya2462/sellon-master</t>
  </si>
  <si>
    <t>2021-04-30T09:22:52Z</t>
  </si>
  <si>
    <t>2021-04-30T09:34:59Z</t>
  </si>
  <si>
    <t>2021-04-30T09:34:57Z</t>
  </si>
  <si>
    <t>MDEwOlJlcG9zaXRvcnkzMzY5MDU1ODQ=</t>
  </si>
  <si>
    <t>laravel-base-classes</t>
  </si>
  <si>
    <t>thtg88</t>
  </si>
  <si>
    <t>Marco</t>
  </si>
  <si>
    <t xml:space="preserve">@simpleweb </t>
  </si>
  <si>
    <t>Bristol, UK</t>
  </si>
  <si>
    <t>A collection of useful classes to be used within a Laravel app</t>
  </si>
  <si>
    <t>https://github.com/thtg88/laravel-base-classes</t>
  </si>
  <si>
    <t>2021-02-07T22:39:07Z</t>
  </si>
  <si>
    <t>2021-04-30T07:08:23Z</t>
  </si>
  <si>
    <t>2021-04-30T07:08:20Z</t>
  </si>
  <si>
    <t>MDEwOlJlcG9zaXRvcnkzNjMwMDEzNTg=</t>
  </si>
  <si>
    <t>TERCERO_AppIntranet</t>
  </si>
  <si>
    <t>Anders87x</t>
  </si>
  <si>
    <t>Anders.87</t>
  </si>
  <si>
    <t>¡Hola! Soy Anderson Bastidas Desarrollador Web Senior con más de 8 años de experiencia. especializada en desarrollo front end y back end. Experimentado con toda</t>
  </si>
  <si>
    <t>AnderCode</t>
  </si>
  <si>
    <t>Peru</t>
  </si>
  <si>
    <t>Desarrollo y Correcion para ALDO SANTOS</t>
  </si>
  <si>
    <t>https://github.com/Anders87x/TERCERO_AppIntranet</t>
  </si>
  <si>
    <t>PHP/JavaScript/HTML/CSS/Makefile/Hack</t>
  </si>
  <si>
    <t>2021-04-30T02:12:46Z</t>
  </si>
  <si>
    <t>2021-06-21T20:14:30Z</t>
  </si>
  <si>
    <t>2021-04-30T02:14:30Z</t>
  </si>
  <si>
    <t>MDEwOlJlcG9zaXRvcnkyMTg2ODgxMDg=</t>
  </si>
  <si>
    <t>phpunit-sdk</t>
  </si>
  <si>
    <t>PHPUnit SDK</t>
  </si>
  <si>
    <t>https://github.com/sanmai/phpunit-sdk</t>
  </si>
  <si>
    <t>2019-10-31T05:04:05Z</t>
  </si>
  <si>
    <t>2021-04-29T21:26:13Z</t>
  </si>
  <si>
    <t>2021-04-29T21:26:10Z</t>
  </si>
  <si>
    <t>MDEwOlJlcG9zaXRvcnkzNjI4Mjc3ODU=</t>
  </si>
  <si>
    <t>Drupal_MW</t>
  </si>
  <si>
    <t>rhoo-bfc</t>
  </si>
  <si>
    <t>B&amp;FC</t>
  </si>
  <si>
    <t>Blackpool and The Fylde College</t>
  </si>
  <si>
    <t>Bispham, Lancashire, United Kingdom</t>
  </si>
  <si>
    <t>https://github.com/rhoo-bfc/Drupal_MW</t>
  </si>
  <si>
    <t>2021-04-29T13:31:17Z</t>
  </si>
  <si>
    <t>2021-04-29T13:55:14Z</t>
  </si>
  <si>
    <t>2021-04-29T13:35:42Z</t>
  </si>
  <si>
    <t>MDEwOlJlcG9zaXRvcnkyODQ0OTg0NzY=</t>
  </si>
  <si>
    <t>object-proxy</t>
  </si>
  <si>
    <t>reactphp-parallel</t>
  </si>
  <si>
    <t>👨‍🚀🛰👩‍🚀 Access an object in the main thread from a ext-parallel thread without copying it over</t>
  </si>
  <si>
    <t>https://github.com/reactphp-parallel/object-proxy</t>
  </si>
  <si>
    <t>2020-08-02T16:24:53Z</t>
  </si>
  <si>
    <t>2021-04-29T09:30:17Z</t>
  </si>
  <si>
    <t>2021-04-29T09:30:14Z</t>
  </si>
  <si>
    <t>MDEwOlJlcG9zaXRvcnkzNjI1Njg5MTE=</t>
  </si>
  <si>
    <t>ppdb_sd</t>
  </si>
  <si>
    <t>Ardi-bog</t>
  </si>
  <si>
    <t>Ardi B</t>
  </si>
  <si>
    <t>-</t>
  </si>
  <si>
    <t>https://github.com/Ardi-bog/ppdb_sd</t>
  </si>
  <si>
    <t>2021-04-28T18:26:43Z</t>
  </si>
  <si>
    <t>2021-04-28T19:12:15Z</t>
  </si>
  <si>
    <t>2021-04-28T19:08:14Z</t>
  </si>
  <si>
    <t>MDEwOlJlcG9zaXRvcnkzMzk0NDMzNTQ=</t>
  </si>
  <si>
    <t>reg_stock</t>
  </si>
  <si>
    <t>sanibr</t>
  </si>
  <si>
    <t>https://github.com/sanibr/reg_stock</t>
  </si>
  <si>
    <t>PHP/JavaScript/HTML/CSS/Hack/Less/C#</t>
  </si>
  <si>
    <t>2021-02-16T15:31:33Z</t>
  </si>
  <si>
    <t>2021-04-28T07:06:02Z</t>
  </si>
  <si>
    <t>2021-04-28T07:04:42Z</t>
  </si>
  <si>
    <t>MDEwOlJlcG9zaXRvcnkyODc1NzIxMjc=</t>
  </si>
  <si>
    <t>online-exam-system</t>
  </si>
  <si>
    <t>ashrafeldawody</t>
  </si>
  <si>
    <t>Ashraf Eldawody</t>
  </si>
  <si>
    <t>Egypt</t>
  </si>
  <si>
    <t>An open source online examination system developed with pure php</t>
  </si>
  <si>
    <t>online-exam/online-exam-system/online-examination-system</t>
  </si>
  <si>
    <t>https://github.com/ashrafeldawody/online-exam-system</t>
  </si>
  <si>
    <t>HTML/Hack/PHP/CSS/JavaScript</t>
  </si>
  <si>
    <t>2020-08-14T16:01:44Z</t>
  </si>
  <si>
    <t>2021-04-28T00:08:05Z</t>
  </si>
  <si>
    <t>2021-04-28T00:08:03Z</t>
  </si>
  <si>
    <t>MDEwOlJlcG9zaXRvcnkzNDk5MDYxNjk=</t>
  </si>
  <si>
    <t>cbms</t>
  </si>
  <si>
    <t>JannDaryle</t>
  </si>
  <si>
    <t>https://github.com/JannDaryle/cbms</t>
  </si>
  <si>
    <t>Shell/PHP/CSS/JavaScript/Hack/HTML/SCSS</t>
  </si>
  <si>
    <t>2021-03-21T05:13:43Z</t>
  </si>
  <si>
    <t>2021-04-27T23:40:51Z</t>
  </si>
  <si>
    <t>2021-04-27T23:40:48Z</t>
  </si>
  <si>
    <t>MDEwOlJlcG9zaXRvcnkxMDE3OTAwMjg=</t>
  </si>
  <si>
    <t>common-library</t>
  </si>
  <si>
    <t>meritoo</t>
  </si>
  <si>
    <t>Meritoo.pl</t>
  </si>
  <si>
    <t>Stalowa Wola, Poland</t>
  </si>
  <si>
    <t>Useful classes, methods, extensions etc.</t>
  </si>
  <si>
    <t>php-library/utilities</t>
  </si>
  <si>
    <t>https://github.com/meritoo/common-library</t>
  </si>
  <si>
    <t>2017-08-29T17:49:12Z</t>
  </si>
  <si>
    <t>2021-04-27T20:13:50Z</t>
  </si>
  <si>
    <t>2021-04-27T20:13:11Z</t>
  </si>
  <si>
    <t>MDEwOlJlcG9zaXRvcnkzMzEzNDgxNDI=</t>
  </si>
  <si>
    <t>Docker-Magento2-4-1</t>
  </si>
  <si>
    <t>sergstukachov</t>
  </si>
  <si>
    <t>https://github.com/sergstukachov/Docker-Magento2-4-1</t>
  </si>
  <si>
    <t>Shell/Dockerfile/PHP/HTML/JavaScript/Less/CSS</t>
  </si>
  <si>
    <t>2021-01-20T15:27:24Z</t>
  </si>
  <si>
    <t>2021-04-27T17:10:36Z</t>
  </si>
  <si>
    <t>2021-04-27T17:08:57Z</t>
  </si>
  <si>
    <t>MDEwOlJlcG9zaXRvcnkzNjIwOTQ4MDY=</t>
  </si>
  <si>
    <t>myshop</t>
  </si>
  <si>
    <t>waelhenihmadi</t>
  </si>
  <si>
    <t>https://github.com/waelhenihmadi/myshop</t>
  </si>
  <si>
    <t>2021-04-27T11:55:21Z</t>
  </si>
  <si>
    <t>2021-04-27T13:38:27Z</t>
  </si>
  <si>
    <t>2021-04-27T13:16:22Z</t>
  </si>
  <si>
    <t>MDEwOlJlcG9zaXRvcnkzNTc3NzI1MDg=</t>
  </si>
  <si>
    <t>rjnl</t>
  </si>
  <si>
    <t>Rajneel Totaram</t>
  </si>
  <si>
    <t>Suva, Fiji</t>
  </si>
  <si>
    <t>https://github.com/rjnl/moodle</t>
  </si>
  <si>
    <t>2021-04-14T04:25:02Z</t>
  </si>
  <si>
    <t>2021-04-30T00:08:58Z</t>
  </si>
  <si>
    <t>2021-04-27T13:14:56Z</t>
  </si>
  <si>
    <t>MDEwOlJlcG9zaXRvcnkzNjIwMTE0NTc=</t>
  </si>
  <si>
    <t>restaurant-d8</t>
  </si>
  <si>
    <t>jaydip89051</t>
  </si>
  <si>
    <t>Drupal 8 site with commerce module</t>
  </si>
  <si>
    <t>https://github.com/jaydip89051/restaurant-d8</t>
  </si>
  <si>
    <t>2021-04-27T06:55:47Z</t>
  </si>
  <si>
    <t>2021-04-27T10:16:40Z</t>
  </si>
  <si>
    <t>2021-04-27T07:45:53Z</t>
  </si>
  <si>
    <t>MDEwOlJlcG9zaXRvcnkzNjE5NzI5MjA=</t>
  </si>
  <si>
    <t>elearning_dev</t>
  </si>
  <si>
    <t>Riepaz</t>
  </si>
  <si>
    <t>Rifaz D Zulrizqa</t>
  </si>
  <si>
    <t>https://github.com/Riepaz/elearning_dev</t>
  </si>
  <si>
    <t>2021-04-27T03:50:04Z</t>
  </si>
  <si>
    <t>2021-04-27T04:23:39Z</t>
  </si>
  <si>
    <t>2021-04-27T04:00:52Z</t>
  </si>
  <si>
    <t>MDEwOlJlcG9zaXRvcnkzNjE4Nzg1MDc=</t>
  </si>
  <si>
    <t>technique</t>
  </si>
  <si>
    <t>antonioushosny</t>
  </si>
  <si>
    <t>https://github.com/antonioushosny/technique</t>
  </si>
  <si>
    <t>Shell/PHP/Blade/Vue</t>
  </si>
  <si>
    <t>2021-04-26T20:02:17Z</t>
  </si>
  <si>
    <t>2021-04-26T20:05:06Z</t>
  </si>
  <si>
    <t>2021-04-26T20:04:41Z</t>
  </si>
  <si>
    <t>MDEwOlJlcG9zaXRvcnkxMjc4NzcxNzQ=</t>
  </si>
  <si>
    <t>auth-abstractor</t>
  </si>
  <si>
    <t>matthewslouismarie</t>
  </si>
  <si>
    <t>Louis Mat</t>
  </si>
  <si>
    <t>Computing enthusiast and unusual die-hard defender of a niche and obsolete game engine, the Goldsource engine.</t>
  </si>
  <si>
    <t>https://github.com/matthewslouismarie/auth-abstractor</t>
  </si>
  <si>
    <t>2018-04-03T08:36:26Z</t>
  </si>
  <si>
    <t>2021-04-26T12:10:30Z</t>
  </si>
  <si>
    <t>2021-04-26T12:10:08Z</t>
  </si>
  <si>
    <t>MDEwOlJlcG9zaXRvcnkzNjE3MDM2NzU=</t>
  </si>
  <si>
    <t>App_Suivi_Projets_Construction</t>
  </si>
  <si>
    <t>LIZABelkacem</t>
  </si>
  <si>
    <t xml:space="preserve">Software engineer \r\nProject Manager \r\nData science addict </t>
  </si>
  <si>
    <t>https://github.com/LIZABelkacem/App_Suivi_Projets_Construction</t>
  </si>
  <si>
    <t>PHP/CSS/Hack/HTML/JavaScript</t>
  </si>
  <si>
    <t>2021-04-26T10:09:30Z</t>
  </si>
  <si>
    <t>2021-04-26T10:14:24Z</t>
  </si>
  <si>
    <t>2021-04-26T10:11:15Z</t>
  </si>
  <si>
    <t>MDEwOlJlcG9zaXRvcnkzNjE0NDY2NTk=</t>
  </si>
  <si>
    <t>reyesguadalupe</t>
  </si>
  <si>
    <t>https://github.com/reyesguadalupe/moodle</t>
  </si>
  <si>
    <t>2021-04-25T14:12:01Z</t>
  </si>
  <si>
    <t>2021-04-25T21:32:58Z</t>
  </si>
  <si>
    <t>2021-04-25T14:54:06Z</t>
  </si>
  <si>
    <t>MDEwOlJlcG9zaXRvcnkzNjEzOTQwMzQ=</t>
  </si>
  <si>
    <t>ozzo--</t>
  </si>
  <si>
    <t>youaremine</t>
  </si>
  <si>
    <t>wooken</t>
  </si>
  <si>
    <t>nearyun</t>
  </si>
  <si>
    <t>www.wooken.net</t>
  </si>
  <si>
    <t>crmeb商城源码二次开发的ozzo商城</t>
  </si>
  <si>
    <t>https://github.com/youaremine/ozzo--</t>
  </si>
  <si>
    <t>Shell/HTML/PHP/CSS/JavaScript/SCSS</t>
  </si>
  <si>
    <t>2021-04-25T10:10:44Z</t>
  </si>
  <si>
    <t>2021-04-25T10:13:15Z</t>
  </si>
  <si>
    <t>2021-04-25T07:33:19Z</t>
  </si>
  <si>
    <t>MDEwOlJlcG9zaXRvcnkzMzc3NDQyMTI=</t>
  </si>
  <si>
    <t>sipp</t>
  </si>
  <si>
    <t>MrFrost-Nv27</t>
  </si>
  <si>
    <t>Sistem Informasi Pondok Pesantren dibuat sebagai penunjang pondok pesantren dalam mengikuti arus teknologi, berlandaskan kemanusiaan</t>
  </si>
  <si>
    <t>https://github.com/MrFrost-Nv27/sipp</t>
  </si>
  <si>
    <t>PHP/HTML/Hack/CSS/JavaScript/Less/SCSS</t>
  </si>
  <si>
    <t>2021-02-10T14:11:27Z</t>
  </si>
  <si>
    <t>2021-05-05T01:13:54Z</t>
  </si>
  <si>
    <t>2021-04-25T04:43:24Z</t>
  </si>
  <si>
    <t>MDEwOlJlcG9zaXRvcnkzMzQwMzA1NTU=</t>
  </si>
  <si>
    <t>call_center</t>
  </si>
  <si>
    <t>GathoMauricio</t>
  </si>
  <si>
    <t>Mauricio Soriano</t>
  </si>
  <si>
    <t>https://github.com/GathoMauricio/call_center</t>
  </si>
  <si>
    <t>2021-01-29T03:48:56Z</t>
  </si>
  <si>
    <t>2021-04-23T22:22:34Z</t>
  </si>
  <si>
    <t>2021-04-23T22:22:21Z</t>
  </si>
  <si>
    <t>MDEwOlJlcG9zaXRvcnkzNjA0NzY4MjE=</t>
  </si>
  <si>
    <t>oxid-api-coding-days-2021-backend</t>
  </si>
  <si>
    <t>MrAvantiC</t>
  </si>
  <si>
    <t>René Mäkeler</t>
  </si>
  <si>
    <t>Magdeburg, Germany</t>
  </si>
  <si>
    <t>https://github.com/MrAvantiC/oxid-api-coding-days-2021-backend</t>
  </si>
  <si>
    <t>PHP/Shell/Dockerfile/Smarty/HTML/CSS/JavaScript</t>
  </si>
  <si>
    <t>2021-04-22T10:16:40Z</t>
  </si>
  <si>
    <t>2021-04-23T10:06:05Z</t>
  </si>
  <si>
    <t>2021-04-23T10:05:56Z</t>
  </si>
  <si>
    <t>MDEwOlJlcG9zaXRvcnkzNjA3MTA0ODI=</t>
  </si>
  <si>
    <t>siikapp</t>
  </si>
  <si>
    <t>chimuguay1</t>
  </si>
  <si>
    <t>https://github.com/chimuguay1/siikapp</t>
  </si>
  <si>
    <t>The Unlicense</t>
  </si>
  <si>
    <t>CSS/JavaScript/SCSS/PHP/Shell/Vue/Blade</t>
  </si>
  <si>
    <t>2021-04-22T23:46:06Z</t>
  </si>
  <si>
    <t>2021-04-23T00:30:14Z</t>
  </si>
  <si>
    <t>2021-04-22T23:56:48Z</t>
  </si>
  <si>
    <t>MDEwOlJlcG9zaXRvcnkyMzMwNDQ5ODQ=</t>
  </si>
  <si>
    <t>sycamore</t>
  </si>
  <si>
    <t>bwaye3</t>
  </si>
  <si>
    <t>Bradley Waye</t>
  </si>
  <si>
    <t>Georgia Institute of Technology</t>
  </si>
  <si>
    <t>Atlanta, GA</t>
  </si>
  <si>
    <t>https://github.com/bwaye3/sycamore</t>
  </si>
  <si>
    <t>PHP/JavaScript/CSS/HTML/Shell/Rich Text Format/Ruby</t>
  </si>
  <si>
    <t>2020-01-10T12:44:07Z</t>
  </si>
  <si>
    <t>2021-04-22T17:24:33Z</t>
  </si>
  <si>
    <t>2021-04-22T17:23:53Z</t>
  </si>
  <si>
    <t>MDEwOlJlcG9zaXRvcnkzNjA1MzM3MDk=</t>
  </si>
  <si>
    <t>projetobar</t>
  </si>
  <si>
    <t>fernandonvicente</t>
  </si>
  <si>
    <t>https://github.com/fernandonvicente/projetobar</t>
  </si>
  <si>
    <t>Shell/PHP/JavaScript/HTML/Less/SCSS/CSS</t>
  </si>
  <si>
    <t>2021-04-22T13:43:28Z</t>
  </si>
  <si>
    <t>2021-04-22T14:18:09Z</t>
  </si>
  <si>
    <t>2021-04-22T14:16:29Z</t>
  </si>
  <si>
    <t>MDEwOlJlcG9zaXRvcnkzMzY5NzU3Nzc=</t>
  </si>
  <si>
    <t>Integrated_dashboard</t>
  </si>
  <si>
    <t>ashwinvasireddyiteria</t>
  </si>
  <si>
    <t>Integrated Dashboard for Iteria</t>
  </si>
  <si>
    <t>https://github.com/ashwinvasireddyiteria/Integrated_dashboard</t>
  </si>
  <si>
    <t>PHP/CSS/JavaScript/SCSS</t>
  </si>
  <si>
    <t>2021-02-08T06:01:13Z</t>
  </si>
  <si>
    <t>2021-04-22T11:17:59Z</t>
  </si>
  <si>
    <t>2021-04-22T11:14:35Z</t>
  </si>
  <si>
    <t>MDEwOlJlcG9zaXRvcnkzNDc5OTAwMDM=</t>
  </si>
  <si>
    <t>client-id</t>
  </si>
  <si>
    <t>Implementation of the client id contracts</t>
  </si>
  <si>
    <t>https://github.com/Setono/client-id</t>
  </si>
  <si>
    <t>2021-03-15T13:55:44Z</t>
  </si>
  <si>
    <t>2021-04-27T11:30:32Z</t>
  </si>
  <si>
    <t>2021-04-22T10:09:08Z</t>
  </si>
  <si>
    <t>MDEwOlJlcG9zaXRvcnkzNjAyNzczNDk=</t>
  </si>
  <si>
    <t>marketplace-backend</t>
  </si>
  <si>
    <t>adamchaouch</t>
  </si>
  <si>
    <t xml:space="preserve">laravel backend marketpkace </t>
  </si>
  <si>
    <t>https://github.com/adamchaouch/marketplace-backend</t>
  </si>
  <si>
    <t>2021-04-21T19:02:51Z</t>
  </si>
  <si>
    <t>2021-04-21T19:08:59Z</t>
  </si>
  <si>
    <t>2021-04-21T18:05:29Z</t>
  </si>
  <si>
    <t>MDEwOlJlcG9zaXRvcnkzNjAwOTg1MTU=</t>
  </si>
  <si>
    <t>PLN</t>
  </si>
  <si>
    <t>sellisuhesti</t>
  </si>
  <si>
    <t>https://github.com/sellisuhesti/PLN</t>
  </si>
  <si>
    <t>2021-04-21T08:55:37Z</t>
  </si>
  <si>
    <t>2021-04-21T09:01:44Z</t>
  </si>
  <si>
    <t>2021-04-21T09:00:15Z</t>
  </si>
  <si>
    <t>MDEwOlJlcG9zaXRvcnkzNTk3MTIzNDM=</t>
  </si>
  <si>
    <t>laravel_store</t>
  </si>
  <si>
    <t>teledoc2</t>
  </si>
  <si>
    <t>Ab Fahmy</t>
  </si>
  <si>
    <t>https://github.com/teledoc2/laravel_store</t>
  </si>
  <si>
    <t>Shell/PHP/CSS/JavaScript/Sass/SCSS/Blade</t>
  </si>
  <si>
    <t>2021-04-20T06:45:33Z</t>
  </si>
  <si>
    <t>2021-04-20T18:53:49Z</t>
  </si>
  <si>
    <t>2021-04-20T18:53:39Z</t>
  </si>
  <si>
    <t>MDEwOlJlcG9zaXRvcnkzNTk3NTA2MzE=</t>
  </si>
  <si>
    <t>my_work</t>
  </si>
  <si>
    <t>Epoch-sonder</t>
  </si>
  <si>
    <t>Дмитрий</t>
  </si>
  <si>
    <t>Эпоха осознание того, что каждый случайный прохожий живет такой же яркой и сложной жизнью, как и вы, полной амбиций, друзей, заботой, рутиной.</t>
  </si>
  <si>
    <t>https://github.com/Epoch-sonder/my_work</t>
  </si>
  <si>
    <t>PHP/Hack/Roff/Batchfile/Shell/CSS/JavaScript</t>
  </si>
  <si>
    <t>2021-04-20T09:02:07Z</t>
  </si>
  <si>
    <t>2021-04-20T14:09:49Z</t>
  </si>
  <si>
    <t>2021-04-20T14:09:42Z</t>
  </si>
  <si>
    <t>MDEwOlJlcG9zaXRvcnkyNDQzOTA5MjU=</t>
  </si>
  <si>
    <t>utils</t>
  </si>
  <si>
    <t>infinityloop-dev</t>
  </si>
  <si>
    <t>:hammer: Common utility classes for infinityloop packages.</t>
  </si>
  <si>
    <t>php/utility/json</t>
  </si>
  <si>
    <t>https://github.com/infinityloop-dev/utils</t>
  </si>
  <si>
    <t>2020-03-02T14:26:15Z</t>
  </si>
  <si>
    <t>2021-04-20T10:25:53Z</t>
  </si>
  <si>
    <t>2021-04-20T10:25:51Z</t>
  </si>
  <si>
    <t>MDEwOlJlcG9zaXRvcnkyODM5MDg1OTY=</t>
  </si>
  <si>
    <t>tengxunyun</t>
  </si>
  <si>
    <t>chenzijia</t>
  </si>
  <si>
    <t>https://github.com/chenzijia/tengxunyun</t>
  </si>
  <si>
    <t>2020-07-31T00:56:56Z</t>
  </si>
  <si>
    <t>2021-04-20T10:19:11Z</t>
  </si>
  <si>
    <t>2021-04-20T10:19:08Z</t>
  </si>
  <si>
    <t>MDEwOlJlcG9zaXRvcnkzNTk0MjIyNzU=</t>
  </si>
  <si>
    <t>excel_to_mysql</t>
  </si>
  <si>
    <t>volkivskyy20</t>
  </si>
  <si>
    <t>https://github.com/volkivskyy20/excel_to_mysql</t>
  </si>
  <si>
    <t>2021-04-19T10:41:38Z</t>
  </si>
  <si>
    <t>2021-04-19T10:46:23Z</t>
  </si>
  <si>
    <t>2021-04-19T10:43:58Z</t>
  </si>
  <si>
    <t>MDEwOlJlcG9zaXRvcnkyODM5MzY2MDg=</t>
  </si>
  <si>
    <t>web-fast</t>
  </si>
  <si>
    <t>huanglietao</t>
  </si>
  <si>
    <t>测试fast-admin</t>
  </si>
  <si>
    <t>https://github.com/huanglietao/web-fast</t>
  </si>
  <si>
    <t>PHP/HTML/PLpgSQL/JavaScript/Smarty/CSS/PowerShell</t>
  </si>
  <si>
    <t>2020-07-31T03:51:21Z</t>
  </si>
  <si>
    <t>2021-04-19T10:37:52Z</t>
  </si>
  <si>
    <t>2021-04-19T10:29:54Z</t>
  </si>
  <si>
    <t>MDEwOlJlcG9zaXRvcnkzMTQzMzgyMTA=</t>
  </si>
  <si>
    <t>event-sourcing</t>
  </si>
  <si>
    <t>patchlevel</t>
  </si>
  <si>
    <t>WIP</t>
  </si>
  <si>
    <t>php/event-sourcing</t>
  </si>
  <si>
    <t>https://github.com/patchlevel/event-sourcing</t>
  </si>
  <si>
    <t>2020-11-19T18:37:37Z</t>
  </si>
  <si>
    <t>2021-05-06T18:38:48Z</t>
  </si>
  <si>
    <t>2021-04-18T08:19:56Z</t>
  </si>
  <si>
    <t>MDEwOlJlcG9zaXRvcnkzNDE5OTk2ODc=</t>
  </si>
  <si>
    <t>CS3620-Project</t>
  </si>
  <si>
    <t>KElBowety</t>
  </si>
  <si>
    <t>Karim ElBowety</t>
  </si>
  <si>
    <t>https://github.com/KElBowety/CS3620-Project</t>
  </si>
  <si>
    <t>2021-02-24T18:41:17Z</t>
  </si>
  <si>
    <t>2021-04-17T16:08:57Z</t>
  </si>
  <si>
    <t>2021-04-17T16:08:49Z</t>
  </si>
  <si>
    <t>MDEwOlJlcG9zaXRvcnkzNDQ1NjQwNjI=</t>
  </si>
  <si>
    <t>job-queue-api-php-client</t>
  </si>
  <si>
    <t>kbc-queue</t>
  </si>
  <si>
    <t>https://github.com/keboola/job-queue-api-php-client</t>
  </si>
  <si>
    <t>2021-03-04T18:01:36Z</t>
  </si>
  <si>
    <t>2021-04-17T11:19:50Z</t>
  </si>
  <si>
    <t>2021-04-17T11:19:48Z</t>
  </si>
  <si>
    <t>MDEwOlJlcG9zaXRvcnkzNTg4MjExOTU=</t>
  </si>
  <si>
    <t>dev_isebreaker_api</t>
  </si>
  <si>
    <t>devalfullstackdeveloper</t>
  </si>
  <si>
    <t>Deval Fullstackdeveloper</t>
  </si>
  <si>
    <t>https://github.com/devalfullstackdeveloper/dev_isebreaker_api</t>
  </si>
  <si>
    <t>Shell/PHP/JavaScript/Blade</t>
  </si>
  <si>
    <t>2021-04-17T08:07:26Z</t>
  </si>
  <si>
    <t>2021-04-17T08:22:38Z</t>
  </si>
  <si>
    <t>2021-04-17T08:22:22Z</t>
  </si>
  <si>
    <t>MDEwOlJlcG9zaXRvcnkzNDAxMTk0MDM=</t>
  </si>
  <si>
    <t>kanelle</t>
  </si>
  <si>
    <t>vikrant1982</t>
  </si>
  <si>
    <t>magento 2 project</t>
  </si>
  <si>
    <t>https://github.com/vikrant1982/kanelle</t>
  </si>
  <si>
    <t>2021-02-18T17:03:23Z</t>
  </si>
  <si>
    <t>2021-04-17T05:59:14Z</t>
  </si>
  <si>
    <t>2021-04-17T05:58:50Z</t>
  </si>
  <si>
    <t>MDEwOlJlcG9zaXRvcnkzNTg1OTk0OTc=</t>
  </si>
  <si>
    <t>alfaoil</t>
  </si>
  <si>
    <t>coelix-agency</t>
  </si>
  <si>
    <t>https://github.com/coelix-agency/alfaoil</t>
  </si>
  <si>
    <t>PHP/CSS/JavaScript/SCSS/HTML/NASL/Hack</t>
  </si>
  <si>
    <t>2021-04-16T12:56:25Z</t>
  </si>
  <si>
    <t>2021-04-16T13:30:11Z</t>
  </si>
  <si>
    <t>2021-04-16T13:28:36Z</t>
  </si>
  <si>
    <t>MDEwOlJlcG9zaXRvcnkzNTgyODgzMDU=</t>
  </si>
  <si>
    <t>testMagento</t>
  </si>
  <si>
    <t>Don-Stepan</t>
  </si>
  <si>
    <t>Степан Рожко</t>
  </si>
  <si>
    <t>https://github.com/Don-Stepan/testMagento</t>
  </si>
  <si>
    <t>2021-04-15T14:27:23Z</t>
  </si>
  <si>
    <t>2021-04-15T14:31:58Z</t>
  </si>
  <si>
    <t>2021-04-15T14:28:34Z</t>
  </si>
  <si>
    <t>MDEwOlJlcG9zaXRvcnkzNTczNDEyNTk=</t>
  </si>
  <si>
    <t>Dr.Hanadi</t>
  </si>
  <si>
    <t>https://github.com/Mohamed-Amir/Dr.Hanadi</t>
  </si>
  <si>
    <t>2021-04-12T21:15:00Z</t>
  </si>
  <si>
    <t>2021-04-15T13:53:08Z</t>
  </si>
  <si>
    <t>2021-04-15T13:52:46Z</t>
  </si>
  <si>
    <t>MDEwOlJlcG9zaXRvcnkyODM5MjA0NDU=</t>
  </si>
  <si>
    <t>Siks</t>
  </si>
  <si>
    <t>IwonGunawan</t>
  </si>
  <si>
    <t>Iwon</t>
  </si>
  <si>
    <t>Android Developer</t>
  </si>
  <si>
    <t>Srengseng, Jakarta Barat</t>
  </si>
  <si>
    <t>Sistem Informasi Kontrol Santri</t>
  </si>
  <si>
    <t>https://github.com/IwonGunawan/Siks</t>
  </si>
  <si>
    <t>2020-07-31T02:12:56Z</t>
  </si>
  <si>
    <t>2021-04-15T06:29:13Z</t>
  </si>
  <si>
    <t>2021-04-15T06:29:01Z</t>
  </si>
  <si>
    <t>MDEwOlJlcG9zaXRvcnkzNTc2Nzc4NTM=</t>
  </si>
  <si>
    <t>tables</t>
  </si>
  <si>
    <t>MidnightDesign</t>
  </si>
  <si>
    <t>Rudolph Gottesheim</t>
  </si>
  <si>
    <t>Midnight Design</t>
  </si>
  <si>
    <t>Baden, Austria</t>
  </si>
  <si>
    <t>https://github.com/MidnightDesign/tables</t>
  </si>
  <si>
    <t>2021-04-13T20:17:45Z</t>
  </si>
  <si>
    <t>2021-04-14T18:10:09Z</t>
  </si>
  <si>
    <t>2021-04-14T18:10:01Z</t>
  </si>
  <si>
    <t>MDEwOlJlcG9zaXRvcnk2OTU0ODQ0Mg==</t>
  </si>
  <si>
    <t>sheltercluster.org</t>
  </si>
  <si>
    <t>Global-Shelter-Cluster</t>
  </si>
  <si>
    <t>https://github.com/Global-Shelter-Cluster/sheltercluster.org</t>
  </si>
  <si>
    <t>Ruby/PHP/JavaScript/CSS/HTML/Shell/Batchfile</t>
  </si>
  <si>
    <t>2016-09-29T08:41:37Z</t>
  </si>
  <si>
    <t>2021-04-14T16:20:47Z</t>
  </si>
  <si>
    <t>2021-04-14T16:18:45Z</t>
  </si>
  <si>
    <t>MDEwOlJlcG9zaXRvcnkyNjA3ODcyNjM=</t>
  </si>
  <si>
    <t>psr-15-adapter</t>
  </si>
  <si>
    <t>https://github.com/reactphp-parallel/psr-15-adapter</t>
  </si>
  <si>
    <t>2020-05-02T22:35:05Z</t>
  </si>
  <si>
    <t>2021-04-12T21:28:28Z</t>
  </si>
  <si>
    <t>2021-04-12T21:28:25Z</t>
  </si>
  <si>
    <t>MDEwOlJlcG9zaXRvcnkzNTcxMTI3OTY=</t>
  </si>
  <si>
    <t>Mission-Enviro</t>
  </si>
  <si>
    <t>mkrahulbiswas</t>
  </si>
  <si>
    <t>https://github.com/mkrahulbiswas/Mission-Enviro</t>
  </si>
  <si>
    <t>2021-04-12T08:19:12Z</t>
  </si>
  <si>
    <t>2021-04-12T14:49:25Z</t>
  </si>
  <si>
    <t>2021-04-12T14:46:48Z</t>
  </si>
  <si>
    <t>MDEwOlJlcG9zaXRvcnkzMzAwMjY4Nzk=</t>
  </si>
  <si>
    <t>IPTools</t>
  </si>
  <si>
    <t>blackshadev</t>
  </si>
  <si>
    <t>Vincent Hagen</t>
  </si>
  <si>
    <t>Eager, technical and abstract thinking, that's me.</t>
  </si>
  <si>
    <t>Netherlands</t>
  </si>
  <si>
    <t xml:space="preserve">A toolbox for working with IP addresses </t>
  </si>
  <si>
    <t>https://github.com/blackshadev/IPTools</t>
  </si>
  <si>
    <t>2021-01-15T21:31:46Z</t>
  </si>
  <si>
    <t>2021-04-12T13:36:45Z</t>
  </si>
  <si>
    <t>2021-04-12T13:36:28Z</t>
  </si>
  <si>
    <t>MDEwOlJlcG9zaXRvcnkzMTMxMTEyOTY=</t>
  </si>
  <si>
    <t>veark</t>
  </si>
  <si>
    <t>user9999</t>
  </si>
  <si>
    <t>https://github.com/user9999/veark</t>
  </si>
  <si>
    <t>PHP/CSS/JavaScript/Hack/HTML/Smarty/Batchfile</t>
  </si>
  <si>
    <t>2020-11-15T19:53:52Z</t>
  </si>
  <si>
    <t>2021-04-12T07:33:25Z</t>
  </si>
  <si>
    <t>2021-04-12T07:33:10Z</t>
  </si>
  <si>
    <t>MDEwOlJlcG9zaXRvcnkzNDc1MTY4Nzg=</t>
  </si>
  <si>
    <t>omie-sdk</t>
  </si>
  <si>
    <t>afranioce</t>
  </si>
  <si>
    <t>Afranio Martins</t>
  </si>
  <si>
    <t>Senior Software Engineering</t>
  </si>
  <si>
    <t>Linio</t>
  </si>
  <si>
    <t>Fortaleza, Brasil</t>
  </si>
  <si>
    <t>https://github.com/afranioce/omie-sdk</t>
  </si>
  <si>
    <t>2021-03-14T01:18:41Z</t>
  </si>
  <si>
    <t>2021-04-11T03:23:36Z</t>
  </si>
  <si>
    <t>2021-04-11T03:23:06Z</t>
  </si>
  <si>
    <t>MDEwOlJlcG9zaXRvcnkzNTY3MDYyNTA=</t>
  </si>
  <si>
    <t>intecare</t>
  </si>
  <si>
    <t>mariohammond</t>
  </si>
  <si>
    <t>Mario Hammond</t>
  </si>
  <si>
    <t xml:space="preserve">@EliLillyCo </t>
  </si>
  <si>
    <t>Indianapolis, IN</t>
  </si>
  <si>
    <t>https://github.com/mariohammond/intecare</t>
  </si>
  <si>
    <t>PHP/CSS/Hack/JavaScript/Dockerfile/Makefile</t>
  </si>
  <si>
    <t>2021-04-10T22:06:49Z</t>
  </si>
  <si>
    <t>2021-04-10T22:53:32Z</t>
  </si>
  <si>
    <t>2021-04-10T22:52:22Z</t>
  </si>
  <si>
    <t>MDEwOlJlcG9zaXRvcnkzNTYxNDQzMzU=</t>
  </si>
  <si>
    <t>kinumna</t>
  </si>
  <si>
    <t>anup791</t>
  </si>
  <si>
    <t>Anup Dahal</t>
  </si>
  <si>
    <t>https://github.com/anup791/kinumna</t>
  </si>
  <si>
    <t>Shell/PHP/Blade/CSS/JavaScript/HTML/Vue</t>
  </si>
  <si>
    <t>2021-04-09T05:16:16Z</t>
  </si>
  <si>
    <t>2021-04-11T14:26:11Z</t>
  </si>
  <si>
    <t>2021-04-09T06:17:06Z</t>
  </si>
  <si>
    <t>MDEwOlJlcG9zaXRvcnk2NTQ2NjcwMQ==</t>
  </si>
  <si>
    <t>automatic-di</t>
  </si>
  <si>
    <t>dependency-injection/php/container-interop</t>
  </si>
  <si>
    <t>https://github.com/MidnightDesign/automatic-di</t>
  </si>
  <si>
    <t>2016-08-11T12:14:41Z</t>
  </si>
  <si>
    <t>2021-04-08T20:55:50Z</t>
  </si>
  <si>
    <t>2021-04-08T20:55:47Z</t>
  </si>
  <si>
    <t>MDEwOlJlcG9zaXRvcnkzNTE3MzkwOTU=</t>
  </si>
  <si>
    <t>sim-klinik-alamanda</t>
  </si>
  <si>
    <t>hendikendtato</t>
  </si>
  <si>
    <t>Hendik Endtato Edison</t>
  </si>
  <si>
    <t>...</t>
  </si>
  <si>
    <t>https://github.com/hendikendtato/sim-klinik-alamanda</t>
  </si>
  <si>
    <t>PHP/JavaScript/CSS/HTML/SCSS/Shell</t>
  </si>
  <si>
    <t>2021-03-26T10:09:30Z</t>
  </si>
  <si>
    <t>2021-04-08T06:23:21Z</t>
  </si>
  <si>
    <t>2021-04-08T06:21:30Z</t>
  </si>
  <si>
    <t>MDEwOlJlcG9zaXRvcnkzNzYzMzQwNzI=</t>
  </si>
  <si>
    <t>phyto</t>
  </si>
  <si>
    <t>Flerex</t>
  </si>
  <si>
    <t>Software engineer with a great passion for web development.</t>
  </si>
  <si>
    <t>Madrid, Spain</t>
  </si>
  <si>
    <t xml:space="preserve">Phyo is a new application that allows biologists to identify the different species of phytoplankton in water samples. </t>
  </si>
  <si>
    <t>https://github.com/Flerex/phyto</t>
  </si>
  <si>
    <t>2021-06-12T16:16:48Z</t>
  </si>
  <si>
    <t>2021-06-12T16:30:46Z</t>
  </si>
  <si>
    <t>2021-04-07T16:50:58Z</t>
  </si>
  <si>
    <t>MDEwOlJlcG9zaXRvcnkyNzIwMjY2Mzg=</t>
  </si>
  <si>
    <t>Final-project</t>
  </si>
  <si>
    <t>gid-dy</t>
  </si>
  <si>
    <t>https://github.com/gid-dy/Final-project</t>
  </si>
  <si>
    <t>PHP/Vue/Shell/Blade</t>
  </si>
  <si>
    <t>2020-06-13T14:40:18Z</t>
  </si>
  <si>
    <t>2021-04-07T11:06:46Z</t>
  </si>
  <si>
    <t>2021-04-07T10:05:57Z</t>
  </si>
  <si>
    <t>MDEwOlJlcG9zaXRvcnkzNTUxNDExNDM=</t>
  </si>
  <si>
    <t>assignments</t>
  </si>
  <si>
    <t>Atik-Tambakwale</t>
  </si>
  <si>
    <t>Atik Tambakwale</t>
  </si>
  <si>
    <t>https://github.com/Atik-Tambakwale/assignments</t>
  </si>
  <si>
    <t>JavaScript/PHP/HTML/CSS/Less</t>
  </si>
  <si>
    <t>2021-04-06T10:02:38Z</t>
  </si>
  <si>
    <t>2021-04-07T05:41:38Z</t>
  </si>
  <si>
    <t>2021-04-07T05:41:27Z</t>
  </si>
  <si>
    <t>MDEwOlJlcG9zaXRvcnkzNTUxMDE0NDY=</t>
  </si>
  <si>
    <t>semaphoredeployment</t>
  </si>
  <si>
    <t>chandamotiyani</t>
  </si>
  <si>
    <t>Adelaide, Australia</t>
  </si>
  <si>
    <t>https://github.com/chandamotiyani/semaphoredeployment</t>
  </si>
  <si>
    <t>Roff</t>
  </si>
  <si>
    <t>JavaScript/Vue/SCSS/PHP/Batchfile/Dockerfile/Twig</t>
  </si>
  <si>
    <t>2021-04-06T07:42:27Z</t>
  </si>
  <si>
    <t>2021-04-07T01:37:38Z</t>
  </si>
  <si>
    <t>2021-04-07T01:17:35Z</t>
  </si>
  <si>
    <t>MDEwOlJlcG9zaXRvcnkzNTUyOTkwNzE=</t>
  </si>
  <si>
    <t>Heptagon</t>
  </si>
  <si>
    <t>VimalanVE</t>
  </si>
  <si>
    <t>Vimalan</t>
  </si>
  <si>
    <t>https://github.com/VimalanVE/Heptagon</t>
  </si>
  <si>
    <t>Shell/PHP/CSS/JavaScript/Vue/SCSS/Blade</t>
  </si>
  <si>
    <t>2021-04-06T18:57:16Z</t>
  </si>
  <si>
    <t>2021-04-06T19:07:09Z</t>
  </si>
  <si>
    <t>2021-04-06T19:05:31Z</t>
  </si>
  <si>
    <t>MDEwOlJlcG9zaXRvcnkzNTUyMTQ0ODI=</t>
  </si>
  <si>
    <t>alifakids</t>
  </si>
  <si>
    <t>hariprasetyoaji</t>
  </si>
  <si>
    <t>Hari Prasetyo Aji</t>
  </si>
  <si>
    <t>internetclub.or.id</t>
  </si>
  <si>
    <t>Semarang, ID</t>
  </si>
  <si>
    <t>https://github.com/hariprasetyoaji/alifakids</t>
  </si>
  <si>
    <t>2021-04-06T14:14:44Z</t>
  </si>
  <si>
    <t>2021-04-06T15:22:51Z</t>
  </si>
  <si>
    <t>2021-04-06T15:22:48Z</t>
  </si>
  <si>
    <t>MDEwOlJlcG9zaXRvcnkzNDYzNjQ4MzY=</t>
  </si>
  <si>
    <t>symfony-tdd-example</t>
  </si>
  <si>
    <t>nexusunited</t>
  </si>
  <si>
    <t>https://github.com/nexusunited/symfony-tdd-example</t>
  </si>
  <si>
    <t>2021-03-10T13:26:08Z</t>
  </si>
  <si>
    <t>2021-04-06T13:07:46Z</t>
  </si>
  <si>
    <t>2021-04-06T13:07:42Z</t>
  </si>
  <si>
    <t>MDEwOlJlcG9zaXRvcnkzNTUxMTgzMzI=</t>
  </si>
  <si>
    <t>study-plan</t>
  </si>
  <si>
    <t>Royko7</t>
  </si>
  <si>
    <t>https://github.com/Royko7/study-plan</t>
  </si>
  <si>
    <t>Shell/PHP/Makefile/JavaScript/CSS/Twig/HTML</t>
  </si>
  <si>
    <t>2021-04-06T08:42:44Z</t>
  </si>
  <si>
    <t>2021-04-06T08:48:58Z</t>
  </si>
  <si>
    <t>2021-04-06T08:48:04Z</t>
  </si>
  <si>
    <t>MDEwOlJlcG9zaXRvcnkzNTE5MDY0NjU=</t>
  </si>
  <si>
    <t>simple-orm</t>
  </si>
  <si>
    <t>reactphp-inspector</t>
  </si>
  <si>
    <t>https://github.com/reactphp-inspector/simple-orm</t>
  </si>
  <si>
    <t>2021-03-26T20:39:16Z</t>
  </si>
  <si>
    <t>2021-04-06T08:46:07Z</t>
  </si>
  <si>
    <t>2021-04-06T08:46:03Z</t>
  </si>
  <si>
    <t>MDEwOlJlcG9zaXRvcnkzNDMwOTMxNjQ=</t>
  </si>
  <si>
    <t>keshaw</t>
  </si>
  <si>
    <t>avinashk369</t>
  </si>
  <si>
    <t>avinash</t>
  </si>
  <si>
    <t>https://github.com/avinashk369/keshaw</t>
  </si>
  <si>
    <t>PHP/CSS/JavaScript/SCSS/Blade</t>
  </si>
  <si>
    <t>2021-02-28T11:54:15Z</t>
  </si>
  <si>
    <t>2021-04-06T07:45:49Z</t>
  </si>
  <si>
    <t>2021-04-06T07:45:38Z</t>
  </si>
  <si>
    <t>MDEwOlJlcG9zaXRvcnkyMTYwNDA3MjY=</t>
  </si>
  <si>
    <t>github-action-next-semvers</t>
  </si>
  <si>
    <t>Github Action that output the next version for major, minor, and patch version based on the given semver version.</t>
  </si>
  <si>
    <t>github-actions/github/action/semver/hacktoberfest</t>
  </si>
  <si>
    <t>https://github.com/WyriHaximus/github-action-next-semvers</t>
  </si>
  <si>
    <t>Dockerfile/PHP/Makefile</t>
  </si>
  <si>
    <t>2019-10-18T14:19:36Z</t>
  </si>
  <si>
    <t>2021-05-12T22:02:43Z</t>
  </si>
  <si>
    <t>2021-04-06T07:27:47Z</t>
  </si>
  <si>
    <t>MDEwOlJlcG9zaXRvcnkyOTAwNjM4Mw==</t>
  </si>
  <si>
    <t>UpdatePackages</t>
  </si>
  <si>
    <t>YetiForceCompany</t>
  </si>
  <si>
    <t>https://github.com/YetiForceCompany/UpdatePackages</t>
  </si>
  <si>
    <t>2015-01-09T07:46:11Z</t>
  </si>
  <si>
    <t>2021-04-06T06:32:39Z</t>
  </si>
  <si>
    <t>2021-04-06T06:32:33Z</t>
  </si>
  <si>
    <t>MDEwOlJlcG9zaXRvcnkzNDg5MDkxNzA=</t>
  </si>
  <si>
    <t>mircobmeg</t>
  </si>
  <si>
    <t>gr34tnull</t>
  </si>
  <si>
    <t>GR34TNULL</t>
  </si>
  <si>
    <t>Matthew 10:16-23</t>
  </si>
  <si>
    <t>https://github.com/gr34tnull/mircobmeg</t>
  </si>
  <si>
    <t>2021-03-18T01:57:59Z</t>
  </si>
  <si>
    <t>2021-04-06T01:59:49Z</t>
  </si>
  <si>
    <t>2021-04-06T01:59:40Z</t>
  </si>
  <si>
    <t>MDEwOlJlcG9zaXRvcnkzMzM5ODAwNTE=</t>
  </si>
  <si>
    <t>FAWATRA-ERP-old</t>
  </si>
  <si>
    <t>true-Business-software</t>
  </si>
  <si>
    <t>https://github.com/true-Business-software/FAWATRA-ERP-old</t>
  </si>
  <si>
    <t>Shell/PHP/Blade/JavaScript/CSS/Batchfile/HTML</t>
  </si>
  <si>
    <t>2021-01-28T23:08:30Z</t>
  </si>
  <si>
    <t>2021-04-13T09:09:46Z</t>
  </si>
  <si>
    <t>2021-04-05T22:31:45Z</t>
  </si>
  <si>
    <t>MDEwOlJlcG9zaXRvcnkzNTQ5NTc5NjI=</t>
  </si>
  <si>
    <t>DaranV</t>
  </si>
  <si>
    <t>https://github.com/DaranV/web</t>
  </si>
  <si>
    <t>JavaScript/TypeScript/HTML/SCSS/CSS/PHP/Less</t>
  </si>
  <si>
    <t>2021-04-05T20:04:18Z</t>
  </si>
  <si>
    <t>2021-04-05T20:07:23Z</t>
  </si>
  <si>
    <t>2021-04-05T20:05:46Z</t>
  </si>
  <si>
    <t>MDEwOlJlcG9zaXRvcnkzNTI5NzEzMzg=</t>
  </si>
  <si>
    <t>prasadjoshi70</t>
  </si>
  <si>
    <t>https://github.com/prasadjoshi70/moodle</t>
  </si>
  <si>
    <t>2021-03-30T11:08:40Z</t>
  </si>
  <si>
    <t>2021-04-05T13:22:48Z</t>
  </si>
  <si>
    <t>2021-04-05T13:22:20Z</t>
  </si>
  <si>
    <t>MDEwOlJlcG9zaXRvcnkzNTA1NTU5NjA=</t>
  </si>
  <si>
    <t>proshop</t>
  </si>
  <si>
    <t>Mahendraluthfi</t>
  </si>
  <si>
    <t>Prionaka Luthfi Mahendra</t>
  </si>
  <si>
    <t>Say something</t>
  </si>
  <si>
    <t>Proshop POS</t>
  </si>
  <si>
    <t>https://github.com/Mahendraluthfi/proshop</t>
  </si>
  <si>
    <t>2021-03-23T02:32:09Z</t>
  </si>
  <si>
    <t>2021-04-05T10:03:49Z</t>
  </si>
  <si>
    <t>2021-04-05T10:03:21Z</t>
  </si>
  <si>
    <t>MDEwOlJlcG9zaXRvcnkzNTM3NzI4MjI=</t>
  </si>
  <si>
    <t>gulaeat-panel-</t>
  </si>
  <si>
    <t>LucatonyRaudales</t>
  </si>
  <si>
    <t>laravel panel de gula eat, version que sque del servidor de gama</t>
  </si>
  <si>
    <t>https://github.com/LucatonyRaudales/gulaeat-panel-</t>
  </si>
  <si>
    <t>PHP/HTML/CSS/Sass/SCSS/JavaScript/Vue</t>
  </si>
  <si>
    <t>2021-04-01T17:13:20Z</t>
  </si>
  <si>
    <t>2021-04-05T04:11:53Z</t>
  </si>
  <si>
    <t>2021-04-05T04:10:23Z</t>
  </si>
  <si>
    <t>MDEwOlJlcG9zaXRvcnkzNTQ0OTMwMTQ=</t>
  </si>
  <si>
    <t>magento_zoron</t>
  </si>
  <si>
    <t>tamcb2708</t>
  </si>
  <si>
    <t>nguyễn tuấn tâm</t>
  </si>
  <si>
    <t>lập trình PHP C# C++ PYTHON</t>
  </si>
  <si>
    <t>http://bkaphr.vn/</t>
  </si>
  <si>
    <t>https://goo.gl/maps/ax35DHJPLui49YdQ6</t>
  </si>
  <si>
    <t>website shop quần áo zoron viết bằng mã nguồn mở magento 2</t>
  </si>
  <si>
    <t>https://github.com/tamcb2708/magento_zoron</t>
  </si>
  <si>
    <t>2021-04-04T08:27:44Z</t>
  </si>
  <si>
    <t>2021-04-04T09:44:11Z</t>
  </si>
  <si>
    <t>2021-04-04T08:55:28Z</t>
  </si>
  <si>
    <t>MDEwOlJlcG9zaXRvcnkzMjI2MDc4ODc=</t>
  </si>
  <si>
    <t>coderanita</t>
  </si>
  <si>
    <t>https://github.com/kavadevelopers/coderanita</t>
  </si>
  <si>
    <t>2020-12-18T13:48:29Z</t>
  </si>
  <si>
    <t>2021-04-04T06:42:33Z</t>
  </si>
  <si>
    <t>2021-04-04T06:42:27Z</t>
  </si>
  <si>
    <t>MDEwOlJlcG9zaXRvcnkzNDQ4MDg0Mjk=</t>
  </si>
  <si>
    <t>vitrine-back-test-2</t>
  </si>
  <si>
    <t>brightdigita</t>
  </si>
  <si>
    <t>https://github.com/brightdigita/vitrine-back-test-2</t>
  </si>
  <si>
    <t>Shell/PHP/JavaScript/SCSS/Blade</t>
  </si>
  <si>
    <t>2021-03-05T12:45:20Z</t>
  </si>
  <si>
    <t>2021-04-03T17:14:08Z</t>
  </si>
  <si>
    <t>2021-04-03T17:12:42Z</t>
  </si>
  <si>
    <t>MDEwOlJlcG9zaXRvcnkzNDk2Njk2Nzk=</t>
  </si>
  <si>
    <t>meichao-v2-api</t>
  </si>
  <si>
    <t>yechanggui</t>
  </si>
  <si>
    <t>vincent_Ye</t>
  </si>
  <si>
    <t>美潮v2.0API</t>
  </si>
  <si>
    <t>https://github.com/yechanggui/meichao-v2-api</t>
  </si>
  <si>
    <t>PHP/HTML/CSS/JavaScript/Shell/Hack/SCSS</t>
  </si>
  <si>
    <t>2021-03-20T08:33:45Z</t>
  </si>
  <si>
    <t>2021-04-03T14:13:37Z</t>
  </si>
  <si>
    <t>2021-04-03T13:57:58Z</t>
  </si>
  <si>
    <t>MDEwOlJlcG9zaXRvcnkyOTU0MzEyNjQ=</t>
  </si>
  <si>
    <t>DWWM-Steeven</t>
  </si>
  <si>
    <t>S-Kirua26</t>
  </si>
  <si>
    <t>https://github.com/S-Kirua26/DWWM-Steeven</t>
  </si>
  <si>
    <t>PHP/Batchfile/HTML/CSS/Hack/JavaScript/SCSS</t>
  </si>
  <si>
    <t>2020-09-14T13:52:15Z</t>
  </si>
  <si>
    <t>2021-04-03T10:55:53Z</t>
  </si>
  <si>
    <t>2021-04-03T10:55:32Z</t>
  </si>
  <si>
    <t>MDEwOlJlcG9zaXRvcnkzNDM2MTA1NDM=</t>
  </si>
  <si>
    <t>docking</t>
  </si>
  <si>
    <t>xx90ff</t>
  </si>
  <si>
    <t>晓峰</t>
  </si>
  <si>
    <t>https://github.com/xx90ff/docking</t>
  </si>
  <si>
    <t>2021-03-02T01:38:07Z</t>
  </si>
  <si>
    <t>2021-04-02T09:04:36Z</t>
  </si>
  <si>
    <t>2021-04-02T09:04:21Z</t>
  </si>
  <si>
    <t>MDEwOlJlcG9zaXRvcnkzNDk1MzA3MTc=</t>
  </si>
  <si>
    <t>Typed collection-like arrays for PHP</t>
  </si>
  <si>
    <t>php/collections/typedarrays/composer-library</t>
  </si>
  <si>
    <t>https://github.com/stscoundrel/collection</t>
  </si>
  <si>
    <t>2021-03-19T19:13:13Z</t>
  </si>
  <si>
    <t>2021-04-01T15:34:26Z</t>
  </si>
  <si>
    <t>2021-04-01T15:34:24Z</t>
  </si>
  <si>
    <t>MDEwOlJlcG9zaXRvcnkzMjg4MDg2OTQ=</t>
  </si>
  <si>
    <t>makeup</t>
  </si>
  <si>
    <t>dpelaezr</t>
  </si>
  <si>
    <t>Doménica</t>
  </si>
  <si>
    <t>LARAVEL + IONIC</t>
  </si>
  <si>
    <t>https://github.com/dpelaezr/makeup</t>
  </si>
  <si>
    <t>JavaScript/TypeScript/HTML/SCSS/Shell/PHP/Blade</t>
  </si>
  <si>
    <t>2021-01-11T22:34:11Z</t>
  </si>
  <si>
    <t>2021-04-01T10:58:26Z</t>
  </si>
  <si>
    <t>2021-04-01T10:57:37Z</t>
  </si>
  <si>
    <t>MDEwOlJlcG9zaXRvcnkzNTM1ODkzMjk=</t>
  </si>
  <si>
    <t>certificate</t>
  </si>
  <si>
    <t>Abinaya2802</t>
  </si>
  <si>
    <t>https://github.com/Abinaya2802/certificate</t>
  </si>
  <si>
    <t>Dockerfile/PHP/CSS/Hack</t>
  </si>
  <si>
    <t>2021-04-01T05:51:06Z</t>
  </si>
  <si>
    <t>2021-04-01T07:17:19Z</t>
  </si>
  <si>
    <t>2021-04-01T07:17:17Z</t>
  </si>
  <si>
    <t>MDEwOlJlcG9zaXRvcnkzNTM2MDM5Njk=</t>
  </si>
  <si>
    <t>xinyuanwuye</t>
  </si>
  <si>
    <t>fangxk</t>
  </si>
  <si>
    <t>https://github.com/fangxk/xinyuanwuye</t>
  </si>
  <si>
    <t>PHP/HTML/JavaScript/CSS/Less/SCSS/Vue</t>
  </si>
  <si>
    <t>2021-04-01T06:52:27Z</t>
  </si>
  <si>
    <t>2021-04-01T07:34:47Z</t>
  </si>
  <si>
    <t>2021-04-01T07:09:02Z</t>
  </si>
  <si>
    <t>MDEwOlJlcG9zaXRvcnkzNTA2MTczNTk=</t>
  </si>
  <si>
    <t>lw</t>
  </si>
  <si>
    <t>领物APP</t>
  </si>
  <si>
    <t>https://github.com/fangxk/lw</t>
  </si>
  <si>
    <t>Shell/PHP/JavaScript/HTML/Vue/CSS/SCSS</t>
  </si>
  <si>
    <t>2021-03-23T07:25:10Z</t>
  </si>
  <si>
    <t>2021-04-01T03:29:16Z</t>
  </si>
  <si>
    <t>2021-04-01T03:28:20Z</t>
  </si>
  <si>
    <t>MDEwOlJlcG9zaXRvcnkyOTYzNjI4NDg=</t>
  </si>
  <si>
    <t>http-server-websockets</t>
  </si>
  <si>
    <t>https://github.com/MammatusPHP/http-server-websockets</t>
  </si>
  <si>
    <t>2020-09-17T15:12:01Z</t>
  </si>
  <si>
    <t>2021-03-31T17:23:08Z</t>
  </si>
  <si>
    <t>2021-03-31T17:23:05Z</t>
  </si>
  <si>
    <t>MDEwOlJlcG9zaXRvcnkzNTM0MTk0MTU=</t>
  </si>
  <si>
    <t>cyberpal-api</t>
  </si>
  <si>
    <t>kalika123900</t>
  </si>
  <si>
    <t>Kalika Prasad Mishra</t>
  </si>
  <si>
    <t>Code Mongoose Technology (P) Ltd</t>
  </si>
  <si>
    <t>india</t>
  </si>
  <si>
    <t>https://github.com/kalika123900/cyberpal-api</t>
  </si>
  <si>
    <t>Shell/PHP/JavaScript</t>
  </si>
  <si>
    <t>2021-03-31T16:21:11Z</t>
  </si>
  <si>
    <t>2021-03-31T16:23:56Z</t>
  </si>
  <si>
    <t>2021-03-31T16:22:52Z</t>
  </si>
  <si>
    <t>MDEwOlJlcG9zaXRvcnkzNTMxNDY0NzU=</t>
  </si>
  <si>
    <t>wassapshop</t>
  </si>
  <si>
    <t>muaz86</t>
  </si>
  <si>
    <t>https://github.com/muaz86/wassapshop</t>
  </si>
  <si>
    <t>Shell/HTML/PHP/Blade/CSS/JavaScript/Vue</t>
  </si>
  <si>
    <t>2021-03-30T21:29:57Z</t>
  </si>
  <si>
    <t>2021-03-31T03:26:22Z</t>
  </si>
  <si>
    <t>2021-03-30T21:35:38Z</t>
  </si>
  <si>
    <t>MDEwOlJlcG9zaXRvcnkzMjc1NTM2ODY=</t>
  </si>
  <si>
    <t>shop</t>
  </si>
  <si>
    <t>avcopper</t>
  </si>
  <si>
    <t>https://github.com/avcopper/shop</t>
  </si>
  <si>
    <t>2021-01-07T08:46:57Z</t>
  </si>
  <si>
    <t>2021-03-30T15:29:35Z</t>
  </si>
  <si>
    <t>2021-03-30T15:29:26Z</t>
  </si>
  <si>
    <t>MDEwOlJlcG9zaXRvcnkzNDg2OTUyMDM=</t>
  </si>
  <si>
    <t>talikuat</t>
  </si>
  <si>
    <t>Xart22</t>
  </si>
  <si>
    <t>Fajar Rizki Nugraha</t>
  </si>
  <si>
    <t>I'm still learning and always try to be the best !~</t>
  </si>
  <si>
    <t>https://github.com/Xart22/talikuat</t>
  </si>
  <si>
    <t>Java/CSS/HTML/JavaScript/PHP/SCSS</t>
  </si>
  <si>
    <t>2021-03-17T12:07:47Z</t>
  </si>
  <si>
    <t>2021-03-30T08:40:00Z</t>
  </si>
  <si>
    <t>2021-03-30T08:39:50Z</t>
  </si>
  <si>
    <t>MDEwOlJlcG9zaXRvcnkzNDg0NDEwNjA=</t>
  </si>
  <si>
    <t>wi400_master</t>
  </si>
  <si>
    <t>siri-wi400</t>
  </si>
  <si>
    <t xml:space="preserve">SIRI </t>
  </si>
  <si>
    <t>SIRI</t>
  </si>
  <si>
    <t>SCORZE'</t>
  </si>
  <si>
    <t xml:space="preserve">Master Sorgenti del motore WI400 </t>
  </si>
  <si>
    <t>https://github.com/siri-wi400/wi400_master</t>
  </si>
  <si>
    <t>PHP/Shell/JavaScript/CSS/Hack/HTML/Slice</t>
  </si>
  <si>
    <t>2021-03-16T17:48:05Z</t>
  </si>
  <si>
    <t>2021-03-30T08:37:04Z</t>
  </si>
  <si>
    <t>2021-03-30T08:37:09Z</t>
  </si>
  <si>
    <t>MDEwOlJlcG9zaXRvcnkzNDg1NTk3NTE=</t>
  </si>
  <si>
    <t>ntime</t>
  </si>
  <si>
    <t>muhamadsyahrulmubarok</t>
  </si>
  <si>
    <t>Muhamad Syahrul Mubarok</t>
  </si>
  <si>
    <t>Indonesian</t>
  </si>
  <si>
    <t>https://github.com/muhamadsyahrulmubarok/ntime</t>
  </si>
  <si>
    <t>PHP/HTML/CSS/JavaScript/SCSS/Less</t>
  </si>
  <si>
    <t>2021-03-17T02:47:58Z</t>
  </si>
  <si>
    <t>2021-03-30T07:03:09Z</t>
  </si>
  <si>
    <t>2021-03-30T07:02:23Z</t>
  </si>
  <si>
    <t>MDEwOlJlcG9zaXRvcnkzMTYxNDk4OTI=</t>
  </si>
  <si>
    <t>salkarafooddelivery</t>
  </si>
  <si>
    <t>Food delivery laravel application</t>
  </si>
  <si>
    <t>https://github.com/devdiginest/salkarafooddelivery</t>
  </si>
  <si>
    <t>2020-11-26T07:08:08Z</t>
  </si>
  <si>
    <t>2021-03-30T05:41:39Z</t>
  </si>
  <si>
    <t>2021-03-30T05:41:27Z</t>
  </si>
  <si>
    <t>MDEwOlJlcG9zaXRvcnkzNTIwMDI0NTE=</t>
  </si>
  <si>
    <t>nearryapp</t>
  </si>
  <si>
    <t>ankitjaiswal</t>
  </si>
  <si>
    <t>Ankit Jaiswal</t>
  </si>
  <si>
    <t xml:space="preserve">Laravel Application of nearry app </t>
  </si>
  <si>
    <t>https://github.com/ankitjaiswal/nearryapp</t>
  </si>
  <si>
    <t>Shell/PHP/Sass/Vue/Blade</t>
  </si>
  <si>
    <t>2021-03-27T06:44:55Z</t>
  </si>
  <si>
    <t>2021-03-30T05:28:10Z</t>
  </si>
  <si>
    <t>2021-03-30T05:28:03Z</t>
  </si>
  <si>
    <t>MDEwOlJlcG9zaXRvcnkzNDMyOTU5MzM=</t>
  </si>
  <si>
    <t>insan</t>
  </si>
  <si>
    <t>ammararyanto</t>
  </si>
  <si>
    <t>https://github.com/ammararyanto/insan</t>
  </si>
  <si>
    <t>PHP/HTML/Hack/JavaScript/CSS/Less/SCSS</t>
  </si>
  <si>
    <t>2021-03-01T05:01:29Z</t>
  </si>
  <si>
    <t>2021-03-30T04:19:35Z</t>
  </si>
  <si>
    <t>2021-03-30T04:19:23Z</t>
  </si>
  <si>
    <t>MDEwOlJlcG9zaXRvcnkzNTI1Njg2NDQ=</t>
  </si>
  <si>
    <t>magento_oob_aws</t>
  </si>
  <si>
    <t>matkovskiy</t>
  </si>
  <si>
    <t>https://github.com/matkovskiy/magento_oob_aws</t>
  </si>
  <si>
    <t>Dockerfile/PHP/HTML/JavaScript/Less/CSS/VCL</t>
  </si>
  <si>
    <t>2021-03-29T08:24:41Z</t>
  </si>
  <si>
    <t>2021-03-29T08:53:33Z</t>
  </si>
  <si>
    <t>2021-03-29T08:32:07Z</t>
  </si>
  <si>
    <t>MDEwOlJlcG9zaXRvcnkzNDk1MzgxMjc=</t>
  </si>
  <si>
    <t>elasticsearch</t>
  </si>
  <si>
    <t>CodeDuck42</t>
  </si>
  <si>
    <t>Andreas Lange</t>
  </si>
  <si>
    <t>Connox GmbH</t>
  </si>
  <si>
    <t>Hannover, Germany</t>
  </si>
  <si>
    <t>https://github.com/CodeDuck42/elasticsearch</t>
  </si>
  <si>
    <t>2021-03-19T19:44:41Z</t>
  </si>
  <si>
    <t>2021-03-29T04:52:28Z</t>
  </si>
  <si>
    <t>2021-03-29T04:52:25Z</t>
  </si>
  <si>
    <t>MDEwOlJlcG9zaXRvcnkzMjE2MjkzMTk=</t>
  </si>
  <si>
    <t>mata</t>
  </si>
  <si>
    <t>Mikeonii</t>
  </si>
  <si>
    <t>Jan Michael Besinga</t>
  </si>
  <si>
    <t>Rider, Coder, Teacher, Weight Lifter, Musician.</t>
  </si>
  <si>
    <t>https://github.com/Mikeonii/mata</t>
  </si>
  <si>
    <t>Shell/PHP/Batchfile/Vue/Blade</t>
  </si>
  <si>
    <t>2020-12-15T10:14:57Z</t>
  </si>
  <si>
    <t>2021-03-29T02:48:42Z</t>
  </si>
  <si>
    <t>2021-03-29T02:43:56Z</t>
  </si>
  <si>
    <t>MDEwOlJlcG9zaXRvcnkyNDU4MDE2NDI=</t>
  </si>
  <si>
    <t>recipes</t>
  </si>
  <si>
    <t>harismairaj</t>
  </si>
  <si>
    <t>Haris Mairaj</t>
  </si>
  <si>
    <t>Quickstart</t>
  </si>
  <si>
    <t>https://github.com/harismairaj/recipes</t>
  </si>
  <si>
    <t>PHP/JavaScript/Batchfile/HTML/Hack/CSS/Shell</t>
  </si>
  <si>
    <t>2020-03-08T11:26:24Z</t>
  </si>
  <si>
    <t>2021-03-28T20:39:11Z</t>
  </si>
  <si>
    <t>2021-03-28T20:38:55Z</t>
  </si>
  <si>
    <t>MDEwOlJlcG9zaXRvcnkzMjUxNDQ0NDE=</t>
  </si>
  <si>
    <t>EventStreamAPI</t>
  </si>
  <si>
    <t>johnvandeweghe</t>
  </si>
  <si>
    <t>John VanDeWeghe</t>
  </si>
  <si>
    <t xml:space="preserve"> I like making stuff.</t>
  </si>
  <si>
    <t>Minneapolis</t>
  </si>
  <si>
    <t>https://github.com/johnvandeweghe/EventStreamAPI</t>
  </si>
  <si>
    <t>GNU Lesser General Public License v3.0</t>
  </si>
  <si>
    <t>Shell/Dockerfile/PHP/Twig</t>
  </si>
  <si>
    <t>2020-12-29T00:09:06Z</t>
  </si>
  <si>
    <t>2021-04-05T02:31:50Z</t>
  </si>
  <si>
    <t>2021-03-28T07:17:19Z</t>
  </si>
  <si>
    <t>MDEwOlJlcG9zaXRvcnkzNTIwMjAxNTM=</t>
  </si>
  <si>
    <t>schoolmanagement</t>
  </si>
  <si>
    <t>ibra7500</t>
  </si>
  <si>
    <t>Mohammad Rahadyan Ibrahim</t>
  </si>
  <si>
    <t>I am an undergraduate student at Mercu Buana University. I am studying in Informatics Engineering. I entered Mercu Buana in year 2018</t>
  </si>
  <si>
    <t>Bekasi</t>
  </si>
  <si>
    <t>https://github.com/ibra7500/schoolmanagement</t>
  </si>
  <si>
    <t>PHP/HTML/Hack/CSS/JavaScript/Less/CoffeeScript</t>
  </si>
  <si>
    <t>2021-03-27T08:25:12Z</t>
  </si>
  <si>
    <t>2021-03-27T08:32:33Z</t>
  </si>
  <si>
    <t>2021-03-27T08:28:19Z</t>
  </si>
  <si>
    <t>MDEwOlJlcG9zaXRvcnkyNzUxNzMxNTE=</t>
  </si>
  <si>
    <t>cci</t>
  </si>
  <si>
    <t>CA</t>
  </si>
  <si>
    <t>https://github.com/kavadevelopers/cci</t>
  </si>
  <si>
    <t>2020-06-26T14:18:54Z</t>
  </si>
  <si>
    <t>2021-03-27T06:12:54Z</t>
  </si>
  <si>
    <t>2021-03-27T06:12:47Z</t>
  </si>
  <si>
    <t>MDEwOlJlcG9zaXRvcnkzNTE4NDQ2NTY=</t>
  </si>
  <si>
    <t>kc</t>
  </si>
  <si>
    <t>divyaulag</t>
  </si>
  <si>
    <t>https://github.com/divyaulag/kc</t>
  </si>
  <si>
    <t>Dockerfile/HTML/PHP/Hack/CSS/JavaScript</t>
  </si>
  <si>
    <t>2021-03-26T16:26:52Z</t>
  </si>
  <si>
    <t>2021-03-26T16:49:39Z</t>
  </si>
  <si>
    <t>2021-03-26T16:47:34Z</t>
  </si>
  <si>
    <t>MDEwOlJlcG9zaXRvcnkzNTEzOTEwNjA=</t>
  </si>
  <si>
    <t>product-review</t>
  </si>
  <si>
    <t>https://github.com/ngovanhai/product-review</t>
  </si>
  <si>
    <t>JavaScript/PHP/CSS/Shell/Less/SCSS/HTML</t>
  </si>
  <si>
    <t>2021-03-25T10:12:57Z</t>
  </si>
  <si>
    <t>2021-03-26T10:11:51Z</t>
  </si>
  <si>
    <t>2021-03-26T10:11:36Z</t>
  </si>
  <si>
    <t>MDEwOlJlcG9zaXRvcnkzNTEwODgxNDQ=</t>
  </si>
  <si>
    <t>wp-woo-products-importer</t>
  </si>
  <si>
    <t>chaschin</t>
  </si>
  <si>
    <t>Alexey</t>
  </si>
  <si>
    <t>https://github.com/chaschin/wp-woo-products-importer</t>
  </si>
  <si>
    <t>2021-03-24T13:23:04Z</t>
  </si>
  <si>
    <t>2021-03-25T21:58:34Z</t>
  </si>
  <si>
    <t>2021-03-25T21:58:19Z</t>
  </si>
  <si>
    <t>MDEwOlJlcG9zaXRvcnkzNTE0OTQ4NTI=</t>
  </si>
  <si>
    <t>acmmumbai-ngo</t>
  </si>
  <si>
    <t>RahulLanjewar93</t>
  </si>
  <si>
    <t>Rahul Lanjewar</t>
  </si>
  <si>
    <t>https://github.com/RahulLanjewar93/acmmumbai-ngo</t>
  </si>
  <si>
    <t>2021-03-25T15:58:53Z</t>
  </si>
  <si>
    <t>2021-03-25T16:10:21Z</t>
  </si>
  <si>
    <t>2021-03-25T16:09:16Z</t>
  </si>
  <si>
    <t>MDEwOlJlcG9zaXRvcnkzNDI2MDI3ODY=</t>
  </si>
  <si>
    <t>zhongtujiance</t>
  </si>
  <si>
    <t>linewise</t>
  </si>
  <si>
    <t>https://github.com/linewise/zhongtujiance</t>
  </si>
  <si>
    <t>HTML/PHP/CSS/JavaScript/Less/PLpgSQL/SCSS</t>
  </si>
  <si>
    <t>2021-02-26T14:36:37Z</t>
  </si>
  <si>
    <t>2021-03-25T15:17:53Z</t>
  </si>
  <si>
    <t>2021-03-25T15:17:23Z</t>
  </si>
  <si>
    <t>MDEwOlJlcG9zaXRvcnkzNDE4MjYwMzA=</t>
  </si>
  <si>
    <t>stock_track</t>
  </si>
  <si>
    <t>MentorNila</t>
  </si>
  <si>
    <t>https://github.com/MentorNila/stock_track</t>
  </si>
  <si>
    <t>Shell/PHP/Blade/HTML/Vue</t>
  </si>
  <si>
    <t>2021-02-24T08:11:36Z</t>
  </si>
  <si>
    <t>2021-03-25T13:53:40Z</t>
  </si>
  <si>
    <t>2021-03-25T13:53:10Z</t>
  </si>
  <si>
    <t>MDEwOlJlcG9zaXRvcnkzNTA4MjM2MTY=</t>
  </si>
  <si>
    <t>moodleTest</t>
  </si>
  <si>
    <t>MontoyaSanchezIvan</t>
  </si>
  <si>
    <t>ivan montoya sanchez</t>
  </si>
  <si>
    <t>Titulado de Grado Superior de Diseño Aplicaciones Web en el \r\nIES Celia Viñas de Almería.</t>
  </si>
  <si>
    <t>IES Celia-Viñas</t>
  </si>
  <si>
    <t>Almeria</t>
  </si>
  <si>
    <t>Prueba Propia de moodle</t>
  </si>
  <si>
    <t>https://github.com/MontoyaSanchezIvan/moodleTest</t>
  </si>
  <si>
    <t>2021-03-23T18:53:39Z</t>
  </si>
  <si>
    <t>2021-03-25T11:31:43Z</t>
  </si>
  <si>
    <t>2021-03-25T11:28:57Z</t>
  </si>
  <si>
    <t>MDEwOlJlcG9zaXRvcnkzMjc1MjUyMDM=</t>
  </si>
  <si>
    <t>democraticLi</t>
  </si>
  <si>
    <t>mortona42</t>
  </si>
  <si>
    <t>Andrew Morton</t>
  </si>
  <si>
    <t>Seattle</t>
  </si>
  <si>
    <t>https://github.com/mortona42/democraticLi</t>
  </si>
  <si>
    <t>2021-01-07T06:35:52Z</t>
  </si>
  <si>
    <t>2021-05-22T04:12:37Z</t>
  </si>
  <si>
    <t>2021-03-25T05:28:20Z</t>
  </si>
  <si>
    <t>MDEwOlJlcG9zaXRvcnkzNTEwMTA0NDU=</t>
  </si>
  <si>
    <t>excel_file</t>
  </si>
  <si>
    <t>hamidkunari</t>
  </si>
  <si>
    <t>Hamid</t>
  </si>
  <si>
    <t>https://github.com/hamidkunari/excel_file</t>
  </si>
  <si>
    <t>2021-03-24T08:57:07Z</t>
  </si>
  <si>
    <t>2021-03-24T09:00:58Z</t>
  </si>
  <si>
    <t>2021-03-24T09:00:15Z</t>
  </si>
  <si>
    <t>MDEwOlJlcG9zaXRvcnkzNTAxNDUwNDE=</t>
  </si>
  <si>
    <t>www</t>
  </si>
  <si>
    <t>athstobey</t>
  </si>
  <si>
    <t>https://github.com/athstobey/www</t>
  </si>
  <si>
    <t>HTML/PHP/JavaScript/Gherkin/Mustache/CSS/XSLT</t>
  </si>
  <si>
    <t>2021-03-21T23:19:54Z</t>
  </si>
  <si>
    <t>2021-03-23T21:19:53Z</t>
  </si>
  <si>
    <t>2021-03-23T21:19:34Z</t>
  </si>
  <si>
    <t>MDEwOlJlcG9zaXRvcnkyNDkzODQ5ODc=</t>
  </si>
  <si>
    <t>iebz</t>
  </si>
  <si>
    <t>amarcano568</t>
  </si>
  <si>
    <t>Alexander M.</t>
  </si>
  <si>
    <t>https://github.com/amarcano568/iebz</t>
  </si>
  <si>
    <t>2020-03-23T09:17:56Z</t>
  </si>
  <si>
    <t>2021-03-23T19:41:28Z</t>
  </si>
  <si>
    <t>2021-03-23T19:41:17Z</t>
  </si>
  <si>
    <t>MDEwOlJlcG9zaXRvcnkzNTA3Nzg4MTc=</t>
  </si>
  <si>
    <t>Skillcat</t>
  </si>
  <si>
    <t>hrybserhii00</t>
  </si>
  <si>
    <t>https://github.com/hrybserhii00/Skillcat</t>
  </si>
  <si>
    <t>JavaScript/HTML/PHP/Gherkin/Mustache/CSS/Shell</t>
  </si>
  <si>
    <t>2021-03-23T16:18:11Z</t>
  </si>
  <si>
    <t>2021-03-23T19:52:18Z</t>
  </si>
  <si>
    <t>2021-03-23T19:38:55Z</t>
  </si>
  <si>
    <t>MDEwOlJlcG9zaXRvcnkzNTA0OTc3NTk=</t>
  </si>
  <si>
    <t>files_loader</t>
  </si>
  <si>
    <t>ziadhashem</t>
  </si>
  <si>
    <t>https://github.com/ziadhashem/files_loader</t>
  </si>
  <si>
    <t>CSS/SCSS/JavaScript/Less/PHP</t>
  </si>
  <si>
    <t>2021-03-22T21:42:11Z</t>
  </si>
  <si>
    <t>2021-03-22T21:46:28Z</t>
  </si>
  <si>
    <t>2021-03-22T21:43:44Z</t>
  </si>
  <si>
    <t>MDEwOlJlcG9zaXRvcnkzNTMwNzAyMTI=</t>
  </si>
  <si>
    <t>coffee-machine</t>
  </si>
  <si>
    <t>JesusCH92</t>
  </si>
  <si>
    <t>https://github.com/JesusCH92/coffee-machine</t>
  </si>
  <si>
    <t>2021-03-30T16:35:12Z</t>
  </si>
  <si>
    <t>2021-03-30T16:36:15Z</t>
  </si>
  <si>
    <t>2021-03-22T18:54:33Z</t>
  </si>
  <si>
    <t>MDEwOlJlcG9zaXRvcnkzNTAzODA5MTk=</t>
  </si>
  <si>
    <t>grupo-3-M-C-C</t>
  </si>
  <si>
    <t>https://github.com/grupo-3-M-C-C/moodle</t>
  </si>
  <si>
    <t>2021-03-22T14:49:34Z</t>
  </si>
  <si>
    <t>2021-03-22T15:52:16Z</t>
  </si>
  <si>
    <t>2021-03-22T15:49:54Z</t>
  </si>
  <si>
    <t>MDEwOlJlcG9zaXRvcnkzNDM0Mjg5Mzk=</t>
  </si>
  <si>
    <t>komsy</t>
  </si>
  <si>
    <t>https://github.com/komsy/prestashop</t>
  </si>
  <si>
    <t>2021-03-01T13:38:05Z</t>
  </si>
  <si>
    <t>2021-03-21T14:06:07Z</t>
  </si>
  <si>
    <t>2021-03-21T14:03:03Z</t>
  </si>
  <si>
    <t>MDEwOlJlcG9zaXRvcnkzMDQwODk3Nzk=</t>
  </si>
  <si>
    <t>kuwait_elections</t>
  </si>
  <si>
    <t>mohanadatef</t>
  </si>
  <si>
    <t>https://github.com/mohanadatef/kuwait_elections</t>
  </si>
  <si>
    <t>Shell/PHP/Blade/JavaScript/Less/SCSS/CSS</t>
  </si>
  <si>
    <t>2020-10-14T17:36:24Z</t>
  </si>
  <si>
    <t>2021-03-21T12:02:38Z</t>
  </si>
  <si>
    <t>2021-03-21T12:02:27Z</t>
  </si>
  <si>
    <t>MDEwOlJlcG9zaXRvcnkyOTY2MjI2MjA=</t>
  </si>
  <si>
    <t>naive-bayes-film</t>
  </si>
  <si>
    <t>jbenastey</t>
  </si>
  <si>
    <t>Jihad Benastey</t>
  </si>
  <si>
    <t>Digtive</t>
  </si>
  <si>
    <t>Pekanbaru</t>
  </si>
  <si>
    <t>https://github.com/jbenastey/naive-bayes-film</t>
  </si>
  <si>
    <t>Shell/PHP/Vue/Blade/Less/HTML/Hack</t>
  </si>
  <si>
    <t>2020-09-18T13:02:18Z</t>
  </si>
  <si>
    <t>2021-03-21T10:58:34Z</t>
  </si>
  <si>
    <t>2021-03-21T10:58:13Z</t>
  </si>
  <si>
    <t>MDEwOlJlcG9zaXRvcnkzNDk3MzAxOTk=</t>
  </si>
  <si>
    <t>ttttttt</t>
  </si>
  <si>
    <t>hasanrabiee</t>
  </si>
  <si>
    <t>https://github.com/hasanrabiee/ttttttt</t>
  </si>
  <si>
    <t>PHP/CSS/JavaScript/Sass/SCSS/Vue/Blade</t>
  </si>
  <si>
    <t>2021-03-20T13:18:09Z</t>
  </si>
  <si>
    <t>2021-03-20T13:28:45Z</t>
  </si>
  <si>
    <t>2021-03-20T13:21:11Z</t>
  </si>
  <si>
    <t>MDEwOlJlcG9zaXRvcnkzNDk3MTUyMzY=</t>
  </si>
  <si>
    <t>kroykarinew</t>
  </si>
  <si>
    <t>shivamyaduwanshi</t>
  </si>
  <si>
    <t>https://github.com/shivamyaduwanshi/kroykarinew</t>
  </si>
  <si>
    <t>2021-03-20T12:12:24Z</t>
  </si>
  <si>
    <t>2021-03-20T12:19:34Z</t>
  </si>
  <si>
    <t>2021-03-20T12:19:32Z</t>
  </si>
  <si>
    <t>MDEwOlJlcG9zaXRvcnkzNDk2MTI5NTA=</t>
  </si>
  <si>
    <t>ci_oneui</t>
  </si>
  <si>
    <t>bastiannazaromi</t>
  </si>
  <si>
    <t>https://github.com/bastiannazaromi/ci_oneui</t>
  </si>
  <si>
    <t>PHP/HTML/JavaScript/SCSS/CSS/Ruby/Less</t>
  </si>
  <si>
    <t>2021-03-20T03:04:14Z</t>
  </si>
  <si>
    <t>2021-03-20T09:55:01Z</t>
  </si>
  <si>
    <t>2021-03-20T09:54:37Z</t>
  </si>
  <si>
    <t>MDEwOlJlcG9zaXRvcnkyNDMyMjUxNDY=</t>
  </si>
  <si>
    <t>austar94</t>
  </si>
  <si>
    <t>https://github.com/austar94/mvc</t>
  </si>
  <si>
    <t>PHP/JavaScript/CSS/SCSS</t>
  </si>
  <si>
    <t>2020-02-26T09:39:10Z</t>
  </si>
  <si>
    <t>2021-03-20T08:52:55Z</t>
  </si>
  <si>
    <t>2021-03-20T08:52:53Z</t>
  </si>
  <si>
    <t>MDEwOlJlcG9zaXRvcnkzNDk2MzI4NTU=</t>
  </si>
  <si>
    <t>fast</t>
  </si>
  <si>
    <t>james8bond</t>
  </si>
  <si>
    <t>谢志雄</t>
  </si>
  <si>
    <t>使用GitHub好开心</t>
  </si>
  <si>
    <t>ThinkPHP5.0后台系统</t>
  </si>
  <si>
    <t>https://github.com/james8bond/fast</t>
  </si>
  <si>
    <t>Shell/PHP/HTML/PLpgSQL/JavaScript/Smarty/CSS</t>
  </si>
  <si>
    <t>2021-03-20T05:07:41Z</t>
  </si>
  <si>
    <t>2021-03-20T05:25:06Z</t>
  </si>
  <si>
    <t>2021-03-20T05:24:48Z</t>
  </si>
  <si>
    <t>MDEwOlJlcG9zaXRvcnkyOTA0Mjk3OTU=</t>
  </si>
  <si>
    <t>discuz</t>
  </si>
  <si>
    <t>srcstudy</t>
  </si>
  <si>
    <t>https://github.com/srcstudy/discuz</t>
  </si>
  <si>
    <t>PHP/HTML/CSS/JavaScript/Vue/SCSS/Less</t>
  </si>
  <si>
    <t>2020-08-26T07:41:41Z</t>
  </si>
  <si>
    <t>2021-03-19T14:04:59Z</t>
  </si>
  <si>
    <t>2021-03-19T14:04:14Z</t>
  </si>
  <si>
    <t>MDEwOlJlcG9zaXRvcnkzNDkzMDc4NzQ=</t>
  </si>
  <si>
    <t>questionnaire</t>
  </si>
  <si>
    <t>wakaka623</t>
  </si>
  <si>
    <t>https://github.com/wakaka623/questionnaire</t>
  </si>
  <si>
    <t>PHP/HTML/JavaScript/PLpgSQL/Smarty/CSS/Less</t>
  </si>
  <si>
    <t>2021-03-19T05:11:06Z</t>
  </si>
  <si>
    <t>2021-03-19T05:23:28Z</t>
  </si>
  <si>
    <t>2021-03-19T05:23:10Z</t>
  </si>
  <si>
    <t>MDEwOlJlcG9zaXRvcnkyNDczMzM1Mzg=</t>
  </si>
  <si>
    <t>litbang</t>
  </si>
  <si>
    <t>litbangbungamayang</t>
  </si>
  <si>
    <t>Litbang PG Bungamayang</t>
  </si>
  <si>
    <t>https://github.com/litbangbungamayang/litbang</t>
  </si>
  <si>
    <t>PHP/HTML/JavaScript/Hack/CSS/SCSS</t>
  </si>
  <si>
    <t>2020-03-14T18:42:19Z</t>
  </si>
  <si>
    <t>2021-03-19T04:03:00Z</t>
  </si>
  <si>
    <t>2021-03-19T04:02:52Z</t>
  </si>
  <si>
    <t>MDEwOlJlcG9zaXRvcnkzNDM3MjM2ODk=</t>
  </si>
  <si>
    <t>spcp</t>
  </si>
  <si>
    <t>https://github.com/SCDB-IPDN/spcp</t>
  </si>
  <si>
    <t>PHP/HTML/Hack/CSS/JavaScript/Ruby/SCSS</t>
  </si>
  <si>
    <t>2021-03-02T09:51:32Z</t>
  </si>
  <si>
    <t>2021-03-19T01:56:57Z</t>
  </si>
  <si>
    <t>2021-03-19T01:56:45Z</t>
  </si>
  <si>
    <t>MDEwOlJlcG9zaXRvcnkzNDkwNDA5NzE=</t>
  </si>
  <si>
    <t>SMS</t>
  </si>
  <si>
    <t>rzksbr</t>
  </si>
  <si>
    <t>Razeek Subair</t>
  </si>
  <si>
    <t>https://github.com/rzksbr/SMS</t>
  </si>
  <si>
    <t>Shell/PHP/CSS/JavaScript/SCSS/Blade/Hack</t>
  </si>
  <si>
    <t>2021-03-18T11:04:18Z</t>
  </si>
  <si>
    <t>2021-03-18T18:56:58Z</t>
  </si>
  <si>
    <t>2021-03-18T18:56:46Z</t>
  </si>
  <si>
    <t>MDEwOlJlcG9zaXRvcnkzMTk1NTkxODc=</t>
  </si>
  <si>
    <t>vflirt</t>
  </si>
  <si>
    <t>Dobromir Hristakiev</t>
  </si>
  <si>
    <t>FFW Agency</t>
  </si>
  <si>
    <t>https://github.com/vflirt/moodle</t>
  </si>
  <si>
    <t>Shell/PHP/JavaScript/HTML/Gherkin/CSS/XSLT</t>
  </si>
  <si>
    <t>2020-12-08T07:24:15Z</t>
  </si>
  <si>
    <t>2021-03-18T13:29:47Z</t>
  </si>
  <si>
    <t>2021-03-18T13:29:14Z</t>
  </si>
  <si>
    <t>MDEwOlJlcG9zaXRvcnkzNDY1NzA4NTY=</t>
  </si>
  <si>
    <t>Sistem-Informasi-Akademik-Sekolah</t>
  </si>
  <si>
    <t>fujimya</t>
  </si>
  <si>
    <t>https://github.com/fujimya/Sistem-Informasi-Akademik-Sekolah</t>
  </si>
  <si>
    <t>Shell/PHP/JavaScript/SCSS/CSS/HTML/Ruby</t>
  </si>
  <si>
    <t>2021-03-11T03:53:08Z</t>
  </si>
  <si>
    <t>2021-03-25T08:26:03Z</t>
  </si>
  <si>
    <t>2021-03-18T07:27:25Z</t>
  </si>
  <si>
    <t>MDEwOlJlcG9zaXRvcnkzNDg4MDE1MDI=</t>
  </si>
  <si>
    <t>infuze</t>
  </si>
  <si>
    <t>shahakki</t>
  </si>
  <si>
    <t>https://github.com/shahakki/infuze</t>
  </si>
  <si>
    <t>Shell/PHP/Blade/Vue/HTML/CSS/SCSS</t>
  </si>
  <si>
    <t>2021-03-17T17:49:25Z</t>
  </si>
  <si>
    <t>2021-03-18T05:23:21Z</t>
  </si>
  <si>
    <t>2021-03-18T05:14:23Z</t>
  </si>
  <si>
    <t>MDEwOlJlcG9zaXRvcnkzMzk3NjI4OTQ=</t>
  </si>
  <si>
    <t>helper</t>
  </si>
  <si>
    <t>Makkssimka</t>
  </si>
  <si>
    <t>https://github.com/Makkssimka/helper</t>
  </si>
  <si>
    <t>Sass/PHP/Blade/JavaScript/CSS</t>
  </si>
  <si>
    <t>2021-02-17T15:12:22Z</t>
  </si>
  <si>
    <t>2021-03-17T18:58:50Z</t>
  </si>
  <si>
    <t>2021-03-17T18:57:09Z</t>
  </si>
  <si>
    <t>MDEwOlJlcG9zaXRvcnkzNDg2MzgwMDQ=</t>
  </si>
  <si>
    <t>kozo</t>
  </si>
  <si>
    <t>agmedia</t>
  </si>
  <si>
    <t>Kozo test</t>
  </si>
  <si>
    <t>https://github.com/agmedia/kozo</t>
  </si>
  <si>
    <t>PHP/Twig/Shell/Batchfile/Dockerfile/Makefile/Ruby</t>
  </si>
  <si>
    <t>2021-03-17T08:45:39Z</t>
  </si>
  <si>
    <t>2021-03-17T09:39:45Z</t>
  </si>
  <si>
    <t>2021-03-17T09:39:01Z</t>
  </si>
  <si>
    <t>MDEwOlJlcG9zaXRvcnkxNzM0MjEwNDM=</t>
  </si>
  <si>
    <t>vltk</t>
  </si>
  <si>
    <t>ndthanhduy911</t>
  </si>
  <si>
    <t>VLTH new website</t>
  </si>
  <si>
    <t>https://github.com/ndthanhduy911/vltk</t>
  </si>
  <si>
    <t>JavaScript/CSS/HTML/Ruby/PHP/Volt/Hack</t>
  </si>
  <si>
    <t>2019-03-02T08:07:36Z</t>
  </si>
  <si>
    <t>2021-03-17T01:55:02Z</t>
  </si>
  <si>
    <t>2021-03-17T01:54:46Z</t>
  </si>
  <si>
    <t>MDEwOlJlcG9zaXRvcnkzMTY1MzMxOTI=</t>
  </si>
  <si>
    <t>IDB_EcoMicro_BZ</t>
  </si>
  <si>
    <t>https://github.com/ucguate/IDB_EcoMicro_BZ</t>
  </si>
  <si>
    <t>JavaScript/HTML/CSS/PHP/SCSS</t>
  </si>
  <si>
    <t>2020-11-27T15:11:04Z</t>
  </si>
  <si>
    <t>2021-03-16T15:13:13Z</t>
  </si>
  <si>
    <t>2021-03-16T15:13:04Z</t>
  </si>
  <si>
    <t>MDEwOlJlcG9zaXRvcnkzNDQ0NjI3NDA=</t>
  </si>
  <si>
    <t>Anais</t>
  </si>
  <si>
    <t>NeKiioz1</t>
  </si>
  <si>
    <t>https://github.com/NeKiioz1/Anais</t>
  </si>
  <si>
    <t>2021-03-04T12:13:28Z</t>
  </si>
  <si>
    <t>2021-03-16T12:42:23Z</t>
  </si>
  <si>
    <t>2021-03-16T12:42:03Z</t>
  </si>
  <si>
    <t>MDEwOlJlcG9zaXRvcnkzMzYzODc5Mzg=</t>
  </si>
  <si>
    <t>php-better-reflection</t>
  </si>
  <si>
    <t>tenantcloud</t>
  </si>
  <si>
    <t>Reflection that accounts for features that are in static analysers, but aren't in the language yet</t>
  </si>
  <si>
    <t>https://github.com/tenantcloud/php-better-reflection</t>
  </si>
  <si>
    <t>2021-02-05T20:59:55Z</t>
  </si>
  <si>
    <t>2021-03-16T10:04:24Z</t>
  </si>
  <si>
    <t>2021-03-16T10:04:16Z</t>
  </si>
  <si>
    <t>MDEwOlJlcG9zaXRvcnkyMzY0MzE3ODY=</t>
  </si>
  <si>
    <t>pinbuk</t>
  </si>
  <si>
    <t>budigunawan99</t>
  </si>
  <si>
    <t>Budi Gunawan</t>
  </si>
  <si>
    <t>Software Engineering Student</t>
  </si>
  <si>
    <t>Banda Aceh</t>
  </si>
  <si>
    <t>Website kepanitiaan milad pinbuk ke-25 Tahun 2020</t>
  </si>
  <si>
    <t>https://github.com/budigunawan99/pinbuk</t>
  </si>
  <si>
    <t>PHP/HTML/Hack/CSS/JavaScript/TypeScript/SCSS</t>
  </si>
  <si>
    <t>2020-01-27T06:25:20Z</t>
  </si>
  <si>
    <t>2021-03-15T13:36:24Z</t>
  </si>
  <si>
    <t>2021-03-15T12:48:37Z</t>
  </si>
  <si>
    <t>MDEwOlJlcG9zaXRvcnkzMTUyMTU0Njg=</t>
  </si>
  <si>
    <t>Bengkelyii2</t>
  </si>
  <si>
    <t>taufan26</t>
  </si>
  <si>
    <t>Aplikasi bengkel framework yii2</t>
  </si>
  <si>
    <t>bengkel/yii2-framework/cart/e-commerce</t>
  </si>
  <si>
    <t>https://github.com/taufan26/Bengkelyii2</t>
  </si>
  <si>
    <t>Dockerfile/PHP/CSS/Batchfile/Hack/JavaScript/Shell</t>
  </si>
  <si>
    <t>2020-11-23T06:00:38Z</t>
  </si>
  <si>
    <t>2021-04-27T22:28:14Z</t>
  </si>
  <si>
    <t>2021-03-15T09:17:11Z</t>
  </si>
  <si>
    <t>MDEwOlJlcG9zaXRvcnkzNTIwNzQ1NzI=</t>
  </si>
  <si>
    <t>container</t>
  </si>
  <si>
    <t>bag2php</t>
  </si>
  <si>
    <t>https://github.com/bag2php/container</t>
  </si>
  <si>
    <t>2021-03-27T13:04:08Z</t>
  </si>
  <si>
    <t>2021-03-27T13:11:42Z</t>
  </si>
  <si>
    <t>2021-03-14T23:32:51Z</t>
  </si>
  <si>
    <t>MDEwOlJlcG9zaXRvcnkxNjMzMjA2Mjg=</t>
  </si>
  <si>
    <t>aexxxxxxx</t>
  </si>
  <si>
    <t>jimtrinidad</t>
  </si>
  <si>
    <t>https://github.com/jimtrinidad/aexxxxxxx</t>
  </si>
  <si>
    <t>2018-12-27T17:31:45Z</t>
  </si>
  <si>
    <t>2021-03-14T14:21:28Z</t>
  </si>
  <si>
    <t>2021-03-14T14:21:23Z</t>
  </si>
  <si>
    <t>MDEwOlJlcG9zaXRvcnkzNDQ5ODk0Nzg=</t>
  </si>
  <si>
    <t>Enums</t>
  </si>
  <si>
    <t>KpnQ</t>
  </si>
  <si>
    <t>https://github.com/KpnQ/Enums</t>
  </si>
  <si>
    <t>2021-03-06T02:46:27Z</t>
  </si>
  <si>
    <t>2021-03-13T14:22:51Z</t>
  </si>
  <si>
    <t>2021-03-13T14:16:09Z</t>
  </si>
  <si>
    <t>MDEwOlJlcG9zaXRvcnkzNDczMTc2NjE=</t>
  </si>
  <si>
    <t>Sampahcokk-dev</t>
  </si>
  <si>
    <t>https://github.com/Sampahcokk-dev/moodle</t>
  </si>
  <si>
    <t>2021-03-13T08:41:43Z</t>
  </si>
  <si>
    <t>2021-03-13T14:10:19Z</t>
  </si>
  <si>
    <t>2021-03-13T14:04:21Z</t>
  </si>
  <si>
    <t>MDEwOlJlcG9zaXRvcnkyNDc1NTY1NDY=</t>
  </si>
  <si>
    <t>shiraz-marketing</t>
  </si>
  <si>
    <t>mmdm95</t>
  </si>
  <si>
    <t>محمد</t>
  </si>
  <si>
    <t>Software Engineer</t>
  </si>
  <si>
    <t>heeva</t>
  </si>
  <si>
    <t>IRAN</t>
  </si>
  <si>
    <t>https://github.com/mmdm95/shiraz-marketing</t>
  </si>
  <si>
    <t>2020-03-15T21:41:03Z</t>
  </si>
  <si>
    <t>2021-03-13T10:32:36Z</t>
  </si>
  <si>
    <t>2021-03-13T10:32:25Z</t>
  </si>
  <si>
    <t>MDEwOlJlcG9zaXRvcnkzNDcxNjkzMzQ=</t>
  </si>
  <si>
    <t>Optica-Buenavista</t>
  </si>
  <si>
    <t>pgarcia1000</t>
  </si>
  <si>
    <t>Pedro G</t>
  </si>
  <si>
    <t>ITSLP</t>
  </si>
  <si>
    <t>SLP, Mx</t>
  </si>
  <si>
    <t>https://github.com/pgarcia1000/Optica-Buenavista</t>
  </si>
  <si>
    <t>Shell/PHP/Blade/CSS/JavaScript</t>
  </si>
  <si>
    <t>2021-03-12T19:00:01Z</t>
  </si>
  <si>
    <t>2021-03-12T20:15:05Z</t>
  </si>
  <si>
    <t>2021-03-12T20:10:17Z</t>
  </si>
  <si>
    <t>MDEwOlJlcG9zaXRvcnkzNDY4NTQ2MzM=</t>
  </si>
  <si>
    <t>momiac-test</t>
  </si>
  <si>
    <t>AlexKatyukov</t>
  </si>
  <si>
    <t>Alexander Katyukov</t>
  </si>
  <si>
    <t>Moscow, Russia</t>
  </si>
  <si>
    <t>Тестовое задание для МОМИАЦ</t>
  </si>
  <si>
    <t>https://github.com/AlexKatyukov/momiac-test</t>
  </si>
  <si>
    <t>2021-03-11T22:18:46Z</t>
  </si>
  <si>
    <t>2021-03-11T22:29:24Z</t>
  </si>
  <si>
    <t>2021-03-11T22:29:14Z</t>
  </si>
  <si>
    <t>MDEwOlJlcG9zaXRvcnkzNDUxMDY3NzU=</t>
  </si>
  <si>
    <t>digital</t>
  </si>
  <si>
    <t>ajaykumarreddy1306</t>
  </si>
  <si>
    <t>https://github.com/ajaykumarreddy1306/digital</t>
  </si>
  <si>
    <t>2021-03-06T13:57:49Z</t>
  </si>
  <si>
    <t>2021-03-11T15:42:50Z</t>
  </si>
  <si>
    <t>2021-03-11T15:42:42Z</t>
  </si>
  <si>
    <t>MDEwOlJlcG9zaXRvcnkzMzc3MTQ1MTc=</t>
  </si>
  <si>
    <t>yakshna-technologies</t>
  </si>
  <si>
    <t>Moodle Appication</t>
  </si>
  <si>
    <t>https://github.com/yakshna-technologies/moodle</t>
  </si>
  <si>
    <t>2021-02-10T12:16:44Z</t>
  </si>
  <si>
    <t>2021-03-11T11:13:52Z</t>
  </si>
  <si>
    <t>2021-03-11T11:13:50Z</t>
  </si>
  <si>
    <t>MDEwOlJlcG9zaXRvcnkzNDUxMTcyNzg=</t>
  </si>
  <si>
    <t>Fullstack-tech-test-backend</t>
  </si>
  <si>
    <t>Andryut</t>
  </si>
  <si>
    <t>Andryut Huertas</t>
  </si>
  <si>
    <t>Systems and computing engineering student</t>
  </si>
  <si>
    <t>Bogotá, Colombia</t>
  </si>
  <si>
    <t>https://github.com/Andryut/Fullstack-tech-test-backend</t>
  </si>
  <si>
    <t>2021-03-06T14:45:23Z</t>
  </si>
  <si>
    <t>2021-03-10T18:28:44Z</t>
  </si>
  <si>
    <t>2021-03-10T18:28:41Z</t>
  </si>
  <si>
    <t>MDEwOlJlcG9zaXRvcnkzNDUzMzkxMjQ=</t>
  </si>
  <si>
    <t>cors</t>
  </si>
  <si>
    <t>https://github.com/keboola/cors</t>
  </si>
  <si>
    <t>Dockerfile/PHP</t>
  </si>
  <si>
    <t>2021-03-07T12:20:16Z</t>
  </si>
  <si>
    <t>2021-03-10T15:34:01Z</t>
  </si>
  <si>
    <t>2021-03-10T15:33:58Z</t>
  </si>
  <si>
    <t>MDEwOlJlcG9zaXRvcnkzNDM2NTg4MDE=</t>
  </si>
  <si>
    <t>phpgraph</t>
  </si>
  <si>
    <t>c0dec0de</t>
  </si>
  <si>
    <t>Graph representation and some algorithms in PHP</t>
  </si>
  <si>
    <t>https://github.com/c0dec0de/phpgraph</t>
  </si>
  <si>
    <t>2021-03-02T05:40:22Z</t>
  </si>
  <si>
    <t>2021-04-23T15:47:35Z</t>
  </si>
  <si>
    <t>2021-03-10T14:21:40Z</t>
  </si>
  <si>
    <t>MDEwOlJlcG9zaXRvcnkzNDU0NDQwMzA=</t>
  </si>
  <si>
    <t>lando-app</t>
  </si>
  <si>
    <t>Sidney-Dev</t>
  </si>
  <si>
    <t>https://github.com/Sidney-Dev/lando-app</t>
  </si>
  <si>
    <t>2021-03-07T20:18:24Z</t>
  </si>
  <si>
    <t>2021-03-09T14:24:19Z</t>
  </si>
  <si>
    <t>2021-03-09T14:26:23Z</t>
  </si>
  <si>
    <t>MDEwOlJlcG9zaXRvcnkzMjk0NTIzNTY=</t>
  </si>
  <si>
    <t>proy_ada_v2</t>
  </si>
  <si>
    <t>elrodriguez</t>
  </si>
  <si>
    <t>proyecto personal</t>
  </si>
  <si>
    <t>https://github.com/elrodriguez/proy_ada_v2</t>
  </si>
  <si>
    <t>Hack/PHP/CSS/JavaScript/HTML/Less</t>
  </si>
  <si>
    <t>2021-01-13T23:00:20Z</t>
  </si>
  <si>
    <t>2021-03-09T01:57:01Z</t>
  </si>
  <si>
    <t>2021-03-09T01:56:49Z</t>
  </si>
  <si>
    <t>MDEwOlJlcG9zaXRvcnkzNDIzMzMyODQ=</t>
  </si>
  <si>
    <t>magento2-poc</t>
  </si>
  <si>
    <t>micahlagrange</t>
  </si>
  <si>
    <t>Micah Turner</t>
  </si>
  <si>
    <t xml:space="preserve">@webscale-networks </t>
  </si>
  <si>
    <t>https://github.com/micahlagrange/magento2-poc</t>
  </si>
  <si>
    <t>PHP/HTML/JavaScript/Less/CSS/VCL/Dockerfile</t>
  </si>
  <si>
    <t>2021-02-25T18:00:29Z</t>
  </si>
  <si>
    <t>2021-03-08T19:15:17Z</t>
  </si>
  <si>
    <t>2021-03-08T19:15:13Z</t>
  </si>
  <si>
    <t>MDEwOlJlcG9zaXRvcnkzMzkxNjg0MzI=</t>
  </si>
  <si>
    <t>akademija-hr-app</t>
  </si>
  <si>
    <t>lozobojan</t>
  </si>
  <si>
    <t>Bojan Lozo</t>
  </si>
  <si>
    <t>Projetak radjen u sklopu obuke. Amplitudo akademija, grupa V</t>
  </si>
  <si>
    <t>https://github.com/lozobojan/akademija-hr-app</t>
  </si>
  <si>
    <t>Hack/HTML/PHP/JavaScript/CSS</t>
  </si>
  <si>
    <t>2021-02-15T18:23:00Z</t>
  </si>
  <si>
    <t>2021-03-08T18:00:15Z</t>
  </si>
  <si>
    <t>2021-03-08T17:59:51Z</t>
  </si>
  <si>
    <t>MDEwOlJlcG9zaXRvcnkzNDUwOTc0ODk=</t>
  </si>
  <si>
    <t>totocostaud</t>
  </si>
  <si>
    <t>https://github.com/totocostaud/test</t>
  </si>
  <si>
    <t>2021-03-06T13:13:35Z</t>
  </si>
  <si>
    <t>2021-03-08T10:25:57Z</t>
  </si>
  <si>
    <t>2021-03-08T10:25:31Z</t>
  </si>
  <si>
    <t>MDEwOlJlcG9zaXRvcnkxNTQ5NDM0MTM=</t>
  </si>
  <si>
    <t>CRMEB</t>
  </si>
  <si>
    <t>crmeb</t>
  </si>
  <si>
    <t>CRMEB Min(前后端分离版自带客服系统)，是CRMEB品牌全新推出的一款轻量级、高性能、前后端分离的开源电商系统，完善的后台权限管理、会员管理、订单管理、产品管理、客服管理、CMS管理、多端管理、页面DIY、数据统计、系统配置、组合数据管理、日志管理、数据库管理，一键开通短信、产品采集、物流查询等接口。</t>
  </si>
  <si>
    <t>php/vue/ivewui/form-create/shop/thinkphp/wechat/wechat-mini-program/o2o/b2c</t>
  </si>
  <si>
    <t>https://github.com/crmeb/CRMEB</t>
  </si>
  <si>
    <t>PHP/Hack/HTML/CSS/JavaScript/Shell/Smarty</t>
  </si>
  <si>
    <t>2018-10-27T08:39:45Z</t>
  </si>
  <si>
    <t>2021-06-22T06:39:38Z</t>
  </si>
  <si>
    <t>2021-03-08T10:11:19Z</t>
  </si>
  <si>
    <t>MDEwOlJlcG9zaXRvcnkzNjIzMDE3NDc=</t>
  </si>
  <si>
    <t>crmebc</t>
  </si>
  <si>
    <t>raychen369</t>
  </si>
  <si>
    <t>https://github.com/raychen369/crmebc</t>
  </si>
  <si>
    <t>Shell/PHP/HTML/CSS/JavaScript/Hack/SCSS</t>
  </si>
  <si>
    <t>2021-04-28T01:31:12Z</t>
  </si>
  <si>
    <t>2021-04-28T01:34:49Z</t>
  </si>
  <si>
    <t>MDEwOlJlcG9zaXRvcnkzMzcwNTk3OTk=</t>
  </si>
  <si>
    <t>theautozine</t>
  </si>
  <si>
    <t>mhawwari</t>
  </si>
  <si>
    <t>https://github.com/mhawwari/theautozine</t>
  </si>
  <si>
    <t>2021-02-08T11:52:42Z</t>
  </si>
  <si>
    <t>2021-03-07T18:17:56Z</t>
  </si>
  <si>
    <t>2021-03-07T18:17:54Z</t>
  </si>
  <si>
    <t>MDEwOlJlcG9zaXRvcnkzNDUxMzI4MDg=</t>
  </si>
  <si>
    <t>gittest</t>
  </si>
  <si>
    <t>deepanker-bhalla</t>
  </si>
  <si>
    <t>https://github.com/deepanker-bhalla/gittest</t>
  </si>
  <si>
    <t>2021-03-06T15:54:34Z</t>
  </si>
  <si>
    <t>2021-03-06T18:28:09Z</t>
  </si>
  <si>
    <t>2021-03-06T18:28:07Z</t>
  </si>
  <si>
    <t>MDEwOlJlcG9zaXRvcnkzNDQ0NjI4ODc=</t>
  </si>
  <si>
    <t>Mopis2</t>
  </si>
  <si>
    <t>https://github.com/Mopis2/Anais</t>
  </si>
  <si>
    <t>2021-03-04T12:14:04Z</t>
  </si>
  <si>
    <t>2021-03-06T10:30:51Z</t>
  </si>
  <si>
    <t>2021-03-06T10:29:57Z</t>
  </si>
  <si>
    <t>MDEwOlJlcG9zaXRvcnkzNDQ1MDA2OTA=</t>
  </si>
  <si>
    <t>app-ava</t>
  </si>
  <si>
    <t>JoseRoberto2</t>
  </si>
  <si>
    <t>Roberto Júnior</t>
  </si>
  <si>
    <t>https://github.com/JoseRoberto2/app-ava</t>
  </si>
  <si>
    <t>2021-03-04T14:23:17Z</t>
  </si>
  <si>
    <t>2021-03-05T12:05:55Z</t>
  </si>
  <si>
    <t>2021-03-05T12:05:08Z</t>
  </si>
  <si>
    <t>MDEwOlJlcG9zaXRvcnkzNDQ3ODEzNzQ=</t>
  </si>
  <si>
    <t>backendapi</t>
  </si>
  <si>
    <t>sanjuictgroup</t>
  </si>
  <si>
    <t>https://github.com/sanjuictgroup/backendapi</t>
  </si>
  <si>
    <t>2021-03-05T10:55:56Z</t>
  </si>
  <si>
    <t>2021-03-05T11:37:00Z</t>
  </si>
  <si>
    <t>2021-03-05T11:36:02Z</t>
  </si>
  <si>
    <t>MDEwOlJlcG9zaXRvcnkzNDQxMzMzMzc=</t>
  </si>
  <si>
    <t>TMSWebService</t>
  </si>
  <si>
    <t>hmadilkhan</t>
  </si>
  <si>
    <t>https://github.com/hmadilkhan/TMSWebService</t>
  </si>
  <si>
    <t>2021-03-03T13:19:40Z</t>
  </si>
  <si>
    <t>2021-03-05T10:58:03Z</t>
  </si>
  <si>
    <t>2021-03-05T10:57:28Z</t>
  </si>
  <si>
    <t>MDEwOlJlcG9zaXRvcnkzNDAwMTMzNzU=</t>
  </si>
  <si>
    <t>entinmikhail</t>
  </si>
  <si>
    <t>https://github.com/entinmikhail/PHP</t>
  </si>
  <si>
    <t>2021-02-18T10:26:36Z</t>
  </si>
  <si>
    <t>2021-03-05T10:18:54Z</t>
  </si>
  <si>
    <t>2021-03-05T10:18:51Z</t>
  </si>
  <si>
    <t>MDEwOlJlcG9zaXRvcnkzNDQ1OTc3OTE=</t>
  </si>
  <si>
    <t>tronVanity</t>
  </si>
  <si>
    <t>abhisareen2002</t>
  </si>
  <si>
    <t>Vanity Address for Tron Blockchain</t>
  </si>
  <si>
    <t>https://github.com/abhisareen2002/tronVanity</t>
  </si>
  <si>
    <t>2021-03-04T20:14:54Z</t>
  </si>
  <si>
    <t>2021-03-04T20:35:58Z</t>
  </si>
  <si>
    <t>2021-03-04T20:36:41Z</t>
  </si>
  <si>
    <t>MDEwOlJlcG9zaXRvcnkzNDM3MzcxNzM=</t>
  </si>
  <si>
    <t>qmplus</t>
  </si>
  <si>
    <t>opitz</t>
  </si>
  <si>
    <t>Matthias Opitz</t>
  </si>
  <si>
    <t>Born near Hamburg, loving Berlin, living in London</t>
  </si>
  <si>
    <t>Queen Mary University London</t>
  </si>
  <si>
    <t>London, UK</t>
  </si>
  <si>
    <t>https://github.com/opitz/qmplus</t>
  </si>
  <si>
    <t>2021-03-02T10:37:59Z</t>
  </si>
  <si>
    <t>2021-03-04T18:21:57Z</t>
  </si>
  <si>
    <t>2021-03-04T18:20:52Z</t>
  </si>
  <si>
    <t>MDEwOlJlcG9zaXRvcnkzNDQwNzMwNTY=</t>
  </si>
  <si>
    <t>Inner-Line-Pass</t>
  </si>
  <si>
    <t>Anamika1999-d</t>
  </si>
  <si>
    <t>https://github.com/Anamika1999-d/Inner-Line-Pass</t>
  </si>
  <si>
    <t>Shell/PHP/CSS/JavaScript/SCSS/Blade</t>
  </si>
  <si>
    <t>2021-03-03T09:34:50Z</t>
  </si>
  <si>
    <t>2021-03-03T18:06:06Z</t>
  </si>
  <si>
    <t>2021-03-03T18:03:08Z</t>
  </si>
  <si>
    <t>MDEwOlJlcG9zaXRvcnkzNDM1ODEwMTg=</t>
  </si>
  <si>
    <t>tiket</t>
  </si>
  <si>
    <t>isamnugroho</t>
  </si>
  <si>
    <t>https://github.com/isamnugroho/tiket</t>
  </si>
  <si>
    <t>Hack/HTML/CSS/JavaScript/PHP/ActionScript/Blade</t>
  </si>
  <si>
    <t>2021-03-01T23:00:50Z</t>
  </si>
  <si>
    <t>2021-03-03T07:28:49Z</t>
  </si>
  <si>
    <t>2021-03-03T07:12:24Z</t>
  </si>
  <si>
    <t>MDEwOlJlcG9zaXRvcnkzNDExOTE4MDg=</t>
  </si>
  <si>
    <t>projet08</t>
  </si>
  <si>
    <t>TaibiNadia</t>
  </si>
  <si>
    <t>https://github.com/TaibiNadia/projet08</t>
  </si>
  <si>
    <t>Dockerfile/PHP/CSS/Less/JavaScript/Smarty/Vue</t>
  </si>
  <si>
    <t>2021-02-22T12:23:36Z</t>
  </si>
  <si>
    <t>2021-03-02T18:25:32Z</t>
  </si>
  <si>
    <t>2021-03-02T18:25:30Z</t>
  </si>
  <si>
    <t>MDEwOlJlcG9zaXRvcnkzNDIzMjQ1NTU=</t>
  </si>
  <si>
    <t>kenall.php</t>
  </si>
  <si>
    <t>zonuexe</t>
  </si>
  <si>
    <t>USAMI Kenta</t>
  </si>
  <si>
    <t>All my English is bad. Anyone can replace all my sentences. ヾ(〃＞＜)ﾉﾞ☆ &lt; I'm tadsan.</t>
  </si>
  <si>
    <t>@pixiv Inc. and @emacs-php</t>
  </si>
  <si>
    <t>Sunagawa-city, Hokkaido</t>
  </si>
  <si>
    <t>Unofficial kenall.jp API Client for PHP</t>
  </si>
  <si>
    <t>https://github.com/zonuexe/kenall.php</t>
  </si>
  <si>
    <t>2021-02-25T17:28:42Z</t>
  </si>
  <si>
    <t>2021-05-27T03:08:25Z</t>
  </si>
  <si>
    <t>2021-03-02T18:21:42Z</t>
  </si>
  <si>
    <t>MDEwOlJlcG9zaXRvcnkzNDM4MzIyMTM=</t>
  </si>
  <si>
    <t>drupal8Playground</t>
  </si>
  <si>
    <t>xavii4all</t>
  </si>
  <si>
    <t>https://github.com/xavii4all/drupal8Playground</t>
  </si>
  <si>
    <t>2021-03-02T16:05:21Z</t>
  </si>
  <si>
    <t>2021-03-02T17:44:26Z</t>
  </si>
  <si>
    <t>2021-03-02T17:44:15Z</t>
  </si>
  <si>
    <t>MDEwOlJlcG9zaXRvcnkzNDM2NTExNjg=</t>
  </si>
  <si>
    <t>mystore</t>
  </si>
  <si>
    <t>MissAnnah95</t>
  </si>
  <si>
    <t>https://github.com/MissAnnah95/mystore</t>
  </si>
  <si>
    <t>2021-03-02T05:00:44Z</t>
  </si>
  <si>
    <t>2021-03-02T05:09:36Z</t>
  </si>
  <si>
    <t>2021-03-02T05:04:43Z</t>
  </si>
  <si>
    <t>MDEwOlJlcG9zaXRvcnkzMjU2NTQ3MTM=</t>
  </si>
  <si>
    <t>tps</t>
  </si>
  <si>
    <t>wheelercreek</t>
  </si>
  <si>
    <t>Tom Wheeler</t>
  </si>
  <si>
    <t>Wheelercreek Studio, Inc.</t>
  </si>
  <si>
    <t>Battle Ground, WA, USA</t>
  </si>
  <si>
    <t>Thomas Point Shoal</t>
  </si>
  <si>
    <t>https://github.com/wheelercreek/tps</t>
  </si>
  <si>
    <t>2020-12-30T21:49:04Z</t>
  </si>
  <si>
    <t>2021-03-01T18:06:14Z</t>
  </si>
  <si>
    <t>2021-03-01T18:05:56Z</t>
  </si>
  <si>
    <t>MDEwOlJlcG9zaXRvcnkzNDM0MjcwOTA=</t>
  </si>
  <si>
    <t>prestashop-stage-deuxieme-annee</t>
  </si>
  <si>
    <t>Zekarant</t>
  </si>
  <si>
    <t>COLIN CHOMEL</t>
  </si>
  <si>
    <t>Young web developer. 19 years old. Passionned by web development.</t>
  </si>
  <si>
    <t>Saint-Etienne</t>
  </si>
  <si>
    <t>https://github.com/Zekarant/prestashop-stage-deuxieme-annee</t>
  </si>
  <si>
    <t>2021-03-01T13:32:04Z</t>
  </si>
  <si>
    <t>2021-03-01T14:24:33Z</t>
  </si>
  <si>
    <t>2021-03-01T14:19:09Z</t>
  </si>
  <si>
    <t>MDEwOlJlcG9zaXRvcnkzNDMzOTk4ODY=</t>
  </si>
  <si>
    <t>magento</t>
  </si>
  <si>
    <t>ValentineWa</t>
  </si>
  <si>
    <t>megento ecommerce site</t>
  </si>
  <si>
    <t>https://github.com/ValentineWa/magento</t>
  </si>
  <si>
    <t>2021-03-01T11:57:59Z</t>
  </si>
  <si>
    <t>2021-03-01T16:33:56Z</t>
  </si>
  <si>
    <t>2021-03-01T11:16:06Z</t>
  </si>
  <si>
    <t>MDEwOlJlcG9zaXRvcnkzNDMwNzczMjQ=</t>
  </si>
  <si>
    <t>DT27</t>
  </si>
  <si>
    <t>Still Single.</t>
  </si>
  <si>
    <t>YanTai,China</t>
  </si>
  <si>
    <t>https://github.com/DT27/72crm-11.0-PHP</t>
  </si>
  <si>
    <t>2021-02-28T10:31:44Z</t>
  </si>
  <si>
    <t>2021-04-06T06:58:44Z</t>
  </si>
  <si>
    <t>2021-03-01T07:46:46Z</t>
  </si>
  <si>
    <t>MDEwOlJlcG9zaXRvcnkzNDMyNTEyMDI=</t>
  </si>
  <si>
    <t>ting</t>
  </si>
  <si>
    <t>https://github.com/xx90ff/ting</t>
  </si>
  <si>
    <t>PHP/HTML/PLpgSQL/JavaScript/Smarty</t>
  </si>
  <si>
    <t>2021-03-01T00:55:07Z</t>
  </si>
  <si>
    <t>2021-03-01T00:56:13Z</t>
  </si>
  <si>
    <t>2021-03-01T00:54:49Z</t>
  </si>
  <si>
    <t>MDEwOlJlcG9zaXRvcnkzNDI4NTAzMDE=</t>
  </si>
  <si>
    <t>pinpin</t>
  </si>
  <si>
    <t>yangguangg</t>
  </si>
  <si>
    <t>yangguang</t>
  </si>
  <si>
    <t>home</t>
  </si>
  <si>
    <t>https://github.com/yangguangg/pinpin</t>
  </si>
  <si>
    <t>Shell/PHP/HTML/PLpgSQL/JavaScript/Batchfile/Smarty</t>
  </si>
  <si>
    <t>2021-02-27T12:21:30Z</t>
  </si>
  <si>
    <t>2021-02-27T15:03:28Z</t>
  </si>
  <si>
    <t>2021-02-27T15:00:43Z</t>
  </si>
  <si>
    <t>MDEwOlJlcG9zaXRvcnkzNDI0NTYyMjQ=</t>
  </si>
  <si>
    <t>mis</t>
  </si>
  <si>
    <t>jobingeorge</t>
  </si>
  <si>
    <t>new mis work in laravel</t>
  </si>
  <si>
    <t>https://github.com/jobingeorge/mis</t>
  </si>
  <si>
    <t>PHP/Shell/Vue/Blade</t>
  </si>
  <si>
    <t>2021-02-26T03:52:44Z</t>
  </si>
  <si>
    <t>2021-02-27T17:14:54Z</t>
  </si>
  <si>
    <t>2021-02-27T12:10:58Z</t>
  </si>
  <si>
    <t>MDEwOlJlcG9zaXRvcnkzMzc1NTY3Mjk=</t>
  </si>
  <si>
    <t>active_e_commerce</t>
  </si>
  <si>
    <t>mohamednasser-dev</t>
  </si>
  <si>
    <t>https://github.com/mohamednasser-dev/active_e_commerce</t>
  </si>
  <si>
    <t>2021-02-09T22:44:36Z</t>
  </si>
  <si>
    <t>2021-02-27T10:15:41Z</t>
  </si>
  <si>
    <t>2021-02-27T10:02:02Z</t>
  </si>
  <si>
    <t>MDEwOlJlcG9zaXRvcnkzMzg0NTM5MTY=</t>
  </si>
  <si>
    <t>craft3-test</t>
  </si>
  <si>
    <t>angrybrad</t>
  </si>
  <si>
    <t>Brad Bell</t>
  </si>
  <si>
    <t>CTO @craftcms @pixelandtonic</t>
  </si>
  <si>
    <t>@pixelandtonic</t>
  </si>
  <si>
    <t>Bend, Oregon</t>
  </si>
  <si>
    <t>https://github.com/angrybrad/craft3-test</t>
  </si>
  <si>
    <t>2021-02-12T23:04:24Z</t>
  </si>
  <si>
    <t>2021-02-26T22:16:07Z</t>
  </si>
  <si>
    <t>2021-02-26T22:15:58Z</t>
  </si>
  <si>
    <t>MDEwOlJlcG9zaXRvcnkyNjExNjIwMTc=</t>
  </si>
  <si>
    <t>ifup</t>
  </si>
  <si>
    <t>keensoen</t>
  </si>
  <si>
    <t>Agbadu Daniel S.</t>
  </si>
  <si>
    <t>Computer science graduate doing software development &amp; data science. familiar with Laravel framework, R&amp;Python for data science, reactjs, react native, and vue</t>
  </si>
  <si>
    <t>Keenness Solutions</t>
  </si>
  <si>
    <t>https://github.com/keensoen/ifup</t>
  </si>
  <si>
    <t>PHP/Vue/HTML/Shell/Blade</t>
  </si>
  <si>
    <t>2020-05-04T11:53:57Z</t>
  </si>
  <si>
    <t>2021-02-26T21:23:58Z</t>
  </si>
  <si>
    <t>2021-02-26T21:16:28Z</t>
  </si>
  <si>
    <t>MDEwOlJlcG9zaXRvcnkzNDI2NzQ4MDY=</t>
  </si>
  <si>
    <t>My_Event</t>
  </si>
  <si>
    <t>https://github.com/KevinPizuch/My_Event</t>
  </si>
  <si>
    <t>Shell/PHP/Twig/HTML/CSS/JavaScript</t>
  </si>
  <si>
    <t>2021-02-26T19:07:31Z</t>
  </si>
  <si>
    <t>2021-02-26T19:08:48Z</t>
  </si>
  <si>
    <t>2021-02-26T19:08:22Z</t>
  </si>
  <si>
    <t>MDEwOlJlcG9zaXRvcnkzNDI2NjMxODU=</t>
  </si>
  <si>
    <t>E-commerce</t>
  </si>
  <si>
    <t>https://github.com/KevinPizuch/E-commerce</t>
  </si>
  <si>
    <t>HTML/CSS/JavaScript/Shell/PHP/Twig</t>
  </si>
  <si>
    <t>2021-02-26T18:20:07Z</t>
  </si>
  <si>
    <t>2021-02-26T18:26:50Z</t>
  </si>
  <si>
    <t>2021-02-26T18:26:33Z</t>
  </si>
  <si>
    <t>MDEwOlJlcG9zaXRvcnkyMjA4MTI2NTQ=</t>
  </si>
  <si>
    <t>ouroboros-orm</t>
  </si>
  <si>
    <t>Create &amp; use custom WP database tables in ORM-like way.</t>
  </si>
  <si>
    <t>php/orm/wordpress/composer-package/database-migrations</t>
  </si>
  <si>
    <t>https://github.com/stscoundrel/ouroboros-orm</t>
  </si>
  <si>
    <t>2019-11-10T15:53:19Z</t>
  </si>
  <si>
    <t>2021-02-26T16:07:56Z</t>
  </si>
  <si>
    <t>2021-02-26T16:07:53Z</t>
  </si>
  <si>
    <t>MDEwOlJlcG9zaXRvcnkzNDIyMDYxMDQ=</t>
  </si>
  <si>
    <t>waibao</t>
  </si>
  <si>
    <t>Heart</t>
  </si>
  <si>
    <t>https://github.com/645418484/waibao</t>
  </si>
  <si>
    <t>2021-02-25T10:25:09Z</t>
  </si>
  <si>
    <t>2021-02-26T10:22:20Z</t>
  </si>
  <si>
    <t>2021-02-26T10:22:02Z</t>
  </si>
  <si>
    <t>MDEwOlJlcG9zaXRvcnkzNDI1MTU1NTI=</t>
  </si>
  <si>
    <t>Gacheri</t>
  </si>
  <si>
    <t>I find pushing code really satisfying.</t>
  </si>
  <si>
    <t>Nairobi,Kenya</t>
  </si>
  <si>
    <t>https://github.com/Gacheri/prestashop</t>
  </si>
  <si>
    <t>Perl/HTML/CSS/C/C++/Objective-C/Batchfile</t>
  </si>
  <si>
    <t>2021-02-26T08:48:09Z</t>
  </si>
  <si>
    <t>2021-02-26T08:57:57Z</t>
  </si>
  <si>
    <t>2021-02-26T08:52:47Z</t>
  </si>
  <si>
    <t>MDEwOlJlcG9zaXRvcnkzNDI0NDg5NzY=</t>
  </si>
  <si>
    <t>rentcar</t>
  </si>
  <si>
    <t>ronzuma</t>
  </si>
  <si>
    <t>aplikasi rentcar / pemesanan transport</t>
  </si>
  <si>
    <t>https://github.com/ronzuma/rentcar</t>
  </si>
  <si>
    <t>2021-02-26T03:13:59Z</t>
  </si>
  <si>
    <t>2021-02-26T03:40:38Z</t>
  </si>
  <si>
    <t>2021-02-26T03:40:36Z</t>
  </si>
  <si>
    <t>MDEwOlJlcG9zaXRvcnkzNDE3ODU1ODk=</t>
  </si>
  <si>
    <t>loyalty</t>
  </si>
  <si>
    <t>seawboon</t>
  </si>
  <si>
    <t>https://github.com/seawboon/loyalty</t>
  </si>
  <si>
    <t>2021-02-24T05:06:38Z</t>
  </si>
  <si>
    <t>2021-03-03T11:29:18Z</t>
  </si>
  <si>
    <t>2021-02-26T02:49:47Z</t>
  </si>
  <si>
    <t>MDEwOlJlcG9zaXRvcnkzNDIxNTQ3NDg=</t>
  </si>
  <si>
    <t>my-project</t>
  </si>
  <si>
    <t>caoyaolin1993</t>
  </si>
  <si>
    <t>https://github.com/caoyaolin1993/my-project</t>
  </si>
  <si>
    <t>Shell/PHP/Blade/JavaScript/CSS/HTML/TypeScript</t>
  </si>
  <si>
    <t>2021-02-25T07:08:53Z</t>
  </si>
  <si>
    <t>2021-02-26T02:16:28Z</t>
  </si>
  <si>
    <t>2021-02-26T02:07:10Z</t>
  </si>
  <si>
    <t>MDEwOlJlcG9zaXRvcnkzNDIzOTMzODg=</t>
  </si>
  <si>
    <t>laravel-hacking</t>
  </si>
  <si>
    <t>jwdunne</t>
  </si>
  <si>
    <t>James W Dunne</t>
  </si>
  <si>
    <t>The Fresh</t>
  </si>
  <si>
    <t>Irlam, Greater Manchester</t>
  </si>
  <si>
    <t>https://github.com/jwdunne/laravel-hacking</t>
  </si>
  <si>
    <t>Makefile</t>
  </si>
  <si>
    <t>Makefile/Shell/PHP</t>
  </si>
  <si>
    <t>2021-02-25T22:13:43Z</t>
  </si>
  <si>
    <t>2021-02-25T22:13:46Z</t>
  </si>
  <si>
    <t>2021-02-25T22:13:44Z</t>
  </si>
  <si>
    <t>MDEwOlJlcG9zaXRvcnkzNDIyNDUxMzQ=</t>
  </si>
  <si>
    <t>InteractiveMath</t>
  </si>
  <si>
    <t>SimonVenier</t>
  </si>
  <si>
    <t>Diplomarbeit Fadum/Venier</t>
  </si>
  <si>
    <t>https://github.com/SimonVenier/InteractiveMath</t>
  </si>
  <si>
    <t>2021-02-25T12:57:56Z</t>
  </si>
  <si>
    <t>2021-02-25T15:18:48Z</t>
  </si>
  <si>
    <t>2021-02-25T15:14:41Z</t>
  </si>
  <si>
    <t>MDEwOlJlcG9zaXRvcnkzNDIyNjg5MTM=</t>
  </si>
  <si>
    <t>StageDrupalOef</t>
  </si>
  <si>
    <t>fugaswolf</t>
  </si>
  <si>
    <t>fu6as</t>
  </si>
  <si>
    <t>Trying to survive this storm of new technologies</t>
  </si>
  <si>
    <t>Brussels</t>
  </si>
  <si>
    <t>Drupal oefening, IMDB clone maken (met een custom theme)</t>
  </si>
  <si>
    <t>https://github.com/fugaswolf/StageDrupalOef</t>
  </si>
  <si>
    <t>2021-02-25T14:21:09Z</t>
  </si>
  <si>
    <t>2021-02-25T14:55:44Z</t>
  </si>
  <si>
    <t>2021-02-25T14:54:50Z</t>
  </si>
  <si>
    <t>MDEwOlJlcG9zaXRvcnkzMzI1MTkxNDA=</t>
  </si>
  <si>
    <t>elearning-pro-moodle-corporate</t>
  </si>
  <si>
    <t>hamboneZA</t>
  </si>
  <si>
    <t>Moodle fork with some additional plugins and configurations for corporate environments.</t>
  </si>
  <si>
    <t>https://github.com/hamboneZA/elearning-pro-moodle-corporate</t>
  </si>
  <si>
    <t>PHP/JavaScript/HTML/Gherkin/CSS/XSLT/Perl</t>
  </si>
  <si>
    <t>2021-01-24T18:04:48Z</t>
  </si>
  <si>
    <t>2021-02-25T14:28:01Z</t>
  </si>
  <si>
    <t>2021-02-25T14:27:58Z</t>
  </si>
  <si>
    <t>MDEwOlJlcG9zaXRvcnkzNDIyMjU1NDk=</t>
  </si>
  <si>
    <t>samsung-mangeto</t>
  </si>
  <si>
    <t>stArch3r</t>
  </si>
  <si>
    <t>Ken Munene</t>
  </si>
  <si>
    <t xml:space="preserve">Full-stack developer in training wheels \r\nhere are some Attempts at not using training wheels \r\n\r\n   </t>
  </si>
  <si>
    <t>Nairobi</t>
  </si>
  <si>
    <t>https://github.com/stArch3r/samsung-mangeto</t>
  </si>
  <si>
    <t>PHP/CSS/JavaScript/HTML/Less/VCL</t>
  </si>
  <si>
    <t>2021-02-25T11:42:04Z</t>
  </si>
  <si>
    <t>2021-02-25T12:58:36Z</t>
  </si>
  <si>
    <t>2021-02-25T11:25:01Z</t>
  </si>
  <si>
    <t>MDEwOlJlcG9zaXRvcnkzNDIyMDU5NTc=</t>
  </si>
  <si>
    <t>samsung-shop-prestashop</t>
  </si>
  <si>
    <t>Jordan-type</t>
  </si>
  <si>
    <t>Jordan_type</t>
  </si>
  <si>
    <t>Software and Blockchain Developer\r\nfreelancer at https://thelightideas.co.ke/</t>
  </si>
  <si>
    <t>UBRICA</t>
  </si>
  <si>
    <t>https://github.com/Jordan-type/samsung-shop-prestashop</t>
  </si>
  <si>
    <t>2021-02-25T10:24:41Z</t>
  </si>
  <si>
    <t>2021-02-25T11:41:49Z</t>
  </si>
  <si>
    <t>2021-02-25T11:21:56Z</t>
  </si>
  <si>
    <t>MDEwOlJlcG9zaXRvcnkyNjAxNjIzMDg=</t>
  </si>
  <si>
    <t>crudCodeigniter</t>
  </si>
  <si>
    <t>Codeigniter 3.1.9 | on php 7.2</t>
  </si>
  <si>
    <t>codeigniter/framework</t>
  </si>
  <si>
    <t>https://github.com/IwonGunawan/crudCodeigniter</t>
  </si>
  <si>
    <t>2020-04-30T09:00:18Z</t>
  </si>
  <si>
    <t>2021-03-01T04:42:21Z</t>
  </si>
  <si>
    <t>2021-02-25T09:15:54Z</t>
  </si>
  <si>
    <t>MDEwOlJlcG9zaXRvcnkzNDIxNTEzMDU=</t>
  </si>
  <si>
    <t>samsung-magento</t>
  </si>
  <si>
    <t>https://github.com/Jordan-type/samsung-magento</t>
  </si>
  <si>
    <t>2021-02-25T06:52:54Z</t>
  </si>
  <si>
    <t>2021-02-25T09:54:48Z</t>
  </si>
  <si>
    <t>2021-02-25T09:15:42Z</t>
  </si>
  <si>
    <t>MDEwOlJlcG9zaXRvcnkyNDgxNDk2MTY=</t>
  </si>
  <si>
    <t>my-training</t>
  </si>
  <si>
    <t>manishchaubey0511</t>
  </si>
  <si>
    <t>Manish Chaubey</t>
  </si>
  <si>
    <t>https://github.com/manishchaubey0511/my-training</t>
  </si>
  <si>
    <t>PHP/CSS/HTML/JavaScript/VCL/Shell/Less</t>
  </si>
  <si>
    <t>2020-03-18T05:51:36Z</t>
  </si>
  <si>
    <t>2021-02-25T05:46:57Z</t>
  </si>
  <si>
    <t>2021-02-25T05:45:47Z</t>
  </si>
  <si>
    <t>MDEwOlJlcG9zaXRvcnkzNDEzMTkwMDA=</t>
  </si>
  <si>
    <t>restaurant</t>
  </si>
  <si>
    <t>Krishna-chauhan</t>
  </si>
  <si>
    <t>krishana chauhan</t>
  </si>
  <si>
    <t>https://github.com/Krishna-chauhan/restaurant</t>
  </si>
  <si>
    <t>Shell/HTML/PHP/CSS/JavaScript/SCSS/Sass</t>
  </si>
  <si>
    <t>2021-02-22T19:51:03Z</t>
  </si>
  <si>
    <t>2021-02-24T08:19:56Z</t>
  </si>
  <si>
    <t>2021-02-24T08:16:18Z</t>
  </si>
  <si>
    <t>MDEwOlJlcG9zaXRvcnkzNDEwODYwODY=</t>
  </si>
  <si>
    <t>dessertdenapp</t>
  </si>
  <si>
    <t>Siddhesh220398</t>
  </si>
  <si>
    <t>https://github.com/Siddhesh220398/dessertdenapp</t>
  </si>
  <si>
    <t>Shell/PHP/HTML/CSS/JavaScript/Vue/SCSS</t>
  </si>
  <si>
    <t>2021-02-22T05:07:20Z</t>
  </si>
  <si>
    <t>2021-02-24T06:13:45Z</t>
  </si>
  <si>
    <t>2021-02-24T06:13:05Z</t>
  </si>
  <si>
    <t>MDEwOlJlcG9zaXRvcnkzMzM0OTkxMjQ=</t>
  </si>
  <si>
    <t>ptusd</t>
  </si>
  <si>
    <t>khalidibwal</t>
  </si>
  <si>
    <t>khalid</t>
  </si>
  <si>
    <t>love to programming, have an experience 2 years in laravel and react native</t>
  </si>
  <si>
    <t>https://github.com/khalidibwal/ptusd</t>
  </si>
  <si>
    <t>2021-01-27T17:00:39Z</t>
  </si>
  <si>
    <t>2021-02-24T06:02:25Z</t>
  </si>
  <si>
    <t>2021-02-24T06:02:09Z</t>
  </si>
  <si>
    <t>MDEwOlJlcG9zaXRvcnkyNDMxMTk3NzA=</t>
  </si>
  <si>
    <t>drupal-mod-dev-2</t>
  </si>
  <si>
    <t>joespinelli7</t>
  </si>
  <si>
    <t>Joseph Spinelli</t>
  </si>
  <si>
    <t>HID Global</t>
  </si>
  <si>
    <t>https://github.com/joespinelli7/drupal-mod-dev-2</t>
  </si>
  <si>
    <t>PHP/JavaScript/CSS/HTML/Shell/Vue/Twig</t>
  </si>
  <si>
    <t>2020-02-25T22:50:20Z</t>
  </si>
  <si>
    <t>2021-02-23T20:55:04Z</t>
  </si>
  <si>
    <t>2021-02-23T20:54:57Z</t>
  </si>
  <si>
    <t>MDEwOlJlcG9zaXRvcnkzMzc2MjMzNTI=</t>
  </si>
  <si>
    <t>shoesprestashop</t>
  </si>
  <si>
    <t>rosaliamuia</t>
  </si>
  <si>
    <t>https://github.com/rosaliamuia/shoesprestashop</t>
  </si>
  <si>
    <t>2021-02-10T05:08:18Z</t>
  </si>
  <si>
    <t>2021-02-23T07:53:36Z</t>
  </si>
  <si>
    <t>2021-02-23T07:10:37Z</t>
  </si>
  <si>
    <t>MDEwOlJlcG9zaXRvcnkzMzkxNDAzNDU=</t>
  </si>
  <si>
    <t>btd</t>
  </si>
  <si>
    <t>AmericoCardenas</t>
  </si>
  <si>
    <t>https://github.com/AmericoCardenas/btd</t>
  </si>
  <si>
    <t>2021-02-15T16:38:22Z</t>
  </si>
  <si>
    <t>2021-02-22T22:36:49Z</t>
  </si>
  <si>
    <t>2021-02-22T22:36:15Z</t>
  </si>
  <si>
    <t>MDEwOlJlcG9zaXRvcnkxOTIwOTc5MDI=</t>
  </si>
  <si>
    <t>validation</t>
  </si>
  <si>
    <t>qlimix</t>
  </si>
  <si>
    <t>https://github.com/qlimix/validation</t>
  </si>
  <si>
    <t>2019-06-15T16:03:56Z</t>
  </si>
  <si>
    <t>2021-02-22T20:26:58Z</t>
  </si>
  <si>
    <t>2021-02-22T20:26:55Z</t>
  </si>
  <si>
    <t>MDEwOlJlcG9zaXRvcnkzNDEyNzE2ODE=</t>
  </si>
  <si>
    <t>pig</t>
  </si>
  <si>
    <t>Super-Boom</t>
  </si>
  <si>
    <t>https://github.com/Super-Boom/pig</t>
  </si>
  <si>
    <t>2021-02-22T16:55:00Z</t>
  </si>
  <si>
    <t>2021-02-22T17:05:41Z</t>
  </si>
  <si>
    <t>2021-02-22T17:05:38Z</t>
  </si>
  <si>
    <t>MDEwOlJlcG9zaXRvcnkzNDExMDMxNzI=</t>
  </si>
  <si>
    <t>jvtd-market-api</t>
  </si>
  <si>
    <t>Lazy-MrPi</t>
  </si>
  <si>
    <t>MrPi</t>
  </si>
  <si>
    <t>https://github.com/Lazy-MrPi/jvtd-market-api</t>
  </si>
  <si>
    <t>2021-02-22T06:36:05Z</t>
  </si>
  <si>
    <t>2021-03-30T01:53:50Z</t>
  </si>
  <si>
    <t>2021-02-22T09:42:28Z</t>
  </si>
  <si>
    <t>MDEwOlJlcG9zaXRvcnkyNzY5Mzg3Nzk=</t>
  </si>
  <si>
    <t>sf_projet</t>
  </si>
  <si>
    <t>keane-kane</t>
  </si>
  <si>
    <t>https://github.com/keane-kane/sf_projet</t>
  </si>
  <si>
    <t>PHP/HTML/CSS/JavaScript/Shell/Twig</t>
  </si>
  <si>
    <t>2020-07-03T16:04:18Z</t>
  </si>
  <si>
    <t>2021-02-22T07:26:31Z</t>
  </si>
  <si>
    <t>2021-02-22T07:26:18Z</t>
  </si>
  <si>
    <t>MDEwOlJlcG9zaXRvcnkzNDExMDY4OTA=</t>
  </si>
  <si>
    <t>Point-of-sale-system</t>
  </si>
  <si>
    <t>aliraza93</t>
  </si>
  <si>
    <t>Ali Raza</t>
  </si>
  <si>
    <t>Software Engineer | Laravel | Vue | React Developer</t>
  </si>
  <si>
    <t>https://github.com/aliraza93/Point-of-sale-system</t>
  </si>
  <si>
    <t>Shell/PHP/Perl/HTML/Batchfile/Blade/CSS</t>
  </si>
  <si>
    <t>2021-02-22T06:54:03Z</t>
  </si>
  <si>
    <t>2021-02-22T07:23:35Z</t>
  </si>
  <si>
    <t>2021-02-22T07:23:32Z</t>
  </si>
  <si>
    <t>MDEwOlJlcG9zaXRvcnkyODk1MDQ3MjU=</t>
  </si>
  <si>
    <t>http-message</t>
  </si>
  <si>
    <t>httpsoft</t>
  </si>
  <si>
    <t>Strict and fast implementation of PSR-7 and PSR-17</t>
  </si>
  <si>
    <t>php/http/psr-7/psr-17/http-message/request-response</t>
  </si>
  <si>
    <t>https://github.com/httpsoft/http-message</t>
  </si>
  <si>
    <t>2020-08-22T14:33:48Z</t>
  </si>
  <si>
    <t>2021-05-24T11:34:36Z</t>
  </si>
  <si>
    <t>2021-02-20T10:36:25Z</t>
  </si>
  <si>
    <t>MDEwOlJlcG9zaXRvcnkzNDA1MDQ4Nzc=</t>
  </si>
  <si>
    <t>Rafarg4.github.io</t>
  </si>
  <si>
    <t>Rafarg4</t>
  </si>
  <si>
    <t>Rafael</t>
  </si>
  <si>
    <t>https://github.com/Rafarg4/Rafarg4.github.io</t>
  </si>
  <si>
    <t>2021-02-19T22:30:10Z</t>
  </si>
  <si>
    <t>2021-02-19T22:43:43Z</t>
  </si>
  <si>
    <t>2021-02-19T22:35:57Z</t>
  </si>
  <si>
    <t>MDEwOlJlcG9zaXRvcnkyNzU2MjM5MzA=</t>
  </si>
  <si>
    <t>Quarantine_Monitoring_backend</t>
  </si>
  <si>
    <t>Shubzz-02</t>
  </si>
  <si>
    <t>Subhash Rawat</t>
  </si>
  <si>
    <t xml:space="preserve"> Expertise in JAVA, Python,C, Networking and Android Development. Interested in Linux Kernel, AOSP and System Software Development</t>
  </si>
  <si>
    <t>Dehradun,Uttarakhand</t>
  </si>
  <si>
    <t>track people living in remote areas, whether they are breaking quarantine rules or not.</t>
  </si>
  <si>
    <t>monitoring/covid-19/php7/android/spreadsheet/bootstrap4</t>
  </si>
  <si>
    <t>https://github.com/Shubzz-02/Quarantine_Monitoring_backend</t>
  </si>
  <si>
    <t>2020-06-28T16:24:16Z</t>
  </si>
  <si>
    <t>2021-02-19T14:38:09Z</t>
  </si>
  <si>
    <t>2021-02-19T14:38:05Z</t>
  </si>
  <si>
    <t>MDEwOlJlcG9zaXRvcnkzMzc4MTQ1OTk=</t>
  </si>
  <si>
    <t>todo</t>
  </si>
  <si>
    <t>jelrikvh</t>
  </si>
  <si>
    <t>Jelrik van Hal</t>
  </si>
  <si>
    <t>https://github.com/jelrikvh/todo</t>
  </si>
  <si>
    <t>Shell/Makefile/PHP/Dockerfile</t>
  </si>
  <si>
    <t>2021-02-10T18:22:52Z</t>
  </si>
  <si>
    <t>2021-02-19T13:01:10Z</t>
  </si>
  <si>
    <t>2021-02-19T13:00:57Z</t>
  </si>
  <si>
    <t>MDEwOlJlcG9zaXRvcnkzMzk2NjQwMzM=</t>
  </si>
  <si>
    <t>jyoa</t>
  </si>
  <si>
    <t>wangyiheii</t>
  </si>
  <si>
    <t>https://github.com/wangyiheii/jyoa</t>
  </si>
  <si>
    <t>PHP/Smarty/HTML/CSS/JavaScript/Less/PowerShell</t>
  </si>
  <si>
    <t>2021-02-17T08:59:54Z</t>
  </si>
  <si>
    <t>2021-02-19T02:46:16Z</t>
  </si>
  <si>
    <t>2021-02-19T02:46:08Z</t>
  </si>
  <si>
    <t>MDEwOlJlcG9zaXRvcnkzNDAwNTcxMTc=</t>
  </si>
  <si>
    <t>mfile</t>
  </si>
  <si>
    <t>nabad600</t>
  </si>
  <si>
    <t>Naba Kumar Das</t>
  </si>
  <si>
    <t>Kolkata</t>
  </si>
  <si>
    <t>https://github.com/nabad600/mfile</t>
  </si>
  <si>
    <t>Shell/PHP/JavaScript/Vue/SCSS/Blade</t>
  </si>
  <si>
    <t>2021-02-18T13:23:13Z</t>
  </si>
  <si>
    <t>2021-02-18T13:43:17Z</t>
  </si>
  <si>
    <t>2021-02-18T13:41:51Z</t>
  </si>
  <si>
    <t>MDEwOlJlcG9zaXRvcnkzMDEyNTkwMjA=</t>
  </si>
  <si>
    <t>shipandco-sdk</t>
  </si>
  <si>
    <t>Ship&amp;co API PHP SDK: Integrate with Japan's Yamato and Sagawa shipping providers using this PHP library</t>
  </si>
  <si>
    <t>carrier/registered-carriers/sdk/ship/shipments/php/php-library/yamato/sagawa/yupack</t>
  </si>
  <si>
    <t>https://github.com/sanmai/shipandco-sdk</t>
  </si>
  <si>
    <t>2020-10-05T00:52:17Z</t>
  </si>
  <si>
    <t>2021-02-18T13:32:21Z</t>
  </si>
  <si>
    <t>2021-02-18T13:32:19Z</t>
  </si>
  <si>
    <t>MDEwOlJlcG9zaXRvcnkzMzk5MDQxNzE=</t>
  </si>
  <si>
    <t>ci-testing</t>
  </si>
  <si>
    <t>mentisy</t>
  </si>
  <si>
    <t>Alexander Volle</t>
  </si>
  <si>
    <t>Hobby programmer</t>
  </si>
  <si>
    <t>Ålesund, Norway</t>
  </si>
  <si>
    <t>https://github.com/mentisy/ci-testing</t>
  </si>
  <si>
    <t>2021-02-18T01:37:23Z</t>
  </si>
  <si>
    <t>2021-02-18T02:44:21Z</t>
  </si>
  <si>
    <t>2021-02-18T02:44:19Z</t>
  </si>
  <si>
    <t>MDEwOlJlcG9zaXRvcnkyNDQ2NzE3NTE=</t>
  </si>
  <si>
    <t>transporte</t>
  </si>
  <si>
    <t>mbermudezv</t>
  </si>
  <si>
    <t>wappcom</t>
  </si>
  <si>
    <t>San Jose, Costa Rica</t>
  </si>
  <si>
    <t xml:space="preserve">wep app con lector de barras </t>
  </si>
  <si>
    <t>https://github.com/mbermudezv/transporte</t>
  </si>
  <si>
    <t>JavaScript/HTML/PHP/SCSS</t>
  </si>
  <si>
    <t>2020-03-03T15:26:46Z</t>
  </si>
  <si>
    <t>2021-02-17T17:19:29Z</t>
  </si>
  <si>
    <t>2021-02-17T17:18:36Z</t>
  </si>
  <si>
    <t>MDEwOlJlcG9zaXRvcnkzMzk3OTM1ODY=</t>
  </si>
  <si>
    <t>magento241</t>
  </si>
  <si>
    <t>vedantjiva</t>
  </si>
  <si>
    <t>Machayenge!!!!!!!!!</t>
  </si>
  <si>
    <t>NGP</t>
  </si>
  <si>
    <t>Nagpur</t>
  </si>
  <si>
    <t>https://github.com/vedantjiva/magento241</t>
  </si>
  <si>
    <t>2021-02-17T16:56:07Z</t>
  </si>
  <si>
    <t>2021-02-17T17:04:56Z</t>
  </si>
  <si>
    <t>2021-02-17T16:58:36Z</t>
  </si>
  <si>
    <t>MDEwOlJlcG9zaXRvcnkzMzk3NzE0MTU=</t>
  </si>
  <si>
    <t>MarcelBragance</t>
  </si>
  <si>
    <t>https://github.com/95902/prestashop</t>
  </si>
  <si>
    <t>2021-02-17T15:40:49Z</t>
  </si>
  <si>
    <t>2021-02-17T15:56:23Z</t>
  </si>
  <si>
    <t>2021-02-17T15:45:00Z</t>
  </si>
  <si>
    <t>MDEwOlJlcG9zaXRvcnkzMzk3NjgxNTQ=</t>
  </si>
  <si>
    <t>tempLaravel</t>
  </si>
  <si>
    <t>shayan3k</t>
  </si>
  <si>
    <t>temp laravel app</t>
  </si>
  <si>
    <t>https://github.com/shayan3k/tempLaravel</t>
  </si>
  <si>
    <t>2021-02-17T15:30:11Z</t>
  </si>
  <si>
    <t>2021-02-17T15:32:41Z</t>
  </si>
  <si>
    <t>2021-02-17T15:29:39Z</t>
  </si>
  <si>
    <t>MDEwOlJlcG9zaXRvcnkzMzk2NjgxNzQ=</t>
  </si>
  <si>
    <t>magento24</t>
  </si>
  <si>
    <t>https://github.com/vedantjiva/magento24</t>
  </si>
  <si>
    <t>2021-02-17T09:16:40Z</t>
  </si>
  <si>
    <t>2021-04-22T20:26:57Z</t>
  </si>
  <si>
    <t>2021-02-17T12:11:52Z</t>
  </si>
  <si>
    <t>MDEwOlJlcG9zaXRvcnkzMzM5Nzk4NjY=</t>
  </si>
  <si>
    <t>WE2UP-ERP-old</t>
  </si>
  <si>
    <t>WE2UP-ERP</t>
  </si>
  <si>
    <t>https://github.com/true-Business-software/WE2UP-ERP-old</t>
  </si>
  <si>
    <t>2021-01-28T23:07:30Z</t>
  </si>
  <si>
    <t>2021-02-21T16:55:58Z</t>
  </si>
  <si>
    <t>2021-02-17T03:16:04Z</t>
  </si>
  <si>
    <t>MDEwOlJlcG9zaXRvcnkzMjgxODEyNjU=</t>
  </si>
  <si>
    <t>octopus</t>
  </si>
  <si>
    <t>juancul</t>
  </si>
  <si>
    <t>https://github.com/juancul/octopus</t>
  </si>
  <si>
    <t>CSS/PHP/JavaScript/SCSS/Hack/Shell/HTML</t>
  </si>
  <si>
    <t>2021-01-09T15:08:07Z</t>
  </si>
  <si>
    <t>2021-02-16T21:28:13Z</t>
  </si>
  <si>
    <t>2021-02-16T21:27:47Z</t>
  </si>
  <si>
    <t>MDEwOlJlcG9zaXRvcnkxMzU4NjUwOQ==</t>
  </si>
  <si>
    <t>acmailer</t>
  </si>
  <si>
    <t>Mail sending module for Mezzio and Laminas MVC with support for file attachment and template email composition</t>
  </si>
  <si>
    <t>php/module/email/laminas/mezzio/hacktoberfest</t>
  </si>
  <si>
    <t>https://github.com/acmailer/acmailer</t>
  </si>
  <si>
    <t>2013-10-15T10:02:55Z</t>
  </si>
  <si>
    <t>2021-02-16T18:44:08Z</t>
  </si>
  <si>
    <t>2021-02-16T18:44:05Z</t>
  </si>
  <si>
    <t>MDEwOlJlcG9zaXRvcnkzMzUxMTU3MjM=</t>
  </si>
  <si>
    <t>actdoc</t>
  </si>
  <si>
    <t>Vanessa-SC</t>
  </si>
  <si>
    <t>Vanessa Sifuentes C.</t>
  </si>
  <si>
    <t>Durango, México</t>
  </si>
  <si>
    <t>Actualización Docente</t>
  </si>
  <si>
    <t>https://github.com/Vanessa-SC/actdoc</t>
  </si>
  <si>
    <t>HTML/PHP/CSS/Shell/JavaScript</t>
  </si>
  <si>
    <t>2021-02-01T23:46:00Z</t>
  </si>
  <si>
    <t>2021-02-17T17:38:40Z</t>
  </si>
  <si>
    <t>2021-02-16T18:34:54Z</t>
  </si>
  <si>
    <t>MDEwOlJlcG9zaXRvcnkzMjMzMDUyNjM=</t>
  </si>
  <si>
    <t>shkola</t>
  </si>
  <si>
    <t>https://github.com/mg-abramishvili/shkola</t>
  </si>
  <si>
    <t>2020-12-21T10:40:17Z</t>
  </si>
  <si>
    <t>2021-02-16T10:12:38Z</t>
  </si>
  <si>
    <t>2021-02-16T10:12:26Z</t>
  </si>
  <si>
    <t>MDEwOlJlcG9zaXRvcnkyNzgwMzE1MDc=</t>
  </si>
  <si>
    <t>project</t>
  </si>
  <si>
    <t>Bcdo</t>
  </si>
  <si>
    <t>Bjørnar Otterlei</t>
  </si>
  <si>
    <t xml:space="preserve">Trying to make a work out of passion </t>
  </si>
  <si>
    <t>Scaffold</t>
  </si>
  <si>
    <t>https://github.com/Bcdo/project</t>
  </si>
  <si>
    <t>PHP/Batchfile/JavaScript/CSS/Vue/Shell/TypeScript</t>
  </si>
  <si>
    <t>2020-07-08T08:19:01Z</t>
  </si>
  <si>
    <t>2021-04-26T15:04:51Z</t>
  </si>
  <si>
    <t>2021-02-16T08:18:36Z</t>
  </si>
  <si>
    <t>MDEwOlJlcG9zaXRvcnkzMzkyOTQ1NjE=</t>
  </si>
  <si>
    <t>prestashop-practice</t>
  </si>
  <si>
    <t>lloydskie78</t>
  </si>
  <si>
    <t>Lloyd Alcantara</t>
  </si>
  <si>
    <t>yoroshiku onegaishimasu!!</t>
  </si>
  <si>
    <t>DecoArts / CitiHardware</t>
  </si>
  <si>
    <t>Practice coding for prestashop CMD</t>
  </si>
  <si>
    <t>https://github.com/lloydskie78/prestashop-practice</t>
  </si>
  <si>
    <t>2021-02-16T05:25:50Z</t>
  </si>
  <si>
    <t>2021-02-16T05:36:01Z</t>
  </si>
  <si>
    <t>2021-02-16T05:34:09Z</t>
  </si>
  <si>
    <t>MDEwOlJlcG9zaXRvcnkzMzc5Njc2NDI=</t>
  </si>
  <si>
    <t>GasUp</t>
  </si>
  <si>
    <t>ShakibulDeveloper</t>
  </si>
  <si>
    <t>I like to use both sides of my brain 👨‍🎨👨‍💻 | \r\nFounder &amp; CEO at EpikTheme</t>
  </si>
  <si>
    <t>@EpikTheme</t>
  </si>
  <si>
    <t>https://github.com/ShakibulDeveloper/GasUp</t>
  </si>
  <si>
    <t>2021-02-11T08:17:31Z</t>
  </si>
  <si>
    <t>2021-02-15T15:53:53Z</t>
  </si>
  <si>
    <t>2021-02-15T15:53:12Z</t>
  </si>
  <si>
    <t>MDEwOlJlcG9zaXRvcnkzMzQ5NDgyMzI=</t>
  </si>
  <si>
    <t>appsekolah</t>
  </si>
  <si>
    <t>syn-arch</t>
  </si>
  <si>
    <t>Adiatna Sukmana</t>
  </si>
  <si>
    <t>People who learn to code</t>
  </si>
  <si>
    <t>Bandung,Indonesia</t>
  </si>
  <si>
    <t>https://github.com/syn-arch/appsekolah</t>
  </si>
  <si>
    <t>2021-02-01T12:49:10Z</t>
  </si>
  <si>
    <t>2021-02-15T02:33:13Z</t>
  </si>
  <si>
    <t>2021-02-15T02:32:43Z</t>
  </si>
  <si>
    <t>MDEwOlJlcG9zaXRvcnkyNjI5NzU2NjQ=</t>
  </si>
  <si>
    <t>giripalmabo</t>
  </si>
  <si>
    <t>supermabur</t>
  </si>
  <si>
    <t>Mukhammad Eki</t>
  </si>
  <si>
    <t>https://github.com/supermabur/giripalmabo</t>
  </si>
  <si>
    <t>PHP/HTML/CoffeeScript/Shell/Ruby/Less/Blade</t>
  </si>
  <si>
    <t>2020-05-11T07:52:14Z</t>
  </si>
  <si>
    <t>2021-02-15T01:53:06Z</t>
  </si>
  <si>
    <t>2021-02-15T01:52:52Z</t>
  </si>
  <si>
    <t>MDEwOlJlcG9zaXRvcnkzMzY2NDg4NTE=</t>
  </si>
  <si>
    <t>Hummingbird</t>
  </si>
  <si>
    <t>Jeroen-G</t>
  </si>
  <si>
    <t>JeroenG</t>
  </si>
  <si>
    <t xml:space="preserve">@Enrise </t>
  </si>
  <si>
    <t>The Netherlands</t>
  </si>
  <si>
    <t>Validate your DOM to be SEO-proof.</t>
  </si>
  <si>
    <t>seo/seo-analysis/seo-tools</t>
  </si>
  <si>
    <t>https://github.com/Jeroen-G/Hummingbird</t>
  </si>
  <si>
    <t>2021-02-06T22:20:24Z</t>
  </si>
  <si>
    <t>2021-02-23T20:57:32Z</t>
  </si>
  <si>
    <t>2021-02-14T18:30:20Z</t>
  </si>
  <si>
    <t>MDEwOlJlcG9zaXRvcnkzMzI4OTI4Njg=</t>
  </si>
  <si>
    <t>niazmandi</t>
  </si>
  <si>
    <t>faezehbagheri</t>
  </si>
  <si>
    <t>پروژه آگهی</t>
  </si>
  <si>
    <t>https://github.com/faezehbagheri/niazmandi</t>
  </si>
  <si>
    <t>2021-01-25T21:47:01Z</t>
  </si>
  <si>
    <t>2021-02-13T22:42:47Z</t>
  </si>
  <si>
    <t>2021-02-13T22:41:31Z</t>
  </si>
  <si>
    <t>MDEwOlJlcG9zaXRvcnkzMzY2NzE4MDI=</t>
  </si>
  <si>
    <t>Admin-Web-Application</t>
  </si>
  <si>
    <t>JMOriggi</t>
  </si>
  <si>
    <t>AI, Algorithm, Web applications, Data Science, and Psychology enthusiast.</t>
  </si>
  <si>
    <t>Boston University</t>
  </si>
  <si>
    <t>Boston</t>
  </si>
  <si>
    <t>https://github.com/JMOriggi/Admin-Web-Application</t>
  </si>
  <si>
    <t>2021-02-07T01:11:11Z</t>
  </si>
  <si>
    <t>2021-02-13T06:30:42Z</t>
  </si>
  <si>
    <t>2021-02-13T06:30:39Z</t>
  </si>
  <si>
    <t>MDEwOlJlcG9zaXRvcnkzMzgyMTg1MDE=</t>
  </si>
  <si>
    <t>edy</t>
  </si>
  <si>
    <t>charlt</t>
  </si>
  <si>
    <t>none</t>
  </si>
  <si>
    <t>https://github.com/charlt/edy</t>
  </si>
  <si>
    <t>PHP/HTML/JavaScript/CSS/TypeScript/SCSS</t>
  </si>
  <si>
    <t>2021-02-12T03:53:09Z</t>
  </si>
  <si>
    <t>2021-02-12T22:01:01Z</t>
  </si>
  <si>
    <t>2021-02-12T21:48:31Z</t>
  </si>
  <si>
    <t>MDEwOlJlcG9zaXRvcnkzMTI5ODU1OTA=</t>
  </si>
  <si>
    <t>sipdn-web-CI3</t>
  </si>
  <si>
    <t>amary21</t>
  </si>
  <si>
    <t>Taufik Amaryansyah</t>
  </si>
  <si>
    <t>Yogyakarta</t>
  </si>
  <si>
    <t>Sistem Informasi Pengolahan Data Nilai Siswa menggunakan CodeIgniter v3.1.1</t>
  </si>
  <si>
    <t>https://github.com/amary21/sipdn-web-CI3</t>
  </si>
  <si>
    <t>2020-11-15T08:07:49Z</t>
  </si>
  <si>
    <t>2021-02-16T14:35:29Z</t>
  </si>
  <si>
    <t>2021-02-11T21:46:35Z</t>
  </si>
  <si>
    <t>MDEwOlJlcG9zaXRvcnkzMzgxNDc4Njg=</t>
  </si>
  <si>
    <t>Food-Delivery-App</t>
  </si>
  <si>
    <t>chardebeer</t>
  </si>
  <si>
    <t>Charlize</t>
  </si>
  <si>
    <t xml:space="preserve">I dream in anime.js </t>
  </si>
  <si>
    <t>South Africa</t>
  </si>
  <si>
    <t>Deliver A Lot Food Delivery App on Laravel</t>
  </si>
  <si>
    <t>https://github.com/chardebeer/Food-Delivery-App</t>
  </si>
  <si>
    <t>Shell/HTML/PHP/Blade/CSS/JavaScript/SCSS</t>
  </si>
  <si>
    <t>2021-02-11T20:43:34Z</t>
  </si>
  <si>
    <t>2021-02-21T06:41:54Z</t>
  </si>
  <si>
    <t>2021-02-11T20:57:39Z</t>
  </si>
  <si>
    <t>MDEwOlJlcG9zaXRvcnkzMzgxMzQxMTU=</t>
  </si>
  <si>
    <t>user-console</t>
  </si>
  <si>
    <t>Console commands for module yii-extension/user</t>
  </si>
  <si>
    <t>https://github.com/yii-extension/user-console</t>
  </si>
  <si>
    <t>2021-02-11T19:43:36Z</t>
  </si>
  <si>
    <t>2021-02-11T19:43:40Z</t>
  </si>
  <si>
    <t>2021-02-11T19:43:37Z</t>
  </si>
  <si>
    <t>MDEwOlJlcG9zaXRvcnkzMzc5MjE5NDg=</t>
  </si>
  <si>
    <t>SUPERCITO_WEB_FINAL</t>
  </si>
  <si>
    <t>XaviPG</t>
  </si>
  <si>
    <t>Xavi</t>
  </si>
  <si>
    <t>https://github.com/XaviPG/SUPERCITO_WEB_FINAL</t>
  </si>
  <si>
    <t>Shell/PHP/HTML/TypeScript/Vue/Blade/Hack</t>
  </si>
  <si>
    <t>2021-02-11T03:43:29Z</t>
  </si>
  <si>
    <t>2021-02-11T16:40:06Z</t>
  </si>
  <si>
    <t>2021-02-11T16:37:57Z</t>
  </si>
  <si>
    <t>MDEwOlJlcG9zaXRvcnkyODQ3ODY5MDk=</t>
  </si>
  <si>
    <t>atmec</t>
  </si>
  <si>
    <t>samuelvelez</t>
  </si>
  <si>
    <t>https://github.com/samuelvelez/atmec</t>
  </si>
  <si>
    <t>PHP/CSS/Shell/JavaScript/Vue/HTML/SCSS</t>
  </si>
  <si>
    <t>2020-08-03T19:18:10Z</t>
  </si>
  <si>
    <t>2021-02-10T19:44:03Z</t>
  </si>
  <si>
    <t>2021-02-10T19:43:50Z</t>
  </si>
  <si>
    <t>MDEwOlJlcG9zaXRvcnkzMzc3MDM1MTk=</t>
  </si>
  <si>
    <t>gestser</t>
  </si>
  <si>
    <t>coolio03</t>
  </si>
  <si>
    <t>https://github.com/coolio03/gestser</t>
  </si>
  <si>
    <t>Shell/PHP/Blade/HTML/Ruby/Less/Vue</t>
  </si>
  <si>
    <t>2021-02-10T11:29:56Z</t>
  </si>
  <si>
    <t>2021-02-10T16:08:09Z</t>
  </si>
  <si>
    <t>2021-02-10T16:05:17Z</t>
  </si>
  <si>
    <t>MDEwOlJlcG9zaXRvcnkyMjU4NDU3Nzc=</t>
  </si>
  <si>
    <t>json-to-code-climate-subset-converter</t>
  </si>
  <si>
    <t>beechit</t>
  </si>
  <si>
    <t>CLI tool that'll convert supported JSON files to a subset of the Code Climate JSON format</t>
  </si>
  <si>
    <t>psalm/phplint/json/phan/phpstan/gitlab/phpcs/json-format/cli-command/docker</t>
  </si>
  <si>
    <t>https://github.com/beechit/json-to-code-climate-subset-converter</t>
  </si>
  <si>
    <t>2019-12-04T10:59:26Z</t>
  </si>
  <si>
    <t>2021-05-27T10:03:42Z</t>
  </si>
  <si>
    <t>2021-02-10T14:58:17Z</t>
  </si>
  <si>
    <t>MDEwOlJlcG9zaXRvcnkyOTY2ODA0OTc=</t>
  </si>
  <si>
    <t>bridgecampus</t>
  </si>
  <si>
    <t>anandprakash15</t>
  </si>
  <si>
    <t>anandprakash</t>
  </si>
  <si>
    <t>https://github.com/anandprakash15/bridgecampus</t>
  </si>
  <si>
    <t>PHP/JavaScript/CSS/Shell/Batchfile</t>
  </si>
  <si>
    <t>2020-09-18T16:55:40Z</t>
  </si>
  <si>
    <t>2021-02-09T20:05:37Z</t>
  </si>
  <si>
    <t>2021-02-09T20:05:33Z</t>
  </si>
  <si>
    <t>MDEwOlJlcG9zaXRvcnk4MTE5NzUwNg==</t>
  </si>
  <si>
    <t>wmff</t>
  </si>
  <si>
    <t>waveney</t>
  </si>
  <si>
    <t>Richard Proctor</t>
  </si>
  <si>
    <t>Waveney Web Services</t>
  </si>
  <si>
    <t>Wimborne Minster Folk festival Website</t>
  </si>
  <si>
    <t>https://github.com/waveney/wmff</t>
  </si>
  <si>
    <t>PHP/CSS/JavaScript/Roff/Hack/Java/HTML</t>
  </si>
  <si>
    <t>2017-02-07T10:45:46Z</t>
  </si>
  <si>
    <t>2021-02-09T11:52:02Z</t>
  </si>
  <si>
    <t>2021-02-09T11:51:50Z</t>
  </si>
  <si>
    <t>MDEwOlJlcG9zaXRvcnkzMzcwNTU2MTY=</t>
  </si>
  <si>
    <t>magento2</t>
  </si>
  <si>
    <t>kevalpatelthegatewaycorp</t>
  </si>
  <si>
    <t>Autofacets</t>
  </si>
  <si>
    <t>ahmedabad</t>
  </si>
  <si>
    <t>demo project</t>
  </si>
  <si>
    <t>https://github.com/kevalpatelthegatewaycorp/magento2</t>
  </si>
  <si>
    <t>PHP/JavaScript/PureBasic/HTML/CSS/Less/VCL</t>
  </si>
  <si>
    <t>2021-02-08T11:36:04Z</t>
  </si>
  <si>
    <t>2021-02-09T11:21:38Z</t>
  </si>
  <si>
    <t>2021-02-09T11:21:25Z</t>
  </si>
  <si>
    <t>MDEwOlJlcG9zaXRvcnkzMzcyOTI2NTI=</t>
  </si>
  <si>
    <t>Shoppersbill-Web-App</t>
  </si>
  <si>
    <t>sammyprince</t>
  </si>
  <si>
    <t>Shoppersbill Web App</t>
  </si>
  <si>
    <t>https://github.com/sammyprince/Shoppersbill-Web-App</t>
  </si>
  <si>
    <t>Shell/PHP/CSS/JavaScript/Vue/SCSS/HTML</t>
  </si>
  <si>
    <t>2021-02-09T04:32:43Z</t>
  </si>
  <si>
    <t>2021-02-09T14:14:36Z</t>
  </si>
  <si>
    <t>2021-02-09T10:50:19Z</t>
  </si>
  <si>
    <t>MDEwOlJlcG9zaXRvcnkzMzczNDUzNTE=</t>
  </si>
  <si>
    <t>feb20201</t>
  </si>
  <si>
    <t>rajasgadgil</t>
  </si>
  <si>
    <t>https://github.com/rajasgadgil/feb20201</t>
  </si>
  <si>
    <t>PHP/CSS/JavaScript/SCSS/HTML/Hack/Twig</t>
  </si>
  <si>
    <t>2021-02-09T08:56:33Z</t>
  </si>
  <si>
    <t>2021-02-09T09:31:48Z</t>
  </si>
  <si>
    <t>2021-02-09T09:29:15Z</t>
  </si>
  <si>
    <t>MDEwOlJlcG9zaXRvcnkzMzY4MDA5MjM=</t>
  </si>
  <si>
    <t>simpeg-skp</t>
  </si>
  <si>
    <t>iqbaleff214</t>
  </si>
  <si>
    <t>M. Iqbal Effendi</t>
  </si>
  <si>
    <t>Buat tugas.. ini cuma sementara</t>
  </si>
  <si>
    <t>https://github.com/iqbaleff214/simpeg-skp</t>
  </si>
  <si>
    <t>PHP/HTML/Hack/JavaScript/CSS</t>
  </si>
  <si>
    <t>2021-02-07T14:02:49Z</t>
  </si>
  <si>
    <t>2021-02-09T03:30:25Z</t>
  </si>
  <si>
    <t>2021-02-09T03:30:15Z</t>
  </si>
  <si>
    <t>MDEwOlJlcG9zaXRvcnkzMTI5ODI4NTU=</t>
  </si>
  <si>
    <t>wisata-dev</t>
  </si>
  <si>
    <t>igwd</t>
  </si>
  <si>
    <t>project web wisata air terjun</t>
  </si>
  <si>
    <t>https://github.com/igwd/wisata-dev</t>
  </si>
  <si>
    <t>PHP/Blade/HTML/Vue/Shell</t>
  </si>
  <si>
    <t>2020-11-15T07:48:06Z</t>
  </si>
  <si>
    <t>2021-02-09T02:49:25Z</t>
  </si>
  <si>
    <t>2021-02-09T02:49:14Z</t>
  </si>
  <si>
    <t>MDEwOlJlcG9zaXRvcnkzMzY5NjM4MTk=</t>
  </si>
  <si>
    <t>alcaldia_ssb</t>
  </si>
  <si>
    <t>UlisesSamayoa</t>
  </si>
  <si>
    <t>https://github.com/UlisesSamayoa/alcaldia_ssb</t>
  </si>
  <si>
    <t>2021-02-08T04:52:16Z</t>
  </si>
  <si>
    <t>2021-02-08T20:05:18Z</t>
  </si>
  <si>
    <t>2021-02-08T19:39:05Z</t>
  </si>
  <si>
    <t>MDEwOlJlcG9zaXRvcnkyODA4OTE2OTE=</t>
  </si>
  <si>
    <t>raportonline</t>
  </si>
  <si>
    <t>https://github.com/haxan100/raportonline</t>
  </si>
  <si>
    <t>2020-07-19T15:14:46Z</t>
  </si>
  <si>
    <t>2021-02-09T15:01:08Z</t>
  </si>
  <si>
    <t>2021-02-08T16:11:57Z</t>
  </si>
  <si>
    <t>MDEwOlJlcG9zaXRvcnkyMzk5Nzc4Nzc=</t>
  </si>
  <si>
    <t>PFHonorReg</t>
  </si>
  <si>
    <t>Simsoon-Sukumaran</t>
  </si>
  <si>
    <t>Simsoon Sukumaran</t>
  </si>
  <si>
    <t>It's fun to do programming.. you should try it too!</t>
  </si>
  <si>
    <t>Selangor Darul Ehsan, Malaysia</t>
  </si>
  <si>
    <t>Pathfinder Honor Registration Program</t>
  </si>
  <si>
    <t>https://github.com/Simsoon-Sukumaran/PFHonorReg</t>
  </si>
  <si>
    <t>2020-02-12T09:50:38Z</t>
  </si>
  <si>
    <t>2021-02-08T16:05:39Z</t>
  </si>
  <si>
    <t>2021-02-08T16:05:19Z</t>
  </si>
  <si>
    <t>MDEwOlJlcG9zaXRvcnkzMjI0MDQ5ODA=</t>
  </si>
  <si>
    <t>projetback</t>
  </si>
  <si>
    <t>https://github.com/igueye2204/projetback</t>
  </si>
  <si>
    <t>2020-12-17T20:25:42Z</t>
  </si>
  <si>
    <t>2021-02-08T13:29:28Z</t>
  </si>
  <si>
    <t>2021-02-08T13:26:03Z</t>
  </si>
  <si>
    <t>MDEwOlJlcG9zaXRvcnkzMzYyNTc1ODE=</t>
  </si>
  <si>
    <t>prestasift</t>
  </si>
  <si>
    <t>lucmichalski</t>
  </si>
  <si>
    <t>Luc Michalski</t>
  </si>
  <si>
    <t>Evolutive Group, Blippar, We Are Social</t>
  </si>
  <si>
    <t>Prestashop code static analysis and vulnerabilities</t>
  </si>
  <si>
    <t>https://github.com/lucmichalski/prestasift</t>
  </si>
  <si>
    <t>Shell/Makefile/Go/Assembly/Dockerfile/PHP/CSS</t>
  </si>
  <si>
    <t>2021-02-05T11:52:31Z</t>
  </si>
  <si>
    <t>2021-02-08T12:08:23Z</t>
  </si>
  <si>
    <t>2021-02-08T12:08:20Z</t>
  </si>
  <si>
    <t>MDEwOlJlcG9zaXRvcnkzMDY1MjcyOTY=</t>
  </si>
  <si>
    <t>persediaan</t>
  </si>
  <si>
    <t>ekanur</t>
  </si>
  <si>
    <t>Eka Nur Ahmad Romadhoni</t>
  </si>
  <si>
    <t>Malang, Indonesia</t>
  </si>
  <si>
    <t>https://github.com/ekanur/persediaan</t>
  </si>
  <si>
    <t>CSS/JavaScript/Less/SCSS/PHP/Hack/HTML</t>
  </si>
  <si>
    <t>2020-10-23T04:16:16Z</t>
  </si>
  <si>
    <t>2021-02-08T06:56:31Z</t>
  </si>
  <si>
    <t>2021-02-08T06:56:14Z</t>
  </si>
  <si>
    <t>MDEwOlJlcG9zaXRvcnkzMzY5NTA5MjI=</t>
  </si>
  <si>
    <t>proyectoTurismo</t>
  </si>
  <si>
    <t>iancarlosortega</t>
  </si>
  <si>
    <t>https://github.com/iancarlosortega/proyectoTurismo</t>
  </si>
  <si>
    <t>Shell/JavaScript/PHP/Blade</t>
  </si>
  <si>
    <t>2021-02-08T03:38:58Z</t>
  </si>
  <si>
    <t>2021-02-08T03:57:30Z</t>
  </si>
  <si>
    <t>2021-02-08T03:55:01Z</t>
  </si>
  <si>
    <t>MDEwOlJlcG9zaXRvcnkyNzkzNTMyMDE=</t>
  </si>
  <si>
    <t>tokonlen</t>
  </si>
  <si>
    <t>fuadpuadun</t>
  </si>
  <si>
    <t>Mahasiswa</t>
  </si>
  <si>
    <t>Project toko online, hasil tugas selama mata kuliah PPL1</t>
  </si>
  <si>
    <t>https://github.com/fuadpuadun/tokonlen</t>
  </si>
  <si>
    <t>CSS/JavaScript/PHP/Hack</t>
  </si>
  <si>
    <t>2020-07-13T16:18:00Z</t>
  </si>
  <si>
    <t>2021-02-07T13:11:38Z</t>
  </si>
  <si>
    <t>2021-02-07T13:11:34Z</t>
  </si>
  <si>
    <t>MDEwOlJlcG9zaXRvcnkyNDE0NzU2NzA=</t>
  </si>
  <si>
    <t>celebrate2</t>
  </si>
  <si>
    <t>ausprouty</t>
  </si>
  <si>
    <t>Bob Prouty</t>
  </si>
  <si>
    <t>End-to-end solution manager; skunk-works; learning VueJS,  custom Drupal Modules, PWA</t>
  </si>
  <si>
    <t>Power to Change (Australia)</t>
  </si>
  <si>
    <t>Sydney, Australia</t>
  </si>
  <si>
    <t>Second Attempt</t>
  </si>
  <si>
    <t>https://github.com/ausprouty/celebrate2</t>
  </si>
  <si>
    <t>Vue/PHP/CSS/JavaScript/HTML/Shell/Batchfile</t>
  </si>
  <si>
    <t>2020-02-18T21:54:16Z</t>
  </si>
  <si>
    <t>2021-02-06T06:23:10Z</t>
  </si>
  <si>
    <t>2021-02-06T06:22:54Z</t>
  </si>
  <si>
    <t>MDEwOlJlcG9zaXRvcnkzMzYwNTE4Mjk=</t>
  </si>
  <si>
    <t>sklep-produkty_dumped</t>
  </si>
  <si>
    <t>https://github.com/MFilipkowski/sklep-produkty_dumped</t>
  </si>
  <si>
    <t>2021-02-04T18:51:11Z</t>
  </si>
  <si>
    <t>2021-02-05T23:11:17Z</t>
  </si>
  <si>
    <t>2021-02-05T21:50:57Z</t>
  </si>
  <si>
    <t>MDEwOlJlcG9zaXRvcnkzMzYzNDc3NDM=</t>
  </si>
  <si>
    <t>gestion_empleados</t>
  </si>
  <si>
    <t>frankspernita</t>
  </si>
  <si>
    <t>https://github.com/frankspernita/gestion_empleados</t>
  </si>
  <si>
    <t>PHP/HTML/JavaScript/Hack/SCSS/CSS</t>
  </si>
  <si>
    <t>2021-02-05T17:52:51Z</t>
  </si>
  <si>
    <t>2021-02-05T19:30:50Z</t>
  </si>
  <si>
    <t>2021-02-05T19:29:40Z</t>
  </si>
  <si>
    <t>MDEwOlJlcG9zaXRvcnkzMzYyNDgxNTA=</t>
  </si>
  <si>
    <t>szablon_dumped</t>
  </si>
  <si>
    <t>https://github.com/MFilipkowski/szablon_dumped</t>
  </si>
  <si>
    <t>2021-02-05T11:10:19Z</t>
  </si>
  <si>
    <t>2021-02-05T22:09:22Z</t>
  </si>
  <si>
    <t>2021-02-05T11:07:30Z</t>
  </si>
  <si>
    <t>MDEwOlJlcG9zaXRvcnkzMzU4NzQ0MjI=</t>
  </si>
  <si>
    <t>QCalerts</t>
  </si>
  <si>
    <t>jmgummer</t>
  </si>
  <si>
    <t>Joseph Kinyua</t>
  </si>
  <si>
    <t>reelanalytics</t>
  </si>
  <si>
    <t>https://github.com/jmgummer/QCalerts</t>
  </si>
  <si>
    <t>2021-02-04T07:30:57Z</t>
  </si>
  <si>
    <t>2021-02-05T07:52:13Z</t>
  </si>
  <si>
    <t>2021-02-05T07:45:05Z</t>
  </si>
  <si>
    <t>MDEwOlJlcG9zaXRvcnkyMzQ5NTkyMTc=</t>
  </si>
  <si>
    <t>codeception-adapter</t>
  </si>
  <si>
    <t>infection</t>
  </si>
  <si>
    <t>Codeception Test Framework Adapter for Infection</t>
  </si>
  <si>
    <t>https://github.com/infection/codeception-adapter</t>
  </si>
  <si>
    <t>PHP/Shell/Makefile</t>
  </si>
  <si>
    <t>2020-01-19T20:14:34Z</t>
  </si>
  <si>
    <t>2021-02-04T16:19:00Z</t>
  </si>
  <si>
    <t>2021-02-04T16:18:57Z</t>
  </si>
  <si>
    <t>MDEwOlJlcG9zaXRvcnkyMzM4MTI3MDM=</t>
  </si>
  <si>
    <t>php-expectations</t>
  </si>
  <si>
    <t>RyseSlade</t>
  </si>
  <si>
    <t>Michael \Striker\" B."</t>
  </si>
  <si>
    <t>PHP web application developer.</t>
  </si>
  <si>
    <t xml:space="preserve">@lukanetconsult </t>
  </si>
  <si>
    <t>PHP expectations</t>
  </si>
  <si>
    <t>https://github.com/RyseSlade/php-expectations</t>
  </si>
  <si>
    <t>2020-01-14T10:09:43Z</t>
  </si>
  <si>
    <t>2021-02-04T06:31:13Z</t>
  </si>
  <si>
    <t>2021-02-04T06:31:20Z</t>
  </si>
  <si>
    <t>MDEwOlJlcG9zaXRvcnkzMjgwMDMxNzk=</t>
  </si>
  <si>
    <t>governor-api</t>
  </si>
  <si>
    <t>urban070</t>
  </si>
  <si>
    <t>The API for the Governor DAO token</t>
  </si>
  <si>
    <t>https://github.com/urban070/governor-api</t>
  </si>
  <si>
    <t>2021-01-08T20:16:07Z</t>
  </si>
  <si>
    <t>2021-02-03T21:34:36Z</t>
  </si>
  <si>
    <t>2021-02-03T21:34:27Z</t>
  </si>
  <si>
    <t>MDEwOlJlcG9zaXRvcnkzMjk5OTU4NDc=</t>
  </si>
  <si>
    <t>react-framework</t>
  </si>
  <si>
    <t>antidot-framework</t>
  </si>
  <si>
    <t>This package allows running asynchronous PHP following the PSR-15 middleware standard approach.</t>
  </si>
  <si>
    <t>reactphp/psr-15/psr-7</t>
  </si>
  <si>
    <t>https://github.com/antidot-framework/react-framework</t>
  </si>
  <si>
    <t>BSD 2-Clause \Simplified\" License"</t>
  </si>
  <si>
    <t>2021-01-15T18:48:51Z</t>
  </si>
  <si>
    <t>2021-02-03T16:10:15Z</t>
  </si>
  <si>
    <t>2021-02-03T16:10:11Z</t>
  </si>
  <si>
    <t>MDEwOlJlcG9zaXRvcnkzMzEyNTg3NDQ=</t>
  </si>
  <si>
    <t>posm</t>
  </si>
  <si>
    <t>mubeenmoxols</t>
  </si>
  <si>
    <t>https://github.com/mubeenmoxols/posm</t>
  </si>
  <si>
    <t>2021-01-20T09:39:23Z</t>
  </si>
  <si>
    <t>2021-02-03T13:34:16Z</t>
  </si>
  <si>
    <t>2021-02-03T13:34:05Z</t>
  </si>
  <si>
    <t>MDEwOlJlcG9zaXRvcnkzMzU2MTQ0NzY=</t>
  </si>
  <si>
    <t>homm3-import-data-from-FizMiG-to-db</t>
  </si>
  <si>
    <t>twothousandvampires</t>
  </si>
  <si>
    <t>Live in Karelia, sometimes learn to code</t>
  </si>
  <si>
    <t>https://github.com/twothousandvampires/homm3-import-data-from-FizMiG-to-db</t>
  </si>
  <si>
    <t>2021-02-03T12:17:14Z</t>
  </si>
  <si>
    <t>2021-02-03T12:19:50Z</t>
  </si>
  <si>
    <t>2021-02-03T12:18:53Z</t>
  </si>
  <si>
    <t>MDEwOlJlcG9zaXRvcnkzMzA1NjcxODU=</t>
  </si>
  <si>
    <t>pz-symfony</t>
  </si>
  <si>
    <t>project-zer0</t>
  </si>
  <si>
    <t>A pz module for PHP Symfony Framework</t>
  </si>
  <si>
    <t>https://github.com/project-zer0/pz-symfony</t>
  </si>
  <si>
    <t>2021-01-18T05:48:11Z</t>
  </si>
  <si>
    <t>2021-02-03T07:27:25Z</t>
  </si>
  <si>
    <t>2021-02-03T07:27:16Z</t>
  </si>
  <si>
    <t>MDEwOlJlcG9zaXRvcnkzMjkyMDE3MDk=</t>
  </si>
  <si>
    <t>pz</t>
  </si>
  <si>
    <t>A command line tool which provides tools for managing your project</t>
  </si>
  <si>
    <t>https://github.com/project-zer0/pz</t>
  </si>
  <si>
    <t>2021-01-13T05:17:48Z</t>
  </si>
  <si>
    <t>2021-02-03T07:24:24Z</t>
  </si>
  <si>
    <t>2021-02-03T07:24:14Z</t>
  </si>
  <si>
    <t>MDEwOlJlcG9zaXRvcnkzMzQ1OTc4NDg=</t>
  </si>
  <si>
    <t>pz-aws</t>
  </si>
  <si>
    <t>A pz module for AWS - Official Amazon AWS command-line interface</t>
  </si>
  <si>
    <t>https://github.com/project-zer0/pz-aws</t>
  </si>
  <si>
    <t>2021-01-31T07:24:41Z</t>
  </si>
  <si>
    <t>2021-02-03T06:37:03Z</t>
  </si>
  <si>
    <t>2021-02-03T06:36:54Z</t>
  </si>
  <si>
    <t>MDEwOlJlcG9zaXRvcnkzMzA4NTM4NTM=</t>
  </si>
  <si>
    <t>pz-docker-compose</t>
  </si>
  <si>
    <t>A pz module for Docker Compose</t>
  </si>
  <si>
    <t>https://github.com/project-zer0/pz-docker-compose</t>
  </si>
  <si>
    <t>2021-01-19T03:32:35Z</t>
  </si>
  <si>
    <t>2021-02-03T06:34:28Z</t>
  </si>
  <si>
    <t>2021-02-03T06:34:20Z</t>
  </si>
  <si>
    <t>MDEwOlJlcG9zaXRvcnkzMzU0OTU1Njc=</t>
  </si>
  <si>
    <t>perpus-codeigniter-ajax</t>
  </si>
  <si>
    <t>achmadardian</t>
  </si>
  <si>
    <t>Achmad Ardian</t>
  </si>
  <si>
    <t>Manusia yang suka dengan suasana dan suara hujan</t>
  </si>
  <si>
    <t>Universitas Mercu Buana</t>
  </si>
  <si>
    <t>Jakarta Timur</t>
  </si>
  <si>
    <t>https://github.com/achmadardian/perpus-codeigniter-ajax</t>
  </si>
  <si>
    <t>2021-02-03T03:25:34Z</t>
  </si>
  <si>
    <t>2021-03-24T07:11:39Z</t>
  </si>
  <si>
    <t>2021-02-03T03:37:24Z</t>
  </si>
  <si>
    <t>MDEwOlJlcG9zaXRvcnkzMTk1MDA1MTQ=</t>
  </si>
  <si>
    <t>building-management</t>
  </si>
  <si>
    <t>robbyrohmansukarya</t>
  </si>
  <si>
    <t>https://github.com/robbyrohmansukarya/building-management</t>
  </si>
  <si>
    <t>PHP/HTML/JavaScript/CSS/Hack/Less/Python</t>
  </si>
  <si>
    <t>2020-12-08T02:17:37Z</t>
  </si>
  <si>
    <t>2021-02-03T02:22:23Z</t>
  </si>
  <si>
    <t>2021-02-03T02:22:20Z</t>
  </si>
  <si>
    <t>MDEwOlJlcG9zaXRvcnkzMzU0NTk4NDQ=</t>
  </si>
  <si>
    <t>lmsamikomnew</t>
  </si>
  <si>
    <t>excaoxsal</t>
  </si>
  <si>
    <t>https://github.com/excaoxsal/lmsamikomnew</t>
  </si>
  <si>
    <t>2021-02-03T00:15:56Z</t>
  </si>
  <si>
    <t>2021-02-03T01:55:33Z</t>
  </si>
  <si>
    <t>2021-02-03T01:46:17Z</t>
  </si>
  <si>
    <t>MDEwOlJlcG9zaXRvcnkzMzU0MTIxMjY=</t>
  </si>
  <si>
    <t>kopia-sklepu_dumped</t>
  </si>
  <si>
    <t>https://github.com/MFilipkowski/kopia-sklepu_dumped</t>
  </si>
  <si>
    <t>2021-02-02T20:16:46Z</t>
  </si>
  <si>
    <t>2021-02-05T22:08:53Z</t>
  </si>
  <si>
    <t>2021-02-02T20:22:29Z</t>
  </si>
  <si>
    <t>MDEwOlJlcG9zaXRvcnkyMzkyMDIyNzc=</t>
  </si>
  <si>
    <t>app-lanchonete</t>
  </si>
  <si>
    <t>xxdannilinxx</t>
  </si>
  <si>
    <t>Danilo Machado</t>
  </si>
  <si>
    <t>just a software engineer.</t>
  </si>
  <si>
    <t>https://github.com/xxdannilinxx/app-lanchonete</t>
  </si>
  <si>
    <t>PHP/HTML/Shell/JavaScript/Vue/SCSS</t>
  </si>
  <si>
    <t>2020-02-08T20:48:56Z</t>
  </si>
  <si>
    <t>2021-04-17T20:47:39Z</t>
  </si>
  <si>
    <t>2021-02-02T14:31:28Z</t>
  </si>
  <si>
    <t>MDEwOlJlcG9zaXRvcnkzMzUzMDUzNTI=</t>
  </si>
  <si>
    <t>php_project_folder</t>
  </si>
  <si>
    <t>EasonLiu0913</t>
  </si>
  <si>
    <t>Eason Liu</t>
  </si>
  <si>
    <t>https://github.com/EasonLiu0913/php_project_folder</t>
  </si>
  <si>
    <t>PHP/Hack/CSS/HTML/JavaScript/Less/SCSS</t>
  </si>
  <si>
    <t>2021-02-02T13:53:36Z</t>
  </si>
  <si>
    <t>2021-02-02T13:55:59Z</t>
  </si>
  <si>
    <t>2021-02-02T13:55:02Z</t>
  </si>
  <si>
    <t>MDEwOlJlcG9zaXRvcnkzMzQ2NjMwMjQ=</t>
  </si>
  <si>
    <t>oemshop</t>
  </si>
  <si>
    <t>oemsoft2020</t>
  </si>
  <si>
    <t>OEMSOFT</t>
  </si>
  <si>
    <t>https://github.com/oemsoft2020/oemshop</t>
  </si>
  <si>
    <t>Shell/PHP/HTML/CSS/JavaScript</t>
  </si>
  <si>
    <t>2021-01-31T13:34:41Z</t>
  </si>
  <si>
    <t>2021-02-02T13:53:42Z</t>
  </si>
  <si>
    <t>2021-02-02T13:53:39Z</t>
  </si>
  <si>
    <t>MDEwOlJlcG9zaXRvcnkzMzQ4MzQ1MTQ=</t>
  </si>
  <si>
    <t>docker-laravel</t>
  </si>
  <si>
    <t>mimopa</t>
  </si>
  <si>
    <t>https://github.com/mimopa/docker-laravel</t>
  </si>
  <si>
    <t>Shell/Makefile/Dockerfile/PHP/JavaScript/CSS/HTML</t>
  </si>
  <si>
    <t>2021-02-01T04:54:54Z</t>
  </si>
  <si>
    <t>2021-02-02T12:27:49Z</t>
  </si>
  <si>
    <t>2021-02-02T12:27:03Z</t>
  </si>
  <si>
    <t>MDEwOlJlcG9zaXRvcnkzMjk1Njk5MDU=</t>
  </si>
  <si>
    <t>v2021</t>
  </si>
  <si>
    <t>AhmetCanpolat</t>
  </si>
  <si>
    <t>https://github.com/AhmetCanpolat/v2021</t>
  </si>
  <si>
    <t>2021-01-14T09:40:31Z</t>
  </si>
  <si>
    <t>2021-02-02T09:04:49Z</t>
  </si>
  <si>
    <t>2021-02-02T09:02:17Z</t>
  </si>
  <si>
    <t>MDEwOlJlcG9zaXRvcnkzMzUwNTM5Njk=</t>
  </si>
  <si>
    <t>edooken</t>
  </si>
  <si>
    <t>qsolqsolqsol</t>
  </si>
  <si>
    <t>https://github.com/qsolqsolqsol/edooken</t>
  </si>
  <si>
    <t>2021-02-01T19:01:48Z</t>
  </si>
  <si>
    <t>2021-02-01T19:59:37Z</t>
  </si>
  <si>
    <t>2021-02-01T19:59:23Z</t>
  </si>
  <si>
    <t>MDEwOlJlcG9zaXRvcnkzMzUwMjg1OTM=</t>
  </si>
  <si>
    <t>ilias5.4.13</t>
  </si>
  <si>
    <t>https://github.com/jalapatas/ilias5.4.13</t>
  </si>
  <si>
    <t>PHP/HTML/JavaScript/CSS/Less/XSLT/Java</t>
  </si>
  <si>
    <t>2021-02-01T17:26:47Z</t>
  </si>
  <si>
    <t>2021-02-01T18:14:15Z</t>
  </si>
  <si>
    <t>2021-02-01T18:06:32Z</t>
  </si>
  <si>
    <t>MDEwOlJlcG9zaXRvcnkzMzQyNDc5NzA=</t>
  </si>
  <si>
    <t>fixit-manuals</t>
  </si>
  <si>
    <t>rehanurrashid</t>
  </si>
  <si>
    <t>Rehan ur Rashid</t>
  </si>
  <si>
    <t>Hey, I am Rehan ur Rashid, I am an individual web developer with expertise in web designing and web development. I have completed more than 50 projects.</t>
  </si>
  <si>
    <t>https://rehanurrashid.cf/</t>
  </si>
  <si>
    <t>Rawalpindi, Pakistan</t>
  </si>
  <si>
    <t>Laravel Based Application</t>
  </si>
  <si>
    <t>https://github.com/rehanurrashid/fixit-manuals</t>
  </si>
  <si>
    <t>Shell/PHP/CSS/HTML/JavaScript/Less/SCSS</t>
  </si>
  <si>
    <t>2021-01-29T19:50:40Z</t>
  </si>
  <si>
    <t>2021-02-01T15:43:21Z</t>
  </si>
  <si>
    <t>2021-02-01T15:43:18Z</t>
  </si>
  <si>
    <t>MDEwOlJlcG9zaXRvcnkyODQ5ODIyMDI=</t>
  </si>
  <si>
    <t>DoctrineMigrationsExtraBundle</t>
  </si>
  <si>
    <t>SyliusLabs</t>
  </si>
  <si>
    <t>Adding a topological sorter and container injection to DoctrineMigrationsBundle.</t>
  </si>
  <si>
    <t>https://github.com/SyliusLabs/DoctrineMigrationsExtraBundle</t>
  </si>
  <si>
    <t>2020-08-04T13:04:51Z</t>
  </si>
  <si>
    <t>2021-05-14T11:59:15Z</t>
  </si>
  <si>
    <t>2021-02-01T14:38:07Z</t>
  </si>
  <si>
    <t>MDEwOlJlcG9zaXRvcnkzMDQxMTgwMDg=</t>
  </si>
  <si>
    <t>nebol</t>
  </si>
  <si>
    <t>IvanSukharukov</t>
  </si>
  <si>
    <t>https://github.com/IvanSukharukov/nebol</t>
  </si>
  <si>
    <t>PHP/HTML/CSS/JavaScript/Makefile/Ruby/Less</t>
  </si>
  <si>
    <t>2020-10-14T19:40:17Z</t>
  </si>
  <si>
    <t>2021-02-01T08:25:50Z</t>
  </si>
  <si>
    <t>2021-02-01T08:25:24Z</t>
  </si>
  <si>
    <t>MDEwOlJlcG9zaXRvcnkzMzQ4MTc0MTA=</t>
  </si>
  <si>
    <t>BAZNAS</t>
  </si>
  <si>
    <t>zamzami13</t>
  </si>
  <si>
    <t>https://github.com/zamzami13/BAZNAS</t>
  </si>
  <si>
    <t>Shell/PHP/HTML/Ruby/Less/Vue/Blade</t>
  </si>
  <si>
    <t>2021-02-01T03:19:10Z</t>
  </si>
  <si>
    <t>2021-03-31T03:48:01Z</t>
  </si>
  <si>
    <t>2021-02-01T03:43:00Z</t>
  </si>
  <si>
    <t>MDEwOlJlcG9zaXRvcnkzMzQ3ODc4Nzg=</t>
  </si>
  <si>
    <t>academia</t>
  </si>
  <si>
    <t>otzi122</t>
  </si>
  <si>
    <t>Luis Pinto</t>
  </si>
  <si>
    <t>https://github.com/otzi122/academia</t>
  </si>
  <si>
    <t>2021-02-01T00:28:15Z</t>
  </si>
  <si>
    <t>2021-02-01T00:44:52Z</t>
  </si>
  <si>
    <t>2021-02-01T00:40:53Z</t>
  </si>
  <si>
    <t>MDEwOlJlcG9zaXRvcnkzMzQ2MDUyMjU=</t>
  </si>
  <si>
    <t>wgb</t>
  </si>
  <si>
    <t>neotis</t>
  </si>
  <si>
    <t>Web Gear Box</t>
  </si>
  <si>
    <t>https://github.com/neotis/wgb</t>
  </si>
  <si>
    <t>PHP/HTML/SCSS/JavaScript/CSS/Batchfile</t>
  </si>
  <si>
    <t>2021-01-31T08:11:11Z</t>
  </si>
  <si>
    <t>2021-01-31T10:24:27Z</t>
  </si>
  <si>
    <t>2021-01-31T10:23:39Z</t>
  </si>
  <si>
    <t>MDEwOlJlcG9zaXRvcnkzMTI1NDQyMjc=</t>
  </si>
  <si>
    <t>myhome_v2</t>
  </si>
  <si>
    <t>saimain</t>
  </si>
  <si>
    <t>Sai Main Seng Kham</t>
  </si>
  <si>
    <t>Hello, I am a web developer.</t>
  </si>
  <si>
    <t>https://github.com/saimain/myhome_v2</t>
  </si>
  <si>
    <t>PHP/HTML/Makefile/TeX/Handlebars/Blade</t>
  </si>
  <si>
    <t>2020-11-13T10:27:55Z</t>
  </si>
  <si>
    <t>2021-01-30T19:26:26Z</t>
  </si>
  <si>
    <t>2021-01-30T19:26:14Z</t>
  </si>
  <si>
    <t>MDEwOlJlcG9zaXRvcnkzMjYxMzg5Mjk=</t>
  </si>
  <si>
    <t>faculty-backend</t>
  </si>
  <si>
    <t>hagar-mohamed-reda</t>
  </si>
  <si>
    <t>https://github.com/hagar-mohamed-reda/faculty-backend</t>
  </si>
  <si>
    <t>Shell/PHP/Blade/Vue/Batchfile/HTML/Dockerfile</t>
  </si>
  <si>
    <t>2021-01-02T08:18:06Z</t>
  </si>
  <si>
    <t>2021-01-30T15:06:20Z</t>
  </si>
  <si>
    <t>2021-01-30T15:06:06Z</t>
  </si>
  <si>
    <t>MDEwOlJlcG9zaXRvcnkzMzAyMDE0Nzk=</t>
  </si>
  <si>
    <t>performance-management-system</t>
  </si>
  <si>
    <t>panjirp</t>
  </si>
  <si>
    <t>Panji Rachmatullah</t>
  </si>
  <si>
    <t>https://github.com/panjirp/performance-management-system</t>
  </si>
  <si>
    <t>PHP/CSS/JavaScript/HTML/Less/SCSS/Handlebars</t>
  </si>
  <si>
    <t>2021-01-16T16:08:16Z</t>
  </si>
  <si>
    <t>2021-01-29T17:10:39Z</t>
  </si>
  <si>
    <t>2021-01-29T17:10:19Z</t>
  </si>
  <si>
    <t>MDEwOlJlcG9zaXRvcnkzMzM2Mjk2MTM=</t>
  </si>
  <si>
    <t>nonstop</t>
  </si>
  <si>
    <t>asroboy</t>
  </si>
  <si>
    <t>nonstop project</t>
  </si>
  <si>
    <t>https://github.com/asroboy/nonstop</t>
  </si>
  <si>
    <t>PHP/Hack/JavaScript/CSS/HTML/ASP.NET</t>
  </si>
  <si>
    <t>2021-01-28T03:03:59Z</t>
  </si>
  <si>
    <t>2021-01-29T09:14:19Z</t>
  </si>
  <si>
    <t>2021-01-29T09:13:55Z</t>
  </si>
  <si>
    <t>MDEwOlJlcG9zaXRvcnkzMzM5NzYzNjI=</t>
  </si>
  <si>
    <t>homewealthteam</t>
  </si>
  <si>
    <t>https://github.com/ph3l1x/homewealthteam</t>
  </si>
  <si>
    <t>2021-01-28T22:47:32Z</t>
  </si>
  <si>
    <t>2021-01-28T22:50:38Z</t>
  </si>
  <si>
    <t>2021-01-28T22:48:42Z</t>
  </si>
  <si>
    <t>MDEwOlJlcG9zaXRvcnkyNzY2MjI2OTg=</t>
  </si>
  <si>
    <t>master-project-mutation-testing</t>
  </si>
  <si>
    <t>synchi</t>
  </si>
  <si>
    <t>Sara Oonk</t>
  </si>
  <si>
    <t>Private repo for master project work on efficient mutation testing in Java and PHP, using MuJava and Infection.</t>
  </si>
  <si>
    <t>https://github.com/synchi/master-project-mutation-testing</t>
  </si>
  <si>
    <t>Java</t>
  </si>
  <si>
    <t>Java/Shell/Groovy/HTML/CSS/Batchfile/PHP</t>
  </si>
  <si>
    <t>2020-07-02T10:57:46Z</t>
  </si>
  <si>
    <t>2021-01-28T15:33:48Z</t>
  </si>
  <si>
    <t>2021-01-28T15:32:46Z</t>
  </si>
  <si>
    <t>MDEwOlJlcG9zaXRvcnkyNTIzMjE5MjE=</t>
  </si>
  <si>
    <t>ogimet-downloader</t>
  </si>
  <si>
    <t>miandry-fanomezantsoa</t>
  </si>
  <si>
    <t>RATOVONJANAHARY Miandry Fanomezantsoa</t>
  </si>
  <si>
    <t>Antananarivo - Madagascar</t>
  </si>
  <si>
    <t>This project can be used to fecth meteorological data from OGIMT website and to transform the message kept from that site to operational paramters than can be used directly by meteorologist.</t>
  </si>
  <si>
    <t>https://github.com/miandry-fanomezantsoa/ogimet-downloader</t>
  </si>
  <si>
    <t>Hack/PHP/JavaScript/CSS</t>
  </si>
  <si>
    <t>2020-04-02T01:01:41Z</t>
  </si>
  <si>
    <t>2021-01-28T06:50:18Z</t>
  </si>
  <si>
    <t>2021-01-28T06:50:15Z</t>
  </si>
  <si>
    <t>MDEwOlJlcG9zaXRvcnkzMDM4NjI0ODY=</t>
  </si>
  <si>
    <t>benjiang-ca</t>
  </si>
  <si>
    <t>crmeb system</t>
  </si>
  <si>
    <t>https://github.com/benjiang-ca/crmeb</t>
  </si>
  <si>
    <t>Shell/PHP/HTML/CSS/JavaScript/SCSS/Handlebars</t>
  </si>
  <si>
    <t>2020-10-14T00:40:20Z</t>
  </si>
  <si>
    <t>2021-03-27T09:33:31Z</t>
  </si>
  <si>
    <t>2021-01-27T17:01:55Z</t>
  </si>
  <si>
    <t>MDEwOlJlcG9zaXRvcnkzMzMzODYzMTc=</t>
  </si>
  <si>
    <t>yuruhachi-gh-demo</t>
  </si>
  <si>
    <t>YAhiru</t>
  </si>
  <si>
    <t>y_ahiru</t>
  </si>
  <si>
    <t>https://github.com/YAhiru/yuruhachi-gh-demo</t>
  </si>
  <si>
    <t>2021-01-27T10:39:31Z</t>
  </si>
  <si>
    <t>2021-01-27T11:14:35Z</t>
  </si>
  <si>
    <t>2021-01-27T10:41:35Z</t>
  </si>
  <si>
    <t>MDEwOlJlcG9zaXRvcnkyODQ3NjU4MDg=</t>
  </si>
  <si>
    <t>mixed-value</t>
  </si>
  <si>
    <t>aveiv</t>
  </si>
  <si>
    <t>Alexandr Veliko-Ivanenko</t>
  </si>
  <si>
    <t>Orenburg, Russia</t>
  </si>
  <si>
    <t>MixedValue provides easy array access and the ability to convert/cast values</t>
  </si>
  <si>
    <t>https://github.com/aveiv/mixed-value</t>
  </si>
  <si>
    <t>2020-08-03T17:37:48Z</t>
  </si>
  <si>
    <t>2021-01-26T04:37:52Z</t>
  </si>
  <si>
    <t>2021-01-26T04:37:44Z</t>
  </si>
  <si>
    <t>MDEwOlJlcG9zaXRvcnkzMjQwNDA3NzE=</t>
  </si>
  <si>
    <t>web-getid</t>
  </si>
  <si>
    <t>hanifalbaaits</t>
  </si>
  <si>
    <t>Abdul Hanif Al Baaits</t>
  </si>
  <si>
    <t>https://github.com/hanifalbaaits/web-getid</t>
  </si>
  <si>
    <t>2020-12-24T01:52:37Z</t>
  </si>
  <si>
    <t>2021-01-25T18:35:30Z</t>
  </si>
  <si>
    <t>2021-01-25T18:35:15Z</t>
  </si>
  <si>
    <t>MDEwOlJlcG9zaXRvcnkzMjk5MjMxMDc=</t>
  </si>
  <si>
    <t>iRegistration</t>
  </si>
  <si>
    <t>Trans-DevLan</t>
  </si>
  <si>
    <t>iRegistration is a prototype of a lightweight web based deaths and births registration Information System.</t>
  </si>
  <si>
    <t>population-density/births-deaths-records/iregistration/mis</t>
  </si>
  <si>
    <t>https://github.com/Trans-DevLan/iRegistration</t>
  </si>
  <si>
    <t>PHP/CSS/JavaScript/HTML/Hack</t>
  </si>
  <si>
    <t>2021-01-15T13:42:33Z</t>
  </si>
  <si>
    <t>2021-01-25T08:53:54Z</t>
  </si>
  <si>
    <t>2021-01-25T08:53:30Z</t>
  </si>
  <si>
    <t>MDEwOlJlcG9zaXRvcnkzMTEwNjA4NjU=</t>
  </si>
  <si>
    <t>biznes-elektroniczny-projekt</t>
  </si>
  <si>
    <t>makiki99</t>
  </si>
  <si>
    <t>\r\n    \r\n</t>
  </si>
  <si>
    <t>https://github.com/makiki99/biznes-elektroniczny-projekt</t>
  </si>
  <si>
    <t>2020-11-08T12:45:34Z</t>
  </si>
  <si>
    <t>2021-01-25T08:06:10Z</t>
  </si>
  <si>
    <t>2021-01-25T08:06:06Z</t>
  </si>
  <si>
    <t>MDEwOlJlcG9zaXRvcnkzMzI2MzMwNzI=</t>
  </si>
  <si>
    <t>nc-new-api-v4</t>
  </si>
  <si>
    <t>savarirajunc</t>
  </si>
  <si>
    <t>https://github.com/savarirajunc/nc-new-api-v4</t>
  </si>
  <si>
    <t>PHP/Roff/HTML</t>
  </si>
  <si>
    <t>2021-01-25T04:45:03Z</t>
  </si>
  <si>
    <t>2021-01-25T05:47:33Z</t>
  </si>
  <si>
    <t>2021-01-25T05:47:30Z</t>
  </si>
  <si>
    <t>MDEwOlJlcG9zaXRvcnkyNjA0MzU1MzQ=</t>
  </si>
  <si>
    <t>composer-library-skeleton</t>
  </si>
  <si>
    <t>webarchitect609</t>
  </si>
  <si>
    <t>Gripinskiy Sergey</t>
  </si>
  <si>
    <t>The template for creating a php library using composer.</t>
  </si>
  <si>
    <t>composer/composer-library/template/boilerplate/skeleton</t>
  </si>
  <si>
    <t>https://github.com/webarchitect609/composer-library-skeleton</t>
  </si>
  <si>
    <t>2020-05-01T10:44:10Z</t>
  </si>
  <si>
    <t>2021-04-23T19:24:03Z</t>
  </si>
  <si>
    <t>2021-01-24T17:36:15Z</t>
  </si>
  <si>
    <t>MDEwOlJlcG9zaXRvcnkzMjk1NzQyMDI=</t>
  </si>
  <si>
    <t>markdrawing</t>
  </si>
  <si>
    <t>roydebbrota</t>
  </si>
  <si>
    <t>debbrota roy</t>
  </si>
  <si>
    <t>Dhaka,Bangladesh</t>
  </si>
  <si>
    <t>https://github.com/roydebbrota/markdrawing</t>
  </si>
  <si>
    <t>2021-01-14T09:58:36Z</t>
  </si>
  <si>
    <t>2021-02-16T10:26:51Z</t>
  </si>
  <si>
    <t>2021-01-24T09:50:25Z</t>
  </si>
  <si>
    <t>MDEwOlJlcG9zaXRvcnkyODc1MjIwNzg=</t>
  </si>
  <si>
    <t>acefun</t>
  </si>
  <si>
    <t>nderitumwangi</t>
  </si>
  <si>
    <t>Nderitu Mwangi</t>
  </si>
  <si>
    <t>NarokTech</t>
  </si>
  <si>
    <t>Nairobi, Kenya.</t>
  </si>
  <si>
    <t>https://github.com/nderitumwangi/acefun</t>
  </si>
  <si>
    <t>PHP/CSS/JavaScript/HTML/Shell/SCSS/Blade</t>
  </si>
  <si>
    <t>2020-08-14T11:56:15Z</t>
  </si>
  <si>
    <t>2021-01-24T09:32:32Z</t>
  </si>
  <si>
    <t>2021-01-24T09:32:29Z</t>
  </si>
  <si>
    <t>MDEwOlJlcG9zaXRvcnkzMjQ5NTQ0MTg=</t>
  </si>
  <si>
    <t>bljr_ci_siakad</t>
  </si>
  <si>
    <t>adiyatzzz</t>
  </si>
  <si>
    <t>Adiyat</t>
  </si>
  <si>
    <t>aplikasi sistem akademik codeigniter 3</t>
  </si>
  <si>
    <t>https://github.com/adiyatzzz/bljr_ci_siakad</t>
  </si>
  <si>
    <t>2020-12-28T08:23:55Z</t>
  </si>
  <si>
    <t>2021-01-23T15:22:10Z</t>
  </si>
  <si>
    <t>2021-01-23T15:21:48Z</t>
  </si>
  <si>
    <t>MDEwOlJlcG9zaXRvcnkzMzIyMTk5MDU=</t>
  </si>
  <si>
    <t>kns.net</t>
  </si>
  <si>
    <t>kenpachibrown</t>
  </si>
  <si>
    <t>https://github.com/kenpachibrown/kns.net</t>
  </si>
  <si>
    <t>PLpgSQL/HTML/PHP/CSS/JavaScript</t>
  </si>
  <si>
    <t>2021-01-23T13:42:29Z</t>
  </si>
  <si>
    <t>2021-01-23T13:42:39Z</t>
  </si>
  <si>
    <t>2021-01-23T13:42:33Z</t>
  </si>
  <si>
    <t>MDEwOlJlcG9zaXRvcnkzNTE3MjMxMjM=</t>
  </si>
  <si>
    <t>Bagisto</t>
  </si>
  <si>
    <t>kevinnyaoke</t>
  </si>
  <si>
    <t>https://github.com/kevinnyaoke/Bagisto</t>
  </si>
  <si>
    <t>Shell/PHP/Blade/Hack/Vue</t>
  </si>
  <si>
    <t>2021-03-26T09:09:39Z</t>
  </si>
  <si>
    <t>2021-03-26T09:10:51Z</t>
  </si>
  <si>
    <t>2021-01-23T09:43:37Z</t>
  </si>
  <si>
    <t>MDEwOlJlcG9zaXRvcnkzMzIxNTEyMTk=</t>
  </si>
  <si>
    <t>ucw-lms-demo</t>
  </si>
  <si>
    <t>UCWsolutions</t>
  </si>
  <si>
    <t>https://github.com/UCWsolutions/ucw-lms-demo</t>
  </si>
  <si>
    <t>2021-01-23T07:16:50Z</t>
  </si>
  <si>
    <t>2021-01-23T08:09:45Z</t>
  </si>
  <si>
    <t>2021-01-23T07:24:57Z</t>
  </si>
  <si>
    <t>MDEwOlJlcG9zaXRvcnkzMzE4NzQyNjI=</t>
  </si>
  <si>
    <t>offwhite</t>
  </si>
  <si>
    <t>https://github.com/stArch3r/offwhite</t>
  </si>
  <si>
    <t>2021-01-22T07:48:01Z</t>
  </si>
  <si>
    <t>2021-02-25T07:06:30Z</t>
  </si>
  <si>
    <t>2021-01-22T09:47:38Z</t>
  </si>
  <si>
    <t>MDEwOlJlcG9zaXRvcnkyMjA4MzYzMjE=</t>
  </si>
  <si>
    <t>sim_klinik</t>
  </si>
  <si>
    <t>palindungan</t>
  </si>
  <si>
    <t>https://github.com/palindungan/sim_klinik</t>
  </si>
  <si>
    <t>PHP/HTML/CSS/JavaScript/Hack/SCSS</t>
  </si>
  <si>
    <t>2019-11-10T19:03:52Z</t>
  </si>
  <si>
    <t>2021-01-22T09:02:10Z</t>
  </si>
  <si>
    <t>2021-01-22T09:01:54Z</t>
  </si>
  <si>
    <t>MDEwOlJlcG9zaXRvcnkzMzE4NTkyNzE=</t>
  </si>
  <si>
    <t>education.dlife_live</t>
  </si>
  <si>
    <t>Chandar887</t>
  </si>
  <si>
    <t>https://github.com/Chandar887/education.dlife_live</t>
  </si>
  <si>
    <t>PHP/Hack/Batchfile/CSS/JavaScript</t>
  </si>
  <si>
    <t>2021-01-22T06:37:50Z</t>
  </si>
  <si>
    <t>2021-01-22T06:45:36Z</t>
  </si>
  <si>
    <t>2021-01-22T06:43:36Z</t>
  </si>
  <si>
    <t>MDEwOlJlcG9zaXRvcnkyODkxMTg4MTI=</t>
  </si>
  <si>
    <t>residencia</t>
  </si>
  <si>
    <t>https://github.com/Vanessa-SC/residencia</t>
  </si>
  <si>
    <t>CSS/HTML/JavaScript/PHP/Shell</t>
  </si>
  <si>
    <t>2020-08-20T21:58:14Z</t>
  </si>
  <si>
    <t>2021-01-22T02:00:37Z</t>
  </si>
  <si>
    <t>2021-01-22T02:00:23Z</t>
  </si>
  <si>
    <t>MDEwOlJlcG9zaXRvcnkzMTI1NTEyMTA=</t>
  </si>
  <si>
    <t>WEB03_VD</t>
  </si>
  <si>
    <t>linhfishCR7</t>
  </si>
  <si>
    <t>Ha Van Linh</t>
  </si>
  <si>
    <t>Nothing is impossible</t>
  </si>
  <si>
    <t>Cần Thơ, Việt Nam</t>
  </si>
  <si>
    <t>https://github.com/linhfishCR7/WEB03_VD</t>
  </si>
  <si>
    <t>Shell/PHP/Blade/HTML/Less/Vue</t>
  </si>
  <si>
    <t>2020-11-13T11:01:12Z</t>
  </si>
  <si>
    <t>2021-05-30T10:55:29Z</t>
  </si>
  <si>
    <t>2021-01-21T16:36:13Z</t>
  </si>
  <si>
    <t>MDEwOlJlcG9zaXRvcnkzMzEyNjAwNzA=</t>
  </si>
  <si>
    <t>marutiseva_new</t>
  </si>
  <si>
    <t>techrupt-devteam</t>
  </si>
  <si>
    <t>https://github.com/techrupt-devteam/marutiseva_new</t>
  </si>
  <si>
    <t>HTML/PHP/Shell/Makefile/JavaScript/CSS/Less</t>
  </si>
  <si>
    <t>2021-01-20T09:44:28Z</t>
  </si>
  <si>
    <t>2021-01-21T07:12:05Z</t>
  </si>
  <si>
    <t>2021-01-21T07:06:33Z</t>
  </si>
  <si>
    <t>MDEwOlJlcG9zaXRvcnkzMzEwMzU3Mzk=</t>
  </si>
  <si>
    <t>grocery</t>
  </si>
  <si>
    <t>rishabgoyal368</t>
  </si>
  <si>
    <t>Web developer, experienced in php, laravel,javascript, jquery,django.</t>
  </si>
  <si>
    <t>https://github.com/rishabgoyal368/grocery</t>
  </si>
  <si>
    <t>2021-01-19T16:07:43Z</t>
  </si>
  <si>
    <t>2021-01-20T18:32:03Z</t>
  </si>
  <si>
    <t>2021-01-20T18:31:52Z</t>
  </si>
  <si>
    <t>MDEwOlJlcG9zaXRvcnkzMzEyNDk4MzY=</t>
  </si>
  <si>
    <t>projectPrestashop</t>
  </si>
  <si>
    <t>irsyadisayid</t>
  </si>
  <si>
    <t>https://github.com/irsyadisayid/projectPrestashop</t>
  </si>
  <si>
    <t>2021-01-20T09:04:55Z</t>
  </si>
  <si>
    <t>2021-01-20T16:47:28Z</t>
  </si>
  <si>
    <t>2021-01-20T16:31:08Z</t>
  </si>
  <si>
    <t>MDEwOlJlcG9zaXRvcnkzMzIxMDYzMTg=</t>
  </si>
  <si>
    <t>source_module</t>
  </si>
  <si>
    <t>aloxanh</t>
  </si>
  <si>
    <t>https://github.com/aloxanh/source_module</t>
  </si>
  <si>
    <t>2021-01-23T01:57:53Z</t>
  </si>
  <si>
    <t>2021-01-23T01:59:01Z</t>
  </si>
  <si>
    <t>2021-01-20T06:46:01Z</t>
  </si>
  <si>
    <t>MDEwOlJlcG9zaXRvcnkyNjcxMTgyMTA=</t>
  </si>
  <si>
    <t>B_Dashboard</t>
  </si>
  <si>
    <t>betimademi</t>
  </si>
  <si>
    <t>Betim Ademi</t>
  </si>
  <si>
    <t>Struga</t>
  </si>
  <si>
    <t>Bifeks Dashboard</t>
  </si>
  <si>
    <t>https://github.com/betimademi/B_Dashboard</t>
  </si>
  <si>
    <t>PHP/JavaScript/Rich Text Format/HTML/CSS/Shell</t>
  </si>
  <si>
    <t>2020-05-26T18:15:48Z</t>
  </si>
  <si>
    <t>2021-01-18T20:48:29Z</t>
  </si>
  <si>
    <t>2021-01-18T20:36:37Z</t>
  </si>
  <si>
    <t>MDEwOlJlcG9zaXRvcnkzMzA2OTMxMzI=</t>
  </si>
  <si>
    <t>mohammed-muzzammil</t>
  </si>
  <si>
    <t>Mohammed Muzzammil</t>
  </si>
  <si>
    <t>https://github.com/mohammed-muzzammil/crm</t>
  </si>
  <si>
    <t>PHP/Smarty/CSS/JavaScript/HTML</t>
  </si>
  <si>
    <t>2021-01-18T14:33:40Z</t>
  </si>
  <si>
    <t>2021-01-18T16:19:53Z</t>
  </si>
  <si>
    <t>2021-01-18T16:19:49Z</t>
  </si>
  <si>
    <t>MDEwOlJlcG9zaXRvcnkzMzA1MzAxMTM=</t>
  </si>
  <si>
    <t>magento2.4.1</t>
  </si>
  <si>
    <t>trancuongit</t>
  </si>
  <si>
    <t>https://github.com/trancuongit/magento2.4.1</t>
  </si>
  <si>
    <t>2021-01-18T02:06:06Z</t>
  </si>
  <si>
    <t>2021-01-18T02:36:36Z</t>
  </si>
  <si>
    <t>2021-01-18T02:23:25Z</t>
  </si>
  <si>
    <t>MDEwOlJlcG9zaXRvcnkzMjQzNDQ4OTc=</t>
  </si>
  <si>
    <t>ERPSolution</t>
  </si>
  <si>
    <t>gurleenbindra</t>
  </si>
  <si>
    <t>https://github.com/gurleenbindra/ERPSolution</t>
  </si>
  <si>
    <t>2020-12-25T10:57:45Z</t>
  </si>
  <si>
    <t>2021-01-17T18:57:17Z</t>
  </si>
  <si>
    <t>2021-01-17T18:51:58Z</t>
  </si>
  <si>
    <t>MDEwOlJlcG9zaXRvcnkzMTQ4MTM3ODg=</t>
  </si>
  <si>
    <t>cbt-ku</t>
  </si>
  <si>
    <t>untillnesss</t>
  </si>
  <si>
    <t>Muhammad Abdullah Sa'id</t>
  </si>
  <si>
    <t>Saya masih butuh banyak belajar !</t>
  </si>
  <si>
    <t>Majapahit Teknologi Nusantara</t>
  </si>
  <si>
    <t>Sendang Mulyo, Sarang - Rembang</t>
  </si>
  <si>
    <t>https://github.com/untillnesss/cbt-ku</t>
  </si>
  <si>
    <t>PHP/HTML/Hack/JavaScript/CSS/SCSS/Less</t>
  </si>
  <si>
    <t>2020-11-21T13:04:51Z</t>
  </si>
  <si>
    <t>2021-01-17T01:53:04Z</t>
  </si>
  <si>
    <t>2021-01-17T01:52:49Z</t>
  </si>
  <si>
    <t>MDEwOlJlcG9zaXRvcnkzMTY3Mzc5NzE=</t>
  </si>
  <si>
    <t>cetakpendaftaran</t>
  </si>
  <si>
    <t>adikchristian</t>
  </si>
  <si>
    <t>Adi Christian</t>
  </si>
  <si>
    <t>Kubu Gunung</t>
  </si>
  <si>
    <t>https://github.com/adikchristian/cetakpendaftaran</t>
  </si>
  <si>
    <t>PHP/HTML/CSS/SCSS/JavaScript</t>
  </si>
  <si>
    <t>2020-11-28T13:17:54Z</t>
  </si>
  <si>
    <t>2021-01-16T14:39:33Z</t>
  </si>
  <si>
    <t>2021-01-16T14:39:18Z</t>
  </si>
  <si>
    <t>MDEwOlJlcG9zaXRvcnkyOTczMjA3OTk=</t>
  </si>
  <si>
    <t>lucky_aluminium</t>
  </si>
  <si>
    <t>afrasiyabhaider</t>
  </si>
  <si>
    <t>Afrasiyab Haider</t>
  </si>
  <si>
    <t>Full Stack Developer\r\nPHP-Laravel\r\nVueJs\r\nMySql\r\nWeb Technologies\r\n</t>
  </si>
  <si>
    <t xml:space="preserve">@arcociatech </t>
  </si>
  <si>
    <t>Gujrat, Punjab Pakistan 50700</t>
  </si>
  <si>
    <t>luckyaluminium.online</t>
  </si>
  <si>
    <t>https://github.com/afrasiyabhaider/lucky_aluminium</t>
  </si>
  <si>
    <t>Shell/PHP/HTML/Hack/Vue/Blade</t>
  </si>
  <si>
    <t>2020-09-21T11:37:25Z</t>
  </si>
  <si>
    <t>2021-01-16T11:56:06Z</t>
  </si>
  <si>
    <t>2021-01-16T11:55:30Z</t>
  </si>
  <si>
    <t>MDEwOlJlcG9zaXRvcnkxNDgwNDg3OTk=</t>
  </si>
  <si>
    <t>Pie-mini-system</t>
  </si>
  <si>
    <t>dolphinotaku</t>
  </si>
  <si>
    <t>Keith POON</t>
  </si>
  <si>
    <t>Several years of working experience on c# .net framework and web portal development since 2013</t>
  </si>
  <si>
    <t>Freelance</t>
  </si>
  <si>
    <t>The lite system to manage your certificate deposit, foreign exchange. Provide overview on dashboard, generate balance sheet, stock protfolio to review how good or bad you are.</t>
  </si>
  <si>
    <t>https://github.com/dolphinotaku/Pie-mini-system</t>
  </si>
  <si>
    <t>HTML/JavaScript/PHP/CSS/Java</t>
  </si>
  <si>
    <t>2018-09-09T17:25:30Z</t>
  </si>
  <si>
    <t>2021-01-13T17:23:45Z</t>
  </si>
  <si>
    <t>2021-01-13T17:22:52Z</t>
  </si>
  <si>
    <t>MDEwOlJlcG9zaXRvcnkzMjkzMzA3MDI=</t>
  </si>
  <si>
    <t>elearning_ci.github.io</t>
  </si>
  <si>
    <t>ilham67-netizen</t>
  </si>
  <si>
    <t>https://github.com/ilham67-netizen/elearning_ci.github.io</t>
  </si>
  <si>
    <t>2021-01-13T14:19:50Z</t>
  </si>
  <si>
    <t>2021-01-13T14:19:56Z</t>
  </si>
  <si>
    <t>2021-01-13T14:47:29Z</t>
  </si>
  <si>
    <t>MDEwOlJlcG9zaXRvcnkzMjkyNzg5Mjg=</t>
  </si>
  <si>
    <t>zread_monitoring</t>
  </si>
  <si>
    <t>Franzmaglanque</t>
  </si>
  <si>
    <t>Franz Maglanque</t>
  </si>
  <si>
    <t>Philippines</t>
  </si>
  <si>
    <t>https://github.com/Franzmaglanque/zread_monitoring</t>
  </si>
  <si>
    <t>2021-01-13T10:56:58Z</t>
  </si>
  <si>
    <t>2021-01-13T11:00:40Z</t>
  </si>
  <si>
    <t>2021-01-13T11:00:09Z</t>
  </si>
  <si>
    <t>MDEwOlJlcG9zaXRvcnkzMjc3OTMxMTQ=</t>
  </si>
  <si>
    <t>work4u.com</t>
  </si>
  <si>
    <t>Shohanur-Rahman</t>
  </si>
  <si>
    <t>Md. Shohanur Rahman</t>
  </si>
  <si>
    <t>Full Stack Software Engineer (.NET&amp;Core) by Profession, Sometimes Laravel &amp; Apps Developer by Passion and Interested in Machine Learning</t>
  </si>
  <si>
    <t>Naya nagar, Dhaka, Bangladesh</t>
  </si>
  <si>
    <t>Job Posting Website</t>
  </si>
  <si>
    <t>https://github.com/Shohanur-Rahman/work4u.com</t>
  </si>
  <si>
    <t>Shell/PHP/HTML/Vue/Blade/Hack</t>
  </si>
  <si>
    <t>2021-01-08T03:54:23Z</t>
  </si>
  <si>
    <t>2021-01-13T08:41:36Z</t>
  </si>
  <si>
    <t>2021-01-13T08:30:20Z</t>
  </si>
  <si>
    <t>MDEwOlJlcG9zaXRvcnkzMTQxMjQ3MTM=</t>
  </si>
  <si>
    <t>shopbanhanglaravel</t>
  </si>
  <si>
    <t>luongduyanh</t>
  </si>
  <si>
    <t>https://github.com/luongduyanh/shopbanhanglaravel</t>
  </si>
  <si>
    <t>2020-11-19T03:21:49Z</t>
  </si>
  <si>
    <t>2021-01-12T17:50:23Z</t>
  </si>
  <si>
    <t>2021-01-12T17:49:24Z</t>
  </si>
  <si>
    <t>MDEwOlJlcG9zaXRvcnkzMjkwMDc2ODg=</t>
  </si>
  <si>
    <t>homiStaging</t>
  </si>
  <si>
    <t>agaktr</t>
  </si>
  <si>
    <t>https://github.com/agaktr/homiStaging</t>
  </si>
  <si>
    <t>2021-01-12T14:12:22Z</t>
  </si>
  <si>
    <t>2021-01-12T15:50:25Z</t>
  </si>
  <si>
    <t>2021-01-12T15:50:14Z</t>
  </si>
  <si>
    <t>MDEwOlJlcG9zaXRvcnkzMTk5MTY4MTA=</t>
  </si>
  <si>
    <t>yjpz</t>
  </si>
  <si>
    <t>tpaztx</t>
  </si>
  <si>
    <t>https://github.com/tpaztx/yjpz</t>
  </si>
  <si>
    <t>HTML/PHP/JavaScript/PLpgSQL/Smarty/CSS/Less</t>
  </si>
  <si>
    <t>2020-12-09T10:12:41Z</t>
  </si>
  <si>
    <t>2021-01-12T07:03:58Z</t>
  </si>
  <si>
    <t>2021-01-12T07:03:45Z</t>
  </si>
  <si>
    <t>MDEwOlJlcG9zaXRvcnkzMjMzOTY0NTc=</t>
  </si>
  <si>
    <t>attributes</t>
  </si>
  <si>
    <t>rustamwin</t>
  </si>
  <si>
    <t>Rustam Mamadaminov</t>
  </si>
  <si>
    <t>Full stack web developer\r\nsince 2015. #php #javascript #typescript\r\n</t>
  </si>
  <si>
    <t>@yiisoft @yiistack</t>
  </si>
  <si>
    <t>Tashkent, Uzbekistan</t>
  </si>
  <si>
    <t>PHP Attributes</t>
  </si>
  <si>
    <t>https://github.com/rustamwin/attributes</t>
  </si>
  <si>
    <t>2020-12-21T16:54:20Z</t>
  </si>
  <si>
    <t>2021-01-11T06:45:11Z</t>
  </si>
  <si>
    <t>2021-01-11T06:44:44Z</t>
  </si>
  <si>
    <t>MDEwOlJlcG9zaXRvcnkyOTMxMzc5OTE=</t>
  </si>
  <si>
    <t>tactician-adapter</t>
  </si>
  <si>
    <t xml:space="preserve">Tactician Command Bus PSR-11 compatible factories </t>
  </si>
  <si>
    <t>command-bus/tactician/psr-11</t>
  </si>
  <si>
    <t>https://github.com/antidot-framework/tactician-adapter</t>
  </si>
  <si>
    <t>2020-09-05T19:05:14Z</t>
  </si>
  <si>
    <t>2021-01-10T15:53:02Z</t>
  </si>
  <si>
    <t>2021-01-10T15:52:49Z</t>
  </si>
  <si>
    <t>MDEwOlJlcG9zaXRvcnkzMTM2ODgwMzg=</t>
  </si>
  <si>
    <t>php-url-signer</t>
  </si>
  <si>
    <t>coppolafab</t>
  </si>
  <si>
    <t>Create signed URLs with an expiring date</t>
  </si>
  <si>
    <t>https://github.com/coppolafab/php-url-signer</t>
  </si>
  <si>
    <t>ISC License</t>
  </si>
  <si>
    <t>2020-11-17T17:07:09Z</t>
  </si>
  <si>
    <t>2021-01-10T16:21:08Z</t>
  </si>
  <si>
    <t>2021-01-10T13:52:09Z</t>
  </si>
  <si>
    <t>MDEwOlJlcG9zaXRvcnkzMjgzMjAzNTc=</t>
  </si>
  <si>
    <t>phpExcel-example</t>
  </si>
  <si>
    <t>suzondas</t>
  </si>
  <si>
    <t>MMH Suzon</t>
  </si>
  <si>
    <t>FullStack JavaScript and PHP Developer</t>
  </si>
  <si>
    <t>BANBEIS</t>
  </si>
  <si>
    <t>Dhaka</t>
  </si>
  <si>
    <t>https://github.com/suzondas/phpExcel-example</t>
  </si>
  <si>
    <t>PHP/Shell/C#/CSS/HTML</t>
  </si>
  <si>
    <t>2021-01-10T06:40:44Z</t>
  </si>
  <si>
    <t>2021-01-10T06:41:52Z</t>
  </si>
  <si>
    <t>2021-01-10T06:41:28Z</t>
  </si>
  <si>
    <t>MDEwOlJlcG9zaXRvcnkzMjYxMjczODM=</t>
  </si>
  <si>
    <t>origin-master</t>
  </si>
  <si>
    <t>udipdc</t>
  </si>
  <si>
    <t>https://github.com/udipdc/origin-master</t>
  </si>
  <si>
    <t>Shell/PHP/CSS/JavaScript/SCSS/HTML/Blade</t>
  </si>
  <si>
    <t>2021-01-02T06:56:07Z</t>
  </si>
  <si>
    <t>2021-01-09T20:36:32Z</t>
  </si>
  <si>
    <t>2021-01-09T20:32:44Z</t>
  </si>
  <si>
    <t>MDEwOlJlcG9zaXRvcnkzMjgwMjE5ODk=</t>
  </si>
  <si>
    <t>carrito</t>
  </si>
  <si>
    <t>nan-apps</t>
  </si>
  <si>
    <t>Gastón Nan</t>
  </si>
  <si>
    <t>indie developer</t>
  </si>
  <si>
    <t>Ejemplo de carrito con prestashop</t>
  </si>
  <si>
    <t>https://github.com/nan-apps/carrito</t>
  </si>
  <si>
    <t>2021-01-08T22:02:34Z</t>
  </si>
  <si>
    <t>2021-01-13T17:52:23Z</t>
  </si>
  <si>
    <t>2021-01-09T18:22:00Z</t>
  </si>
  <si>
    <t>MDEwOlJlcG9zaXRvcnkzMjgxMzA4NDc=</t>
  </si>
  <si>
    <t>moodle-vista</t>
  </si>
  <si>
    <t>rahulgupta201299</t>
  </si>
  <si>
    <t>RAHUL GUPTA</t>
  </si>
  <si>
    <t>https://github.com/rahulgupta201299/moodle-vista</t>
  </si>
  <si>
    <t>2021-01-09T10:39:06Z</t>
  </si>
  <si>
    <t>2021-01-09T11:13:14Z</t>
  </si>
  <si>
    <t>2021-01-09T10:54:23Z</t>
  </si>
  <si>
    <t>MDEwOlJlcG9zaXRvcnkzMjgwNTcxMTI=</t>
  </si>
  <si>
    <t>portfolio_dashboard_po</t>
  </si>
  <si>
    <t>muhammadsoleh77</t>
  </si>
  <si>
    <t>Muhammad Soleh</t>
  </si>
  <si>
    <t>https://muhammadsoleh77.github.io</t>
  </si>
  <si>
    <t>https://github.com/muhammadsoleh77/portfolio_dashboard_po</t>
  </si>
  <si>
    <t>PHP/HTML/JavaScript/Classic ASP/ASP.NET/Java/Perl</t>
  </si>
  <si>
    <t>2021-01-09T02:22:14Z</t>
  </si>
  <si>
    <t>2021-01-09T03:42:46Z</t>
  </si>
  <si>
    <t>2021-01-09T03:42:43Z</t>
  </si>
  <si>
    <t>MDEwOlJlcG9zaXRvcnkzMjgwMzM1NjM=</t>
  </si>
  <si>
    <t>proyecto_aoprendizaje</t>
  </si>
  <si>
    <t>crvb0797</t>
  </si>
  <si>
    <t>Carlos Villatoro</t>
  </si>
  <si>
    <t>https://github.com/crvb0797/proyecto_aoprendizaje</t>
  </si>
  <si>
    <t>Batchfile/PHP/Shell/JavaScript/CSS/Twig/HTML</t>
  </si>
  <si>
    <t>2021-01-08T23:19:28Z</t>
  </si>
  <si>
    <t>2021-01-08T23:56:15Z</t>
  </si>
  <si>
    <t>2021-01-08T23:55:48Z</t>
  </si>
  <si>
    <t>MDEwOlJlcG9zaXRvcnkzMTM2NzU5ODc=</t>
  </si>
  <si>
    <t>webgisnew</t>
  </si>
  <si>
    <t>shidiq12</t>
  </si>
  <si>
    <t>https://github.com/shidiq12/webgisnew</t>
  </si>
  <si>
    <t>2020-11-17T16:21:07Z</t>
  </si>
  <si>
    <t>2021-01-08T22:42:06Z</t>
  </si>
  <si>
    <t>2021-01-08T22:30:45Z</t>
  </si>
  <si>
    <t>MDEwOlJlcG9zaXRvcnkzMjc4OTQxMzc=</t>
  </si>
  <si>
    <t>EducationDemo</t>
  </si>
  <si>
    <t>https://github.com/Chandar887/EducationDemo</t>
  </si>
  <si>
    <t>PHP/Hack/Batchfile/CSS/JavaScript/HTML</t>
  </si>
  <si>
    <t>2021-01-08T12:16:48Z</t>
  </si>
  <si>
    <t>2021-01-08T12:21:28Z</t>
  </si>
  <si>
    <t>2021-01-08T12:20:43Z</t>
  </si>
  <si>
    <t>MDEwOlJlcG9zaXRvcnkzMjc4OTI1NzM=</t>
  </si>
  <si>
    <t>PHPMatrix-develop</t>
  </si>
  <si>
    <t>naufalregedz23</t>
  </si>
  <si>
    <t>https://github.com/naufalregedz23/PHPMatrix-develop</t>
  </si>
  <si>
    <t>2021-01-08T12:09:38Z</t>
  </si>
  <si>
    <t>2021-01-18T23:59:55Z</t>
  </si>
  <si>
    <t>2021-01-08T12:10:53Z</t>
  </si>
  <si>
    <t>MDEwOlJlcG9zaXRvcnkzMTk2Mjg1NTU=</t>
  </si>
  <si>
    <t>sipakbuta</t>
  </si>
  <si>
    <t>agusamirudin25</t>
  </si>
  <si>
    <t>Agus Amirudin</t>
  </si>
  <si>
    <t>Karawang</t>
  </si>
  <si>
    <t>Aplikasi Pencatatan Agenda Kegiatan dan Buku Tamu</t>
  </si>
  <si>
    <t>https://github.com/agusamirudin25/sipakbuta</t>
  </si>
  <si>
    <t>PHP/HTML/SCSS/CSS/JavaScript</t>
  </si>
  <si>
    <t>2020-12-08T12:14:29Z</t>
  </si>
  <si>
    <t>2021-01-14T04:16:42Z</t>
  </si>
  <si>
    <t>2021-01-07T19:03:37Z</t>
  </si>
  <si>
    <t>MDEwOlJlcG9zaXRvcnkzMjc1NTcwNjA=</t>
  </si>
  <si>
    <t>wefra</t>
  </si>
  <si>
    <t>Eisenbahn-Dev</t>
  </si>
  <si>
    <t>https://github.com/Eisenbahn-Dev/wefra</t>
  </si>
  <si>
    <t>PHP/JavaScript/CSS/HTML/Less/SCSS/Ruby</t>
  </si>
  <si>
    <t>2021-01-07T09:01:25Z</t>
  </si>
  <si>
    <t>2021-01-07T10:33:05Z</t>
  </si>
  <si>
    <t>2021-01-07T10:33:02Z</t>
  </si>
  <si>
    <t>MDEwOlJlcG9zaXRvcnkzMjc1MTUwMzM=</t>
  </si>
  <si>
    <t>sales_baba_new</t>
  </si>
  <si>
    <t>nishajee</t>
  </si>
  <si>
    <t>nisha sharma</t>
  </si>
  <si>
    <t>https://github.com/nishajee/sales_baba_new</t>
  </si>
  <si>
    <t>2021-01-07T05:43:24Z</t>
  </si>
  <si>
    <t>2021-01-07T06:18:54Z</t>
  </si>
  <si>
    <t>2021-01-07T05:57:20Z</t>
  </si>
  <si>
    <t>MDEwOlJlcG9zaXRvcnkzMjc0Mzc0MzQ=</t>
  </si>
  <si>
    <t>MadiPatrick</t>
  </si>
  <si>
    <t>TheMaz</t>
  </si>
  <si>
    <t>https://github.com/MadiPatrick/moodle</t>
  </si>
  <si>
    <t>PHP/JavaScript/HTML/Gherkin/CSS/XSLT/SCSS</t>
  </si>
  <si>
    <t>2021-01-06T21:53:09Z</t>
  </si>
  <si>
    <t>2021-01-06T22:28:57Z</t>
  </si>
  <si>
    <t>2021-01-06T21:40:49Z</t>
  </si>
  <si>
    <t>MDEwOlJlcG9zaXRvcnkzMjc0MTE4NDI=</t>
  </si>
  <si>
    <t>Base-Laravel</t>
  </si>
  <si>
    <t>ceaparedes</t>
  </si>
  <si>
    <t>Víctor Cea Paredes</t>
  </si>
  <si>
    <t>Pruebas realizadas en Laravel version 8.0</t>
  </si>
  <si>
    <t>https://github.com/ceaparedes/Base-Laravel</t>
  </si>
  <si>
    <t>2021-01-06T19:35:55Z</t>
  </si>
  <si>
    <t>2021-01-06T21:17:20Z</t>
  </si>
  <si>
    <t>2021-01-06T21:17:09Z</t>
  </si>
  <si>
    <t>MDEwOlJlcG9zaXRvcnkzMTIzODQyNzk=</t>
  </si>
  <si>
    <t>Ravel-Team</t>
  </si>
  <si>
    <t>Maxur1</t>
  </si>
  <si>
    <t>https://github.com/Maxur1/Ravel-Team</t>
  </si>
  <si>
    <t>2020-11-12T20:09:35Z</t>
  </si>
  <si>
    <t>2021-01-06T21:16:17Z</t>
  </si>
  <si>
    <t>2021-01-06T21:16:09Z</t>
  </si>
  <si>
    <t>MDEwOlJlcG9zaXRvcnkzMjMzODYwMjU=</t>
  </si>
  <si>
    <t>first-drupal</t>
  </si>
  <si>
    <t>AlexPazenko</t>
  </si>
  <si>
    <t>https://github.com/AlexPazenko/first-drupal</t>
  </si>
  <si>
    <t>2020-12-21T16:09:38Z</t>
  </si>
  <si>
    <t>2021-01-06T16:08:39Z</t>
  </si>
  <si>
    <t>2021-01-06T16:08:21Z</t>
  </si>
  <si>
    <t>MDEwOlJlcG9zaXRvcnkzMTgxMzgzNjg=</t>
  </si>
  <si>
    <t>b2b-prod</t>
  </si>
  <si>
    <t>siyoutechweb</t>
  </si>
  <si>
    <t>siyoutech</t>
  </si>
  <si>
    <t>https://github.com/siyoutechweb/b2b-prod</t>
  </si>
  <si>
    <t>2020-12-03T09:19:52Z</t>
  </si>
  <si>
    <t>2021-01-06T13:30:28Z</t>
  </si>
  <si>
    <t>2021-01-06T13:30:00Z</t>
  </si>
  <si>
    <t>MDEwOlJlcG9zaXRvcnkzMjcyOTcxNzg=</t>
  </si>
  <si>
    <t>Calendrier</t>
  </si>
  <si>
    <t>Bertoia-Jeremy</t>
  </si>
  <si>
    <t>Jérémy.B</t>
  </si>
  <si>
    <t>Développeur web back-end junior PHP/Symfony\r\nActuellement en recherche d'un premier emploi.</t>
  </si>
  <si>
    <t>Projet calendrier effectué seul durant un stage et répondant à la demande du client. (PHP - SQL - Bootstrap - Javascript - Librairie HTML2PDF)</t>
  </si>
  <si>
    <t>php/sql/bootstrap4/javascript/calendrier/html2pdf</t>
  </si>
  <si>
    <t>https://github.com/Bertoia-Jeremy/Calendrier</t>
  </si>
  <si>
    <t>2021-01-06T11:56:02Z</t>
  </si>
  <si>
    <t>2021-01-11T11:04:35Z</t>
  </si>
  <si>
    <t>2021-01-06T13:23:01Z</t>
  </si>
  <si>
    <t>MDEwOlJlcG9zaXRvcnkyOTY4MDAzNzM=</t>
  </si>
  <si>
    <t>histore</t>
  </si>
  <si>
    <t>devdandi</t>
  </si>
  <si>
    <t>Dandi Ramdani</t>
  </si>
  <si>
    <t>Mirip mamah banget</t>
  </si>
  <si>
    <t>https://github.com/devdandi/histore</t>
  </si>
  <si>
    <t>Shell/PHP/Makefile/ActionScript/JavaScript/HTML/Ruby</t>
  </si>
  <si>
    <t>2020-09-19T06:24:19Z</t>
  </si>
  <si>
    <t>2021-01-06T09:44:15Z</t>
  </si>
  <si>
    <t>2021-01-06T09:44:12Z</t>
  </si>
  <si>
    <t>MDEwOlJlcG9zaXRvcnkzMjY1ODg4MjU=</t>
  </si>
  <si>
    <t>tcstore</t>
  </si>
  <si>
    <t>git-zhu</t>
  </si>
  <si>
    <t>tcstore(测试环境代码)</t>
  </si>
  <si>
    <t>https://github.com/git-zhu/tcstore</t>
  </si>
  <si>
    <t>HTML/PHP/JavaScript/CSS/Less/PLpgSQL/Smarty</t>
  </si>
  <si>
    <t>2021-01-04T06:19:32Z</t>
  </si>
  <si>
    <t>2021-01-05T04:17:08Z</t>
  </si>
  <si>
    <t>2021-01-05T04:19:39Z</t>
  </si>
  <si>
    <t>MDEwOlJlcG9zaXRvcnkzMTMyMTI4ODg=</t>
  </si>
  <si>
    <t>flash.WEB-CHAT.chat-api</t>
  </si>
  <si>
    <t>trjflash</t>
  </si>
  <si>
    <t>https://github.com/trjflash/flash.WEB-CHAT.chat-api</t>
  </si>
  <si>
    <t>PHP/Twig/Batchfile/Shell/CSS/JavaScript/Less</t>
  </si>
  <si>
    <t>2020-11-16T06:42:04Z</t>
  </si>
  <si>
    <t>2021-01-18T05:08:34Z</t>
  </si>
  <si>
    <t>2021-01-05T03:27:35Z</t>
  </si>
  <si>
    <t>MDEwOlJlcG9zaXRvcnkzMjM3NzMzNTA=</t>
  </si>
  <si>
    <t>datapers</t>
  </si>
  <si>
    <t>ismailgo95</t>
  </si>
  <si>
    <t>Muhammad Ismail</t>
  </si>
  <si>
    <t>I Happy</t>
  </si>
  <si>
    <t>Palembang</t>
  </si>
  <si>
    <t xml:space="preserve">Data Personalia </t>
  </si>
  <si>
    <t>https://github.com/ismailgo95/datapers</t>
  </si>
  <si>
    <t>2020-12-23T01:36:46Z</t>
  </si>
  <si>
    <t>2021-01-05T02:07:24Z</t>
  </si>
  <si>
    <t>2021-01-05T02:07:10Z</t>
  </si>
  <si>
    <t>MDEwOlJlcG9zaXRvcnkzMjM5MDUyMzI=</t>
  </si>
  <si>
    <t>ilias5.4.19</t>
  </si>
  <si>
    <t>https://github.com/jalapatas/ilias5.4.19</t>
  </si>
  <si>
    <t>2020-12-23T13:09:46Z</t>
  </si>
  <si>
    <t>2021-01-09T14:14:56Z</t>
  </si>
  <si>
    <t>2021-01-04T14:43:44Z</t>
  </si>
  <si>
    <t>MDEwOlJlcG9zaXRvcnkyMDQ5ODczODY=</t>
  </si>
  <si>
    <t>detect-encoding</t>
  </si>
  <si>
    <t>onnov</t>
  </si>
  <si>
    <t>https://github.com/onnov/detect-encoding</t>
  </si>
  <si>
    <t>PHP/Shell/Dockerfile</t>
  </si>
  <si>
    <t>2019-08-28T17:31:39Z</t>
  </si>
  <si>
    <t>2021-06-06T09:48:29Z</t>
  </si>
  <si>
    <t>2021-01-04T14:29:34Z</t>
  </si>
  <si>
    <t>MDEwOlJlcG9zaXRvcnkzMjQzNDI1MjA=</t>
  </si>
  <si>
    <t>installke</t>
  </si>
  <si>
    <t>https://github.com/kavadevelopers/installke</t>
  </si>
  <si>
    <t>PHP/HTML/JavaScript/CSS/SCSS</t>
  </si>
  <si>
    <t>2020-12-25T10:40:25Z</t>
  </si>
  <si>
    <t>2021-01-04T13:56:45Z</t>
  </si>
  <si>
    <t>2021-01-04T13:56:36Z</t>
  </si>
  <si>
    <t>MDEwOlJlcG9zaXRvcnkzMDY1MDU2NTU=</t>
  </si>
  <si>
    <t>Fr4nkWong</t>
  </si>
  <si>
    <t>Fr4nk</t>
  </si>
  <si>
    <t>localhost</t>
  </si>
  <si>
    <t>https://github.com/Fr4nkWong/CMS</t>
  </si>
  <si>
    <t>PHP/HTML/Smarty/JavaScript/CSS/Less/PLpgSQL</t>
  </si>
  <si>
    <t>2020-10-23T02:07:30Z</t>
  </si>
  <si>
    <t>2021-01-03T14:01:29Z</t>
  </si>
  <si>
    <t>2021-01-03T14:01:05Z</t>
  </si>
  <si>
    <t>MDEwOlJlcG9zaXRvcnkzMTIxNTAxNTc=</t>
  </si>
  <si>
    <t>city-of-marion</t>
  </si>
  <si>
    <t>Marionweb</t>
  </si>
  <si>
    <t>https://github.com/Marionweb/city-of-marion</t>
  </si>
  <si>
    <t>Shell/PHP/Batchfile/JavaScript/Stylus/Twig/HTML</t>
  </si>
  <si>
    <t>2020-11-12T02:50:13Z</t>
  </si>
  <si>
    <t>2021-01-02T18:40:20Z</t>
  </si>
  <si>
    <t>2021-01-02T18:36:05Z</t>
  </si>
  <si>
    <t>MDEwOlJlcG9zaXRvcnkzMjYyMDMyMDE=</t>
  </si>
  <si>
    <t>mhsh</t>
  </si>
  <si>
    <t>XluNl</t>
  </si>
  <si>
    <t>https://github.com/XluNl/mhsh</t>
  </si>
  <si>
    <t>PHP/HTML/JavaScript/CSS/Batchfile/Shell</t>
  </si>
  <si>
    <t>2021-01-02T14:45:11Z</t>
  </si>
  <si>
    <t>2021-01-03T12:37:03Z</t>
  </si>
  <si>
    <t>2021-01-02T15:17:19Z</t>
  </si>
  <si>
    <t>MDEwOlJlcG9zaXRvcnkyOTk1MTg2NDE=</t>
  </si>
  <si>
    <t>json-serializer</t>
  </si>
  <si>
    <t>Flexible JSON Serializer</t>
  </si>
  <si>
    <t>php/json/serializer</t>
  </si>
  <si>
    <t>https://github.com/sanmai/json-serializer</t>
  </si>
  <si>
    <t>2020-09-29T05:58:43Z</t>
  </si>
  <si>
    <t>2021-05-21T02:16:55Z</t>
  </si>
  <si>
    <t>2021-01-02T10:15:11Z</t>
  </si>
  <si>
    <t>MDEwOlJlcG9zaXRvcnkzMDAyMDI3NzU=</t>
  </si>
  <si>
    <t>version-info</t>
  </si>
  <si>
    <t>Package version info parser and provider</t>
  </si>
  <si>
    <t>https://github.com/sanmai/version-info</t>
  </si>
  <si>
    <t>2020-10-01T08:22:06Z</t>
  </si>
  <si>
    <t>2021-05-21T02:17:23Z</t>
  </si>
  <si>
    <t>2021-01-02T09:59:09Z</t>
  </si>
  <si>
    <t>MDEwOlJlcG9zaXRvcnkyODMxNjA5MDk=</t>
  </si>
  <si>
    <t>ydelivery-sdk</t>
  </si>
  <si>
    <t>Яндекс.Доставка PHP SDK</t>
  </si>
  <si>
    <t>https://github.com/sanmai/ydelivery-sdk</t>
  </si>
  <si>
    <t>2020-07-28T09:12:57Z</t>
  </si>
  <si>
    <t>2021-05-21T02:14:29Z</t>
  </si>
  <si>
    <t>2021-01-01T10:38:05Z</t>
  </si>
  <si>
    <t>MDEwOlJlcG9zaXRvcnkyOTY4Nzg0MTE=</t>
  </si>
  <si>
    <t>test-utilities</t>
  </si>
  <si>
    <t>https://github.com/MammatusPHP/test-utilities</t>
  </si>
  <si>
    <t>2020-09-19T13:44:54Z</t>
  </si>
  <si>
    <t>2021-01-01T09:14:26Z</t>
  </si>
  <si>
    <t>2021-01-01T09:14:22Z</t>
  </si>
  <si>
    <t>MDEwOlJlcG9zaXRvcnkzMjU3ODE1MTg=</t>
  </si>
  <si>
    <t>ymi_gifts</t>
  </si>
  <si>
    <t>j55-webdevloper</t>
  </si>
  <si>
    <t>Jason Vandeyar</t>
  </si>
  <si>
    <t>Full Stack Web Developer using the Basic Tech Stack. Learning Flutter and Dart so I can move into the app space...</t>
  </si>
  <si>
    <t>Holiday gift selection from YMI collections: https://www.ymicollection.com/. Server side support from PHP and MySQL</t>
  </si>
  <si>
    <t>https://github.com/j55-webdevloper/ymi_gifts</t>
  </si>
  <si>
    <t>PHP/HTML/JavaScript/CSS/Shell</t>
  </si>
  <si>
    <t>2020-12-31T11:03:31Z</t>
  </si>
  <si>
    <t>2020-12-31T11:09:45Z</t>
  </si>
  <si>
    <t>2020-12-31T11:09:42Z</t>
  </si>
  <si>
    <t>MDEwOlJlcG9zaXRvcnkzMDAyMTYyMTQ=</t>
  </si>
  <si>
    <t>Fees-Management-System</t>
  </si>
  <si>
    <t>kimzux</t>
  </si>
  <si>
    <t>zulfa</t>
  </si>
  <si>
    <t>codeforchange</t>
  </si>
  <si>
    <t>my first laravel app</t>
  </si>
  <si>
    <t>https://github.com/kimzux/Fees-Management-System</t>
  </si>
  <si>
    <t>PHP/Blade/Vue</t>
  </si>
  <si>
    <t>2020-10-01T09:08:42Z</t>
  </si>
  <si>
    <t>2020-12-30T21:33:01Z</t>
  </si>
  <si>
    <t>2020-12-30T21:32:50Z</t>
  </si>
  <si>
    <t>MDEwOlJlcG9zaXRvcnkzMjU1MjAwNjM=</t>
  </si>
  <si>
    <t>lazypeople_mart</t>
  </si>
  <si>
    <t>yjq</t>
  </si>
  <si>
    <t>https://github.com/13234201522/lazypeople_mart</t>
  </si>
  <si>
    <t>HTML/PHP/JavaScript/CSS/PLpgSQL/Smarty/Less</t>
  </si>
  <si>
    <t>2020-12-30T10:23:57Z</t>
  </si>
  <si>
    <t>2020-12-30T10:34:21Z</t>
  </si>
  <si>
    <t>2020-12-30T10:25:28Z</t>
  </si>
  <si>
    <t>MDEwOlJlcG9zaXRvcnkyODUwMDQ5MDQ=</t>
  </si>
  <si>
    <t>laravel-kepemudaan</t>
  </si>
  <si>
    <t>wikugw</t>
  </si>
  <si>
    <t>Wiku Galindra Wardhana</t>
  </si>
  <si>
    <t>Grune</t>
  </si>
  <si>
    <t>sistem informasi kepemudaan kota Malang dibuat dengan framework laravel dan database mysql</t>
  </si>
  <si>
    <t>https://github.com/wikugw/laravel-kepemudaan</t>
  </si>
  <si>
    <t>PHP/JavaScript/CSS/HTML/Vue/Shell/Less</t>
  </si>
  <si>
    <t>2020-08-04T14:27:54Z</t>
  </si>
  <si>
    <t>2020-12-30T09:44:40Z</t>
  </si>
  <si>
    <t>2020-12-30T09:44:17Z</t>
  </si>
  <si>
    <t>MDEwOlJlcG9zaXRvcnkyOTAzNjY0MTA=</t>
  </si>
  <si>
    <t>molla2</t>
  </si>
  <si>
    <t>masterhuy</t>
  </si>
  <si>
    <t>https://github.com/masterhuy/molla2</t>
  </si>
  <si>
    <t>PHP/CSS/JavaScript/Smarty/Vue/HTML/Makefile</t>
  </si>
  <si>
    <t>2020-08-26T01:43:12Z</t>
  </si>
  <si>
    <t>2020-12-30T07:56:49Z</t>
  </si>
  <si>
    <t>2020-12-30T07:52:24Z</t>
  </si>
  <si>
    <t>MDEwOlJlcG9zaXRvcnkyNTQ1NDMwODk=</t>
  </si>
  <si>
    <t>projecksppdci</t>
  </si>
  <si>
    <t>alifhabsyi</t>
  </si>
  <si>
    <t>Projek SPPD Alif dan Hafiz</t>
  </si>
  <si>
    <t>https://github.com/alifhabsyi/projecksppdci</t>
  </si>
  <si>
    <t>PHP/HTML/CSS/JavaScript/Hack/Less</t>
  </si>
  <si>
    <t>2020-04-10T04:23:57Z</t>
  </si>
  <si>
    <t>2020-12-29T06:23:22Z</t>
  </si>
  <si>
    <t>2020-12-29T06:08:17Z</t>
  </si>
  <si>
    <t>MDEwOlJlcG9zaXRvcnkxOTE5ODYzNzE=</t>
  </si>
  <si>
    <t>totvs-kanoah</t>
  </si>
  <si>
    <t>richardolopes</t>
  </si>
  <si>
    <t>Richard Lopes</t>
  </si>
  <si>
    <t>Engenheiro de Software @ITAU</t>
  </si>
  <si>
    <t>@ITAU</t>
  </si>
  <si>
    <t>São Paulo, SP - Brazil</t>
  </si>
  <si>
    <t>https://github.com/richardolopes/totvs-kanoah</t>
  </si>
  <si>
    <t>PHP/HTML/JavaScript/CSS/Less/SCSS</t>
  </si>
  <si>
    <t>2019-06-14T18:05:53Z</t>
  </si>
  <si>
    <t>2020-12-28T18:57:40Z</t>
  </si>
  <si>
    <t>2020-12-28T18:57:37Z</t>
  </si>
  <si>
    <t>MDEwOlJlcG9zaXRvcnkyMjkzODU1MTg=</t>
  </si>
  <si>
    <t>simpembayaran</t>
  </si>
  <si>
    <t>arimuntari</t>
  </si>
  <si>
    <t>Ari Muntari</t>
  </si>
  <si>
    <t>https://github.com/arimuntari/simpembayaran</t>
  </si>
  <si>
    <t>2019-12-21T06:11:41Z</t>
  </si>
  <si>
    <t>2020-12-27T11:11:09Z</t>
  </si>
  <si>
    <t>2020-12-27T11:05:44Z</t>
  </si>
  <si>
    <t>MDEwOlJlcG9zaXRvcnkzMjQ2NDczNzY=</t>
  </si>
  <si>
    <t>moodle310</t>
  </si>
  <si>
    <t>developappco</t>
  </si>
  <si>
    <t>Moodle Versión 3.10</t>
  </si>
  <si>
    <t>https://github.com/developappco/moodle310</t>
  </si>
  <si>
    <t>2020-12-26T22:45:08Z</t>
  </si>
  <si>
    <t>2020-12-28T00:04:25Z</t>
  </si>
  <si>
    <t>2020-12-26T23:23:08Z</t>
  </si>
  <si>
    <t>MDEwOlJlcG9zaXRvcnkyNjE1OTI0MTI=</t>
  </si>
  <si>
    <t>Leads</t>
  </si>
  <si>
    <t>DiegoMoralesNavarro</t>
  </si>
  <si>
    <t>Diego Morales Navarro</t>
  </si>
  <si>
    <t>https://github.com/DiegoMoralesNavarro/Leads</t>
  </si>
  <si>
    <t>2020-05-05T21:59:51Z</t>
  </si>
  <si>
    <t>2020-12-26T17:29:52Z</t>
  </si>
  <si>
    <t>2020-12-26T17:29:29Z</t>
  </si>
  <si>
    <t>MDEwOlJlcG9zaXRvcnkzMjQwMjY3ODk=</t>
  </si>
  <si>
    <t>maypos-dummy</t>
  </si>
  <si>
    <t>mayferdev</t>
  </si>
  <si>
    <t>https://github.com/mayferdev/maypos-dummy</t>
  </si>
  <si>
    <t>2020-12-24T00:08:35Z</t>
  </si>
  <si>
    <t>2020-12-24T00:13:02Z</t>
  </si>
  <si>
    <t>2020-12-24T00:10:05Z</t>
  </si>
  <si>
    <t>MDEwOlJlcG9zaXRvcnkzMjM4MjEyOTY=</t>
  </si>
  <si>
    <t>Box-Project</t>
  </si>
  <si>
    <t>WeilerWebServices</t>
  </si>
  <si>
    <t>An application for building and managing Phars.</t>
  </si>
  <si>
    <t>https://github.com/WeilerWebServices/Box-Project</t>
  </si>
  <si>
    <t>Shell/Perl/PHP/Makefile/Batchfile/Smarty</t>
  </si>
  <si>
    <t>2020-12-23T06:26:13Z</t>
  </si>
  <si>
    <t>2020-12-23T13:34:55Z</t>
  </si>
  <si>
    <t>2020-12-23T13:34:26Z</t>
  </si>
  <si>
    <t>MDEwOlJlcG9zaXRvcnkyNDI2NDc5OTI=</t>
  </si>
  <si>
    <t>MVC-SRS</t>
  </si>
  <si>
    <t>vespercore02</t>
  </si>
  <si>
    <t>Willem</t>
  </si>
  <si>
    <t>https://github.com/vespercore02/MVC-SRS</t>
  </si>
  <si>
    <t>2020-02-24T04:40:44Z</t>
  </si>
  <si>
    <t>2020-12-23T13:13:28Z</t>
  </si>
  <si>
    <t>2020-12-23T13:13:24Z</t>
  </si>
  <si>
    <t>MDEwOlJlcG9zaXRvcnkzMjM4ODEzODk=</t>
  </si>
  <si>
    <t>storelink</t>
  </si>
  <si>
    <t>structlooper</t>
  </si>
  <si>
    <t>Deepak Kumar</t>
  </si>
  <si>
    <t>Hey there!! it's Deepak.</t>
  </si>
  <si>
    <t xml:space="preserve">@codedwire </t>
  </si>
  <si>
    <t>New Delhi</t>
  </si>
  <si>
    <t>https://github.com/structlooper/storelink</t>
  </si>
  <si>
    <t>2020-12-23T11:14:27Z</t>
  </si>
  <si>
    <t>2020-12-23T11:15:56Z</t>
  </si>
  <si>
    <t>2020-12-23T11:12:17Z</t>
  </si>
  <si>
    <t>MDEwOlJlcG9zaXRvcnkzMjMzNTg1NDE=</t>
  </si>
  <si>
    <t>akaunting</t>
  </si>
  <si>
    <t>yopt85</t>
  </si>
  <si>
    <t>https://github.com/yopt85/akaunting</t>
  </si>
  <si>
    <t>PHP/Blade/JavaScript/CSS</t>
  </si>
  <si>
    <t>2020-12-21T14:24:52Z</t>
  </si>
  <si>
    <t>2020-12-23T04:01:10Z</t>
  </si>
  <si>
    <t>2020-12-23T04:01:03Z</t>
  </si>
  <si>
    <t>MDEwOlJlcG9zaXRvcnkzMjM2MTcwNjA=</t>
  </si>
  <si>
    <t>quanlidiemsinhvien</t>
  </si>
  <si>
    <t>trantandat18pm</t>
  </si>
  <si>
    <t>https://github.com/trantandat18pm/quanlidiemsinhvien</t>
  </si>
  <si>
    <t>2020-12-22T12:17:00Z</t>
  </si>
  <si>
    <t>2020-12-22T13:42:09Z</t>
  </si>
  <si>
    <t>2020-12-22T12:46:34Z</t>
  </si>
  <si>
    <t>MDEwOlJlcG9zaXRvcnkzMjExNTE1NjU=</t>
  </si>
  <si>
    <t>Proyecto-Prestashop</t>
  </si>
  <si>
    <t>cesar12p</t>
  </si>
  <si>
    <t>Cesar Abel Pérez Martínez</t>
  </si>
  <si>
    <t>Estudiante</t>
  </si>
  <si>
    <t>Mexico</t>
  </si>
  <si>
    <t>https://github.com/cesar12p/Proyecto-Prestashop</t>
  </si>
  <si>
    <t>2020-12-13T20:15:25Z</t>
  </si>
  <si>
    <t>2020-12-22T21:41:54Z</t>
  </si>
  <si>
    <t>2020-12-22T12:43:05Z</t>
  </si>
  <si>
    <t>MDEwOlJlcG9zaXRvcnkzMjI1MjkzMDA=</t>
  </si>
  <si>
    <t>site</t>
  </si>
  <si>
    <t>granitebody</t>
  </si>
  <si>
    <t>granitebody.com (WordPress)</t>
  </si>
  <si>
    <t>wordpress</t>
  </si>
  <si>
    <t>https://github.com/granitebody/site</t>
  </si>
  <si>
    <t>PHP/JavaScript/CSS/Less/Hack/Shell/SCSS</t>
  </si>
  <si>
    <t>2020-12-18T08:04:26Z</t>
  </si>
  <si>
    <t>2020-12-22T04:20:33Z</t>
  </si>
  <si>
    <t>2020-12-22T04:20:25Z</t>
  </si>
  <si>
    <t>MDEwOlJlcG9zaXRvcnkyOTQ4NTI0NDc=</t>
  </si>
  <si>
    <t>EagoSubastas</t>
  </si>
  <si>
    <t>verplancken</t>
  </si>
  <si>
    <t>https://github.com/verplancken/EagoSubastas</t>
  </si>
  <si>
    <t>2020-09-12T02:15:59Z</t>
  </si>
  <si>
    <t>2020-12-21T20:52:50Z</t>
  </si>
  <si>
    <t>2020-12-21T20:52:39Z</t>
  </si>
  <si>
    <t>MDEwOlJlcG9zaXRvcnkzMjI1ODc2MDE=</t>
  </si>
  <si>
    <t>3NiCoP3</t>
  </si>
  <si>
    <t>https://github.com/3NiCoP3/prestashop</t>
  </si>
  <si>
    <t>2020-12-18T12:21:54Z</t>
  </si>
  <si>
    <t>2020-12-21T20:04:33Z</t>
  </si>
  <si>
    <t>2020-12-21T20:04:18Z</t>
  </si>
  <si>
    <t>MDEwOlJlcG9zaXRvcnkzMTYzMDAxNDQ=</t>
  </si>
  <si>
    <t>tropicalmadness-com</t>
  </si>
  <si>
    <t>jacksutherland</t>
  </si>
  <si>
    <t>Jack Sutherland</t>
  </si>
  <si>
    <t>Just Jack</t>
  </si>
  <si>
    <t>Charlotte, NC</t>
  </si>
  <si>
    <t>Craft website for Tropical Madness Snacks</t>
  </si>
  <si>
    <t>https://github.com/jacksutherland/tropicalmadness-com</t>
  </si>
  <si>
    <t>Shell/PHP/Batchfile/Twig/JavaScript/SCSS/HTML</t>
  </si>
  <si>
    <t>2020-11-26T17:42:57Z</t>
  </si>
  <si>
    <t>2020-12-21T19:45:19Z</t>
  </si>
  <si>
    <t>2020-12-21T19:45:10Z</t>
  </si>
  <si>
    <t>MDEwOlJlcG9zaXRvcnkzMjMzODExOTA=</t>
  </si>
  <si>
    <t>TeknikPenelusuranKesalahan</t>
  </si>
  <si>
    <t>MuhammadTeguh07</t>
  </si>
  <si>
    <t>https://github.com/MuhammadTeguh07/TeknikPenelusuranKesalahan</t>
  </si>
  <si>
    <t>JavaScript/PHP/Blade/Hack/Less/HTML/CSS</t>
  </si>
  <si>
    <t>2020-12-21T15:50:41Z</t>
  </si>
  <si>
    <t>2020-12-21T15:55:43Z</t>
  </si>
  <si>
    <t>2020-12-21T15:46:49Z</t>
  </si>
  <si>
    <t>MDEwOlJlcG9zaXRvcnkzMjMzMjAxNjg=</t>
  </si>
  <si>
    <t>SPP</t>
  </si>
  <si>
    <t>kevindoni</t>
  </si>
  <si>
    <t>https://github.com/kevindoni/SPP</t>
  </si>
  <si>
    <t>Shell/PHP/JavaScript/CSS/Vue/SCSS/Blade</t>
  </si>
  <si>
    <t>2020-12-21T11:45:18Z</t>
  </si>
  <si>
    <t>2020-12-21T12:22:23Z</t>
  </si>
  <si>
    <t>2020-12-21T12:22:20Z</t>
  </si>
  <si>
    <t>MDEwOlJlcG9zaXRvcnkzMjMzMTMwOTE=</t>
  </si>
  <si>
    <t>MoodlePrueba</t>
  </si>
  <si>
    <t>MCornejoDev</t>
  </si>
  <si>
    <t>Miguel Ángel Cornejo Manzanares</t>
  </si>
  <si>
    <t>CFGS DAW. Me considero autodidacta, responsable, trabajadora y llena de interés por seguir creciendo profesionalmente en las nuevas tecnologías.</t>
  </si>
  <si>
    <t>Barbate, Cádiz.</t>
  </si>
  <si>
    <t>https://github.com/MCornejoDev/MoodlePrueba</t>
  </si>
  <si>
    <t>2020-12-21T11:14:59Z</t>
  </si>
  <si>
    <t>2020-12-21T11:31:04Z</t>
  </si>
  <si>
    <t>2020-12-21T11:29:13Z</t>
  </si>
  <si>
    <t>MDEwOlJlcG9zaXRvcnkzMjMzMDA3Mjc=</t>
  </si>
  <si>
    <t>hyperf-test1</t>
  </si>
  <si>
    <t>asadog21</t>
  </si>
  <si>
    <t>https://github.com/asadog21/hyperf-test1</t>
  </si>
  <si>
    <t>2020-12-21T10:20:05Z</t>
  </si>
  <si>
    <t>2020-12-21T10:22:29Z</t>
  </si>
  <si>
    <t>2020-12-21T10:18:57Z</t>
  </si>
  <si>
    <t>MDEwOlJlcG9zaXRvcnkzMjMyNTg1NjY=</t>
  </si>
  <si>
    <t>laravel-login-socialite</t>
  </si>
  <si>
    <t>ayush24910</t>
  </si>
  <si>
    <t>https://github.com/ayush24910/laravel-login-socialite</t>
  </si>
  <si>
    <t>2020-12-21T07:10:45Z</t>
  </si>
  <si>
    <t>2020-12-21T07:14:55Z</t>
  </si>
  <si>
    <t>2020-12-21T07:14:08Z</t>
  </si>
  <si>
    <t>MDEwOlJlcG9zaXRvcnkzMjMyNTYyMjg=</t>
  </si>
  <si>
    <t>Laravel-DataTables</t>
  </si>
  <si>
    <t>Saloni-Mahajan</t>
  </si>
  <si>
    <t>https://github.com/Saloni-Mahajan/Laravel-DataTables</t>
  </si>
  <si>
    <t>2020-12-21T06:59:12Z</t>
  </si>
  <si>
    <t>2020-12-21T07:01:20Z</t>
  </si>
  <si>
    <t>2020-12-21T07:00:44Z</t>
  </si>
  <si>
    <t>MDEwOlJlcG9zaXRvcnkzMjMyMTY4ODg=</t>
  </si>
  <si>
    <t>diccuzQ</t>
  </si>
  <si>
    <t>qubojie</t>
  </si>
  <si>
    <t>BBAIT</t>
  </si>
  <si>
    <t>https://github.com/qubojie/diccuzQ</t>
  </si>
  <si>
    <t>PHP/HTML/CSS/JavaScript/SCSS/Vue/Blade</t>
  </si>
  <si>
    <t>2020-12-21T03:06:30Z</t>
  </si>
  <si>
    <t>2020-12-21T06:02:07Z</t>
  </si>
  <si>
    <t>2020-12-21T04:48:25Z</t>
  </si>
  <si>
    <t>MDEwOlJlcG9zaXRvcnkzMjEzMTY2MTA=</t>
  </si>
  <si>
    <t>tasty-treats</t>
  </si>
  <si>
    <t>Rees5</t>
  </si>
  <si>
    <t>Rees Alumasa</t>
  </si>
  <si>
    <t>Online Food Order System</t>
  </si>
  <si>
    <t>https://github.com/Rees5/tasty-treats</t>
  </si>
  <si>
    <t>PHP/CSS/JavaScript/SCSS/Blade/Hack</t>
  </si>
  <si>
    <t>2020-12-14T10:45:04Z</t>
  </si>
  <si>
    <t>2020-12-20T23:20:45Z</t>
  </si>
  <si>
    <t>2020-12-20T23:20:11Z</t>
  </si>
  <si>
    <t>MDEwOlJlcG9zaXRvcnkzMjMxNzYzMzc=</t>
  </si>
  <si>
    <t>bet414</t>
  </si>
  <si>
    <t>fatihaysel</t>
  </si>
  <si>
    <t>https://github.com/fatihaysel/bet414</t>
  </si>
  <si>
    <t>2020-12-20T22:22:43Z</t>
  </si>
  <si>
    <t>2020-12-20T22:26:14Z</t>
  </si>
  <si>
    <t>2020-12-20T22:25:05Z</t>
  </si>
  <si>
    <t>MDEwOlJlcG9zaXRvcnkzMjMxMjAyMDU=</t>
  </si>
  <si>
    <t>auctions</t>
  </si>
  <si>
    <t>danbax</t>
  </si>
  <si>
    <t>Daniel Bach</t>
  </si>
  <si>
    <t>https://github.com/danbax/auctions</t>
  </si>
  <si>
    <t>PHP/HTML/CSS/JavaScript/SCSS/Hack/Shell</t>
  </si>
  <si>
    <t>2020-12-20T16:53:07Z</t>
  </si>
  <si>
    <t>2020-12-20T21:00:47Z</t>
  </si>
  <si>
    <t>2020-12-20T21:00:44Z</t>
  </si>
  <si>
    <t>MDEwOlJlcG9zaXRvcnkzMjMxMTgxNTk=</t>
  </si>
  <si>
    <t>command</t>
  </si>
  <si>
    <t>JoshuaGr33n</t>
  </si>
  <si>
    <t>https://github.com/JoshuaGr33n/command</t>
  </si>
  <si>
    <t>2020-12-20T16:42:05Z</t>
  </si>
  <si>
    <t>2020-12-20T16:42:09Z</t>
  </si>
  <si>
    <t>2020-12-20T16:48:20Z</t>
  </si>
  <si>
    <t>MDEwOlJlcG9zaXRvcnkzMjMxMTU1MTI=</t>
  </si>
  <si>
    <t>school-result-checker</t>
  </si>
  <si>
    <t>https://github.com/JoshuaGr33n/school-result-checker</t>
  </si>
  <si>
    <t>2020-12-20T16:28:58Z</t>
  </si>
  <si>
    <t>2020-12-20T16:29:02Z</t>
  </si>
  <si>
    <t>2020-12-20T16:39:39Z</t>
  </si>
  <si>
    <t>MDEwOlJlcG9zaXRvcnkyMTU4NDUwMTk=</t>
  </si>
  <si>
    <t>PHP-LWHH</t>
  </si>
  <si>
    <t>pobitromondal</t>
  </si>
  <si>
    <t>Pobitro Mondal</t>
  </si>
  <si>
    <t>Full Stack Web Developer &amp; WordPress Expert</t>
  </si>
  <si>
    <t>Satkhira, Bangladesh</t>
  </si>
  <si>
    <t>Advanced Raw PHP</t>
  </si>
  <si>
    <t>https://github.com/pobitromondal/PHP-LWHH</t>
  </si>
  <si>
    <t>PHP/JavaScript/CSS/Hack/HTML/Awk/Shell</t>
  </si>
  <si>
    <t>2019-10-17T17:07:51Z</t>
  </si>
  <si>
    <t>2021-06-14T12:23:55Z</t>
  </si>
  <si>
    <t>2020-12-20T13:10:17Z</t>
  </si>
  <si>
    <t>MDEwOlJlcG9zaXRvcnkzMjI2MDQ5ODI=</t>
  </si>
  <si>
    <t>laravel</t>
  </si>
  <si>
    <t>Divyakag</t>
  </si>
  <si>
    <t>https://github.com/Divyakag/laravel</t>
  </si>
  <si>
    <t>2020-12-18T13:36:42Z</t>
  </si>
  <si>
    <t>2020-12-18T13:47:19Z</t>
  </si>
  <si>
    <t>2020-12-18T13:46:09Z</t>
  </si>
  <si>
    <t>MDEwOlJlcG9zaXRvcnkzMjI1NzE3MjU=</t>
  </si>
  <si>
    <t>EasyAdmin</t>
  </si>
  <si>
    <t>zhang-jun-yi</t>
  </si>
  <si>
    <t>winner</t>
  </si>
  <si>
    <t>I‘m world！</t>
  </si>
  <si>
    <t>https://github.com/zhang-jun-yi/EasyAdmin</t>
  </si>
  <si>
    <t>PHP/HTML/Smarty/JavaScript/CSS/Less/SCSS</t>
  </si>
  <si>
    <t>2020-12-18T11:10:32Z</t>
  </si>
  <si>
    <t>2020-12-18T11:27:27Z</t>
  </si>
  <si>
    <t>2020-12-18T11:26:03Z</t>
  </si>
  <si>
    <t>MDEwOlJlcG9zaXRvcnkyMzc1NjA1ODU=</t>
  </si>
  <si>
    <t>siakad</t>
  </si>
  <si>
    <t>teguhpermadi</t>
  </si>
  <si>
    <t>Teguh Permadi</t>
  </si>
  <si>
    <t>guru</t>
  </si>
  <si>
    <t>smainus</t>
  </si>
  <si>
    <t>malang-indonesia</t>
  </si>
  <si>
    <t>sistem informasi akademik dengan codeigniter</t>
  </si>
  <si>
    <t>https://github.com/teguhpermadi/siakad</t>
  </si>
  <si>
    <t>2020-02-01T04:17:31Z</t>
  </si>
  <si>
    <t>2020-12-17T20:38:51Z</t>
  </si>
  <si>
    <t>2020-12-17T20:38:34Z</t>
  </si>
  <si>
    <t>MDEwOlJlcG9zaXRvcnkzMjIzODI2OTA=</t>
  </si>
  <si>
    <t>enburlada</t>
  </si>
  <si>
    <t>navarraplural</t>
  </si>
  <si>
    <t>https://github.com/navarraplural/enburlada</t>
  </si>
  <si>
    <t>HTML/PHP/CSS/JavaScript/SCSS/Sass/Vue</t>
  </si>
  <si>
    <t>2020-12-17T18:43:46Z</t>
  </si>
  <si>
    <t>2020-12-17T18:53:58Z</t>
  </si>
  <si>
    <t>2020-12-17T18:49:52Z</t>
  </si>
  <si>
    <t>MDEwOlJlcG9zaXRvcnkzMjIwMTk5Mjk=</t>
  </si>
  <si>
    <t>gin-upload-fx-itinos</t>
  </si>
  <si>
    <t>aankristanto</t>
  </si>
  <si>
    <t>AAN KRISTANTO NUGROHO</t>
  </si>
  <si>
    <t xml:space="preserve">just an ordinary men </t>
  </si>
  <si>
    <t>Semarang, Indonesia</t>
  </si>
  <si>
    <t>https://github.com/aankristanto/gin-upload-fx-itinos</t>
  </si>
  <si>
    <t>2020-12-16T15:14:53Z</t>
  </si>
  <si>
    <t>2020-12-16T15:16:14Z</t>
  </si>
  <si>
    <t>2020-12-16T15:15:41Z</t>
  </si>
  <si>
    <t>MDEwOlJlcG9zaXRvcnkzMjE5NTAyNTM=</t>
  </si>
  <si>
    <t>miPaquete</t>
  </si>
  <si>
    <t>Dieguito18</t>
  </si>
  <si>
    <t>https://github.com/Dieguito18/miPaquete</t>
  </si>
  <si>
    <t>2020-12-16T10:42:18Z</t>
  </si>
  <si>
    <t>2020-12-16T10:51:33Z</t>
  </si>
  <si>
    <t>2020-12-16T10:51:30Z</t>
  </si>
  <si>
    <t>MDEwOlJlcG9zaXRvcnkzMTk3MjI5NzU=</t>
  </si>
  <si>
    <t>condominio</t>
  </si>
  <si>
    <t>PeterGabrielVE</t>
  </si>
  <si>
    <t xml:space="preserve">Pedro Gabriel </t>
  </si>
  <si>
    <t>Developer FullStack.\r\nIng. en Informática</t>
  </si>
  <si>
    <t>Barquisimeto, Lara. Venezuela</t>
  </si>
  <si>
    <t>https://github.com/PeterGabrielVE/condominio</t>
  </si>
  <si>
    <t>2020-12-08T18:15:15Z</t>
  </si>
  <si>
    <t>2020-12-16T00:20:48Z</t>
  </si>
  <si>
    <t>2020-12-16T00:21:25Z</t>
  </si>
  <si>
    <t>MDEwOlJlcG9zaXRvcnkzMDI4NzkyOTI=</t>
  </si>
  <si>
    <t>hierardoc.php</t>
  </si>
  <si>
    <t>SOF3</t>
  </si>
  <si>
    <t>Jonathan Chan Kwan Yin</t>
  </si>
  <si>
    <t>a.k.a. SOFe, @chankyin, @PEMapModder\r\n</t>
  </si>
  <si>
    <t>PHPDoc tag parser with namespaced group support</t>
  </si>
  <si>
    <t>https://github.com/SOF3/hierardoc.php</t>
  </si>
  <si>
    <t>2020-10-10T10:47:06Z</t>
  </si>
  <si>
    <t>2021-02-10T04:31:23Z</t>
  </si>
  <si>
    <t>2020-12-15T16:55:41Z</t>
  </si>
  <si>
    <t>MDEwOlJlcG9zaXRvcnkyNzk2MjI3OTQ=</t>
  </si>
  <si>
    <t>QLThongTinNgoaiTruSVTDMU</t>
  </si>
  <si>
    <t>quynguyen97cntt</t>
  </si>
  <si>
    <t>https://github.com/quynguyen97cntt/QLThongTinNgoaiTruSVTDMU</t>
  </si>
  <si>
    <t>PHP/Hack/HTML/Shell/Less/Blade</t>
  </si>
  <si>
    <t>2020-07-14T15:25:43Z</t>
  </si>
  <si>
    <t>2020-12-15T15:32:29Z</t>
  </si>
  <si>
    <t>2020-12-15T15:32:25Z</t>
  </si>
  <si>
    <t>MDEwOlJlcG9zaXRvcnkyNjQ0NTQ5NTE=</t>
  </si>
  <si>
    <t>moodle-qtype_digitalliteracy</t>
  </si>
  <si>
    <t>BeteLgis</t>
  </si>
  <si>
    <t>Question Type to compare MS Office Files</t>
  </si>
  <si>
    <t>https://github.com/BeteLgis/moodle-qtype_digitalliteracy</t>
  </si>
  <si>
    <t>2020-05-16T14:28:02Z</t>
  </si>
  <si>
    <t>2020-12-15T15:24:28Z</t>
  </si>
  <si>
    <t>2020-12-15T15:24:24Z</t>
  </si>
  <si>
    <t>MDEwOlJlcG9zaXRvcnkzMjE2NTY2NjY=</t>
  </si>
  <si>
    <t>mailchecf</t>
  </si>
  <si>
    <t>Yaroslav199961121</t>
  </si>
  <si>
    <t>https://github.com/Yaroslav199961121/mailchecf</t>
  </si>
  <si>
    <t>Shell/PHP/HTML/CSS/JavaScript/Makefile/CoffeeScript</t>
  </si>
  <si>
    <t>2020-12-15T12:09:09Z</t>
  </si>
  <si>
    <t>2020-12-15T12:27:57Z</t>
  </si>
  <si>
    <t>2020-12-15T11:59:38Z</t>
  </si>
  <si>
    <t>MDEwOlJlcG9zaXRvcnkzMjE0MjMxMzQ=</t>
  </si>
  <si>
    <t>monsalvete86</t>
  </si>
  <si>
    <t>https://github.com/monsalvete86/sasseri_app2</t>
  </si>
  <si>
    <t>2020-12-14T17:28:43Z</t>
  </si>
  <si>
    <t>2020-12-14T17:33:27Z</t>
  </si>
  <si>
    <t>2020-12-14T17:28:54Z</t>
  </si>
  <si>
    <t>MDEwOlJlcG9zaXRvcnkzMTY4NjA3MzQ=</t>
  </si>
  <si>
    <t>monsalve</t>
  </si>
  <si>
    <t>https://github.com/monsalve/sasseri_app2</t>
  </si>
  <si>
    <t>2020-11-29T02:27:09Z</t>
  </si>
  <si>
    <t>2021-05-19T08:16:50Z</t>
  </si>
  <si>
    <t>2020-12-14T12:50:21Z</t>
  </si>
  <si>
    <t>MDEwOlJlcG9zaXRvcnkzMjEzNDA2OTY=</t>
  </si>
  <si>
    <t>talkdesk</t>
  </si>
  <si>
    <t>gauravkad98</t>
  </si>
  <si>
    <t>https://github.com/gauravkad98/talkdesk</t>
  </si>
  <si>
    <t>2020-12-14T12:28:05Z</t>
  </si>
  <si>
    <t>2020-12-14T12:39:18Z</t>
  </si>
  <si>
    <t>2020-12-14T12:38:34Z</t>
  </si>
  <si>
    <t>MDEwOlJlcG9zaXRvcnkyNTI2NzA1NDE=</t>
  </si>
  <si>
    <t>lab</t>
  </si>
  <si>
    <t>olivierChabrol</t>
  </si>
  <si>
    <t>olivier chabrol</t>
  </si>
  <si>
    <t>AIx Marseille Université</t>
  </si>
  <si>
    <t>wordpress pluggin for i2m lab</t>
  </si>
  <si>
    <t>https://github.com/olivierChabrol/lab</t>
  </si>
  <si>
    <t>2020-04-03T08:11:29Z</t>
  </si>
  <si>
    <t>2020-12-14T10:33:24Z</t>
  </si>
  <si>
    <t>2020-12-14T10:33:17Z</t>
  </si>
  <si>
    <t>MDEwOlJlcG9zaXRvcnkyOTgwOTYwMDA=</t>
  </si>
  <si>
    <t>Project-portfolio</t>
  </si>
  <si>
    <t>omidsoleimani1987</t>
  </si>
  <si>
    <t>omid soleimani</t>
  </si>
  <si>
    <t>https://github.com/omidsoleimani1987/Project-portfolio</t>
  </si>
  <si>
    <t>JavaScript/HTML/SCSS/PHP/CSS/Hack</t>
  </si>
  <si>
    <t>2020-09-23T21:14:27Z</t>
  </si>
  <si>
    <t>2020-12-13T18:28:25Z</t>
  </si>
  <si>
    <t>2020-12-13T18:28:10Z</t>
  </si>
  <si>
    <t>MDEwOlJlcG9zaXRvcnk1MTQwNTUyMw==</t>
  </si>
  <si>
    <t>symfony-console-di</t>
  </si>
  <si>
    <t>fezfez</t>
  </si>
  <si>
    <t>Stéphane</t>
  </si>
  <si>
    <t xml:space="preserve">@cube43 </t>
  </si>
  <si>
    <t>Symfony console with dependency injection capability</t>
  </si>
  <si>
    <t>https://github.com/fezfez/symfony-console-di</t>
  </si>
  <si>
    <t>2016-02-09T22:34:44Z</t>
  </si>
  <si>
    <t>2020-12-15T08:23:56Z</t>
  </si>
  <si>
    <t>2020-12-13T15:18:29Z</t>
  </si>
  <si>
    <t>MDEwOlJlcG9zaXRvcnkzMjEwMTM0NzY=</t>
  </si>
  <si>
    <t>ag-backend</t>
  </si>
  <si>
    <t>edgarqazs</t>
  </si>
  <si>
    <t>https://github.com/edgarqazs/ag-backend</t>
  </si>
  <si>
    <t>2020-12-13T07:59:02Z</t>
  </si>
  <si>
    <t>2020-12-13T08:06:14Z</t>
  </si>
  <si>
    <t>2020-12-13T08:04:40Z</t>
  </si>
  <si>
    <t>MDEwOlJlcG9zaXRvcnkzMjA4MzI3MDM=</t>
  </si>
  <si>
    <t>wfood</t>
  </si>
  <si>
    <t>MajidQureshi</t>
  </si>
  <si>
    <t>https://github.com/MajidQureshi/wfood</t>
  </si>
  <si>
    <t>2020-12-12T13:05:36Z</t>
  </si>
  <si>
    <t>2020-12-14T13:30:04Z</t>
  </si>
  <si>
    <t>2020-12-12T17:30:39Z</t>
  </si>
  <si>
    <t>MDEwOlJlcG9zaXRvcnkzMDcwNzExNzE=</t>
  </si>
  <si>
    <t>HNBA_ServerInventory</t>
  </si>
  <si>
    <t>NuwanTheekshana</t>
  </si>
  <si>
    <t>Nuwan Theekshana</t>
  </si>
  <si>
    <t>https://github.com/NuwanTheekshana/HNBA_ServerInventory</t>
  </si>
  <si>
    <t>2020-10-25T10:10:49Z</t>
  </si>
  <si>
    <t>2020-12-12T16:32:24Z</t>
  </si>
  <si>
    <t>2020-12-12T16:32:16Z</t>
  </si>
  <si>
    <t>MDEwOlJlcG9zaXRvcnkzMjA2NDU5NDY=</t>
  </si>
  <si>
    <t>mautic_v3_multi</t>
  </si>
  <si>
    <t>HigherEducationMarketing</t>
  </si>
  <si>
    <t>https://github.com/HigherEducationMarketing/mautic_v3_multi</t>
  </si>
  <si>
    <t>2020-12-11T17:55:22Z</t>
  </si>
  <si>
    <t>2020-12-15T19:08:32Z</t>
  </si>
  <si>
    <t>2020-12-11T18:19:56Z</t>
  </si>
  <si>
    <t>MDEwOlJlcG9zaXRvcnkyMzMwMjkwOTE=</t>
  </si>
  <si>
    <t>payroll</t>
  </si>
  <si>
    <t>MuazamIftikhar</t>
  </si>
  <si>
    <t>https://github.com/MuazamIftikhar/payroll</t>
  </si>
  <si>
    <t>2020-01-10T11:02:44Z</t>
  </si>
  <si>
    <t>2020-12-11T14:15:07Z</t>
  </si>
  <si>
    <t>2020-12-11T14:14:54Z</t>
  </si>
  <si>
    <t>MDEwOlJlcG9zaXRvcnkzMDc3MTcyMzE=</t>
  </si>
  <si>
    <t>demo_learning</t>
  </si>
  <si>
    <t>hussainanwar215</t>
  </si>
  <si>
    <t>this is the demo learning</t>
  </si>
  <si>
    <t>https://github.com/hussainanwar215/demo_learning</t>
  </si>
  <si>
    <t>PHP/Smarty/HTML/JavaScript/CSS/Less/Hack</t>
  </si>
  <si>
    <t>2020-10-27T13:56:48Z</t>
  </si>
  <si>
    <t>2020-12-10T07:24:41Z</t>
  </si>
  <si>
    <t>2020-12-10T07:24:08Z</t>
  </si>
  <si>
    <t>MDEwOlJlcG9zaXRvcnkzMTMwNDAyOTQ=</t>
  </si>
  <si>
    <t>phespro</t>
  </si>
  <si>
    <t>Super simple dependency injection container for php</t>
  </si>
  <si>
    <t>https://github.com/phespro/container</t>
  </si>
  <si>
    <t>2020-11-15T13:44:00Z</t>
  </si>
  <si>
    <t>2020-12-09T20:04:21Z</t>
  </si>
  <si>
    <t>2020-12-09T20:04:14Z</t>
  </si>
  <si>
    <t>MDEwOlJlcG9zaXRvcnkzMTk5Mzk3NTE=</t>
  </si>
  <si>
    <t>ravichandra99</t>
  </si>
  <si>
    <t>https://github.com/ravichandra99/mautic</t>
  </si>
  <si>
    <t>2020-12-09T11:47:17Z</t>
  </si>
  <si>
    <t>2020-12-09T11:49:29Z</t>
  </si>
  <si>
    <t>2020-12-09T11:48:03Z</t>
  </si>
  <si>
    <t>MDEwOlJlcG9zaXRvcnkyOTMzMTc2NTU=</t>
  </si>
  <si>
    <t>dr-dana</t>
  </si>
  <si>
    <t>slman-ali-dev</t>
  </si>
  <si>
    <t>Slman Ali</t>
  </si>
  <si>
    <t>https://github.com/slman-ali-dev/dr-dana</t>
  </si>
  <si>
    <t>PHP/HTML/Shell/Blade</t>
  </si>
  <si>
    <t>2020-09-06T16:32:51Z</t>
  </si>
  <si>
    <t>2020-12-09T11:20:53Z</t>
  </si>
  <si>
    <t>2020-12-09T11:03:00Z</t>
  </si>
  <si>
    <t>MDEwOlJlcG9zaXRvcnkzMTk4NjM4ODg=</t>
  </si>
  <si>
    <t>arcGit-admin</t>
  </si>
  <si>
    <t>arc moodle</t>
  </si>
  <si>
    <t>https://github.com/arcGit-admin/moodle</t>
  </si>
  <si>
    <t>2020-12-09T06:29:19Z</t>
  </si>
  <si>
    <t>2020-12-09T06:38:35Z</t>
  </si>
  <si>
    <t>2020-12-09T06:33:48Z</t>
  </si>
  <si>
    <t>MDEwOlJlcG9zaXRvcnkzMTgyNDQ4OTk=</t>
  </si>
  <si>
    <t>docker-moodle</t>
  </si>
  <si>
    <t>MuharrikI</t>
  </si>
  <si>
    <t>https://github.com/MuharrikI/docker-moodle</t>
  </si>
  <si>
    <t>Dockerfile/JavaScript/PHP/HTML/Gherkin/CSS/XSLT</t>
  </si>
  <si>
    <t>2020-12-03T15:56:16Z</t>
  </si>
  <si>
    <t>2020-12-09T01:46:23Z</t>
  </si>
  <si>
    <t>2020-12-09T01:46:10Z</t>
  </si>
  <si>
    <t>MDEwOlJlcG9zaXRvcnkzMTk3NDU0NjE=</t>
  </si>
  <si>
    <t>drupalwxtsurvey</t>
  </si>
  <si>
    <t>openplus</t>
  </si>
  <si>
    <t>https://github.com/openplus/drupalwxtsurvey</t>
  </si>
  <si>
    <t>Shell/Makefile/PHP/JavaScript/CSS/Twig/HTML</t>
  </si>
  <si>
    <t>2020-12-08T19:52:41Z</t>
  </si>
  <si>
    <t>2021-01-25T17:04:38Z</t>
  </si>
  <si>
    <t>2020-12-08T21:05:31Z</t>
  </si>
  <si>
    <t>MDEwOlJlcG9zaXRvcnk2NDg3NjA0MA==</t>
  </si>
  <si>
    <t>LineReader</t>
  </si>
  <si>
    <t>bcremer</t>
  </si>
  <si>
    <t>Benjamin Cremer</t>
  </si>
  <si>
    <t>Web craftsman and open source enthusiast. I do web and linux stuff. Organizer of phpug.ms. Lead Developer at @CHECK24. Former @shopware developer evangelist.</t>
  </si>
  <si>
    <t>Münster, Germany</t>
  </si>
  <si>
    <t>Read large files line by line in a memory efficient (constant) way.</t>
  </si>
  <si>
    <t>php/large-files/linereader</t>
  </si>
  <si>
    <t>https://github.com/bcremer/LineReader</t>
  </si>
  <si>
    <t>2016-08-03T20:11:22Z</t>
  </si>
  <si>
    <t>2021-04-09T10:01:25Z</t>
  </si>
  <si>
    <t>2020-12-08T13:58:53Z</t>
  </si>
  <si>
    <t>MDEwOlJlcG9zaXRvcnkzMTk1MTkyNzU=</t>
  </si>
  <si>
    <t>Test</t>
  </si>
  <si>
    <t>reza-wiw</t>
  </si>
  <si>
    <t>https://github.com/reza-wiw/Test</t>
  </si>
  <si>
    <t>2020-12-08T03:53:11Z</t>
  </si>
  <si>
    <t>2020-12-08T04:09:50Z</t>
  </si>
  <si>
    <t>2020-12-08T04:07:55Z</t>
  </si>
  <si>
    <t>MDEwOlJlcG9zaXRvcnkyODMzNzkxMTA=</t>
  </si>
  <si>
    <t>mobil</t>
  </si>
  <si>
    <t>TheAllR117</t>
  </si>
  <si>
    <t>Eduardo</t>
  </si>
  <si>
    <t>https://github.com/TheAllR117/mobil</t>
  </si>
  <si>
    <t>PHP/Vue/Shell/Blade/Less</t>
  </si>
  <si>
    <t>2020-07-29T02:35:06Z</t>
  </si>
  <si>
    <t>2020-12-07T19:01:05Z</t>
  </si>
  <si>
    <t>2020-12-07T19:01:01Z</t>
  </si>
  <si>
    <t>MDEwOlJlcG9zaXRvcnkzMTkzNDQ2NzA=</t>
  </si>
  <si>
    <t>facex</t>
  </si>
  <si>
    <t>pessjr</t>
  </si>
  <si>
    <t>Rafael de Deus Pessoa Junior</t>
  </si>
  <si>
    <t>Programador web antenado às novas tecnologias.</t>
  </si>
  <si>
    <t>UNIFACEX</t>
  </si>
  <si>
    <t>https://github.com/pessjr/facex</t>
  </si>
  <si>
    <t>PHP/CSS/SCSS/JavaScript/HTML/Shell/Smarty</t>
  </si>
  <si>
    <t>2020-12-07T14:26:48Z</t>
  </si>
  <si>
    <t>2020-12-07T16:45:23Z</t>
  </si>
  <si>
    <t>2020-12-07T16:44:34Z</t>
  </si>
  <si>
    <t>MDEwOlJlcG9zaXRvcnkzMTkzMjMxNDY=</t>
  </si>
  <si>
    <t>hovedopgave</t>
  </si>
  <si>
    <t>livbryde</t>
  </si>
  <si>
    <t xml:space="preserve">Hovedopgave - Bundgaard </t>
  </si>
  <si>
    <t>https://github.com/livbryde/hovedopgave</t>
  </si>
  <si>
    <t>PHP/CSS/JavaScript/SCSS/Less/Hack/HTML</t>
  </si>
  <si>
    <t>2020-12-07T13:08:06Z</t>
  </si>
  <si>
    <t>2020-12-07T13:14:52Z</t>
  </si>
  <si>
    <t>2020-12-07T13:14:07Z</t>
  </si>
  <si>
    <t>MDEwOlJlcG9zaXRvcnkzMTkwMzUyNjU=</t>
  </si>
  <si>
    <t>alkhaleej-sa</t>
  </si>
  <si>
    <t>https://github.com/alkhaleej-sa/Moodle</t>
  </si>
  <si>
    <t>2020-12-06T13:06:15Z</t>
  </si>
  <si>
    <t>2020-12-06T16:05:43Z</t>
  </si>
  <si>
    <t>2020-12-06T16:05:28Z</t>
  </si>
  <si>
    <t>MDEwOlJlcG9zaXRvcnkzMTkxOTg3MDA=</t>
  </si>
  <si>
    <t>inax</t>
  </si>
  <si>
    <t>ttsang96</t>
  </si>
  <si>
    <t>aaa</t>
  </si>
  <si>
    <t>https://github.com/ttsang96/inax</t>
  </si>
  <si>
    <t>2020-12-07T03:58:52Z</t>
  </si>
  <si>
    <t>2020-12-07T04:28:31Z</t>
  </si>
  <si>
    <t>2020-12-06T15:54:56Z</t>
  </si>
  <si>
    <t>MDEwOlJlcG9zaXRvcnkxMTU5NDkwNDk=</t>
  </si>
  <si>
    <t>inert</t>
  </si>
  <si>
    <t>milan-miscevic</t>
  </si>
  <si>
    <t>Milan Miščević</t>
  </si>
  <si>
    <t>Berlin, Germany</t>
  </si>
  <si>
    <t>Mini PHP framework with basic MVC and service container support</t>
  </si>
  <si>
    <t>inert/php-framework/framework/mvc/basic/factory/service-container/action-container</t>
  </si>
  <si>
    <t>https://github.com/milan-miscevic/inert</t>
  </si>
  <si>
    <t>2018-01-01T21:26:14Z</t>
  </si>
  <si>
    <t>2020-12-06T14:49:17Z</t>
  </si>
  <si>
    <t>2020-12-06T14:09:06Z</t>
  </si>
  <si>
    <t>MDEwOlJlcG9zaXRvcnkzMTM1OTk1OTI=</t>
  </si>
  <si>
    <t>file_name</t>
  </si>
  <si>
    <t>AbdMaker-dev</t>
  </si>
  <si>
    <t>https://github.com/AbdMaker-dev/file_name</t>
  </si>
  <si>
    <t>Shell/PHP/Hack/JavaScript/CSS/HTML/Twig</t>
  </si>
  <si>
    <t>2020-11-17T11:34:55Z</t>
  </si>
  <si>
    <t>2020-12-03T18:20:31Z</t>
  </si>
  <si>
    <t>2020-12-03T18:18:57Z</t>
  </si>
  <si>
    <t>MDEwOlJlcG9zaXRvcnkzMTgxMzk1MTA=</t>
  </si>
  <si>
    <t>website-tiga</t>
  </si>
  <si>
    <t>gudangcode</t>
  </si>
  <si>
    <t>Nyoman Adi Yudana</t>
  </si>
  <si>
    <t>Seorang penulis blog, programmer web dan seo specialist.</t>
  </si>
  <si>
    <t>Adiyudana Group</t>
  </si>
  <si>
    <t>Jakarta Selatan</t>
  </si>
  <si>
    <t>Website Jasa Email Blast Marketing Menggunakan Framework Laravel</t>
  </si>
  <si>
    <t>https://github.com/gudangcode/website-tiga</t>
  </si>
  <si>
    <t>Shell/HTML/PHP/CSS/JavaScript/Makefile/CoffeeScript</t>
  </si>
  <si>
    <t>2020-12-03T09:24:13Z</t>
  </si>
  <si>
    <t>2020-12-03T09:28:57Z</t>
  </si>
  <si>
    <t>2020-12-03T09:26:21Z</t>
  </si>
  <si>
    <t>MDEwOlJlcG9zaXRvcnkzMTc0Mzc4MDQ=</t>
  </si>
  <si>
    <t>malasakitcenter</t>
  </si>
  <si>
    <t>sphitsorsogon</t>
  </si>
  <si>
    <t>https://github.com/sphitsorsogon/malasakitcenter</t>
  </si>
  <si>
    <t>PHP/CSS/JavaScript/Batchfile</t>
  </si>
  <si>
    <t>2020-12-01T05:46:58Z</t>
  </si>
  <si>
    <t>2020-12-03T08:49:14Z</t>
  </si>
  <si>
    <t>2020-12-03T08:49:00Z</t>
  </si>
  <si>
    <t>MDEwOlJlcG9zaXRvcnkzMTU3MTM2OTU=</t>
  </si>
  <si>
    <t>Magento_Custom_Theme</t>
  </si>
  <si>
    <t>jinalsigma</t>
  </si>
  <si>
    <t>https://github.com/jinalsigma/Magento_Custom_Theme</t>
  </si>
  <si>
    <t>PHP/CSS/Less</t>
  </si>
  <si>
    <t>2020-11-24T18:02:42Z</t>
  </si>
  <si>
    <t>2020-12-02T17:17:27Z</t>
  </si>
  <si>
    <t>2020-12-02T17:14:21Z</t>
  </si>
  <si>
    <t>MDEwOlJlcG9zaXRvcnkzMTc4ODM3OTA=</t>
  </si>
  <si>
    <t>kki_bismillah</t>
  </si>
  <si>
    <t>iruuuuull</t>
  </si>
  <si>
    <t>Khaerul Istafa</t>
  </si>
  <si>
    <t>Tugas KKI</t>
  </si>
  <si>
    <t>https://github.com/iruuuuull/kki_bismillah</t>
  </si>
  <si>
    <t>Hack/PHP/HTML/CSS/JavaScript/Less/SCSS</t>
  </si>
  <si>
    <t>2020-12-02T14:14:56Z</t>
  </si>
  <si>
    <t>2020-12-02T14:57:43Z</t>
  </si>
  <si>
    <t>2020-12-02T14:30:06Z</t>
  </si>
  <si>
    <t>MDEwOlJlcG9zaXRvcnkyMjg3NzQ0ODk=</t>
  </si>
  <si>
    <t>game_server</t>
  </si>
  <si>
    <t>letec</t>
  </si>
  <si>
    <t>Danny</t>
  </si>
  <si>
    <t>https://github.com/letec/game_server</t>
  </si>
  <si>
    <t>Dockerfile/PHP/Blade</t>
  </si>
  <si>
    <t>2019-12-18T06:35:56Z</t>
  </si>
  <si>
    <t>2020-12-02T14:20:16Z</t>
  </si>
  <si>
    <t>2020-12-02T14:20:05Z</t>
  </si>
  <si>
    <t>MDEwOlJlcG9zaXRvcnkzMTc1ODY5MzA=</t>
  </si>
  <si>
    <t>lms-service-helper-php</t>
  </si>
  <si>
    <t>gihan9a</t>
  </si>
  <si>
    <t>Gihan S</t>
  </si>
  <si>
    <t>Simple, Clear, and Testable</t>
  </si>
  <si>
    <t>Microservice helper library</t>
  </si>
  <si>
    <t>https://github.com/gihan9a/lms-service-helper-php</t>
  </si>
  <si>
    <t>2020-12-01T15:37:10Z</t>
  </si>
  <si>
    <t>2020-12-02T13:39:16Z</t>
  </si>
  <si>
    <t>2020-12-02T13:37:01Z</t>
  </si>
  <si>
    <t>MDEwOlJlcG9zaXRvcnkyMTE4MDU2MzY=</t>
  </si>
  <si>
    <t>QMIS</t>
  </si>
  <si>
    <t>DietherReyes</t>
  </si>
  <si>
    <t>https://github.com/DietherReyes/QMIS</t>
  </si>
  <si>
    <t>PHP/Vue/Blade/CSS/JavaScript/SCSS</t>
  </si>
  <si>
    <t>2019-09-30T07:51:58Z</t>
  </si>
  <si>
    <t>2020-12-02T13:16:08Z</t>
  </si>
  <si>
    <t>2020-12-02T13:16:05Z</t>
  </si>
  <si>
    <t>MDEwOlJlcG9zaXRvcnkyODk2OTg3MDQ=</t>
  </si>
  <si>
    <t>ljmbaru</t>
  </si>
  <si>
    <t>knavinkids</t>
  </si>
  <si>
    <t>https://github.com/knavinkids/ljmbaru</t>
  </si>
  <si>
    <t>PHP/Shell/Blade</t>
  </si>
  <si>
    <t>2020-08-23T14:08:19Z</t>
  </si>
  <si>
    <t>2020-12-02T07:18:31Z</t>
  </si>
  <si>
    <t>2020-12-02T07:18:19Z</t>
  </si>
  <si>
    <t>MDEwOlJlcG9zaXRvcnkzMDEyMjc4MDA=</t>
  </si>
  <si>
    <t>token-api</t>
  </si>
  <si>
    <t>t0mmy742</t>
  </si>
  <si>
    <t>Thomas LE BERRE</t>
  </si>
  <si>
    <t>https://github.com/t0mmy742/token-api</t>
  </si>
  <si>
    <t>2020-10-04T21:08:29Z</t>
  </si>
  <si>
    <t>2020-12-02T00:36:47Z</t>
  </si>
  <si>
    <t>2020-12-02T00:36:36Z</t>
  </si>
  <si>
    <t>MDEwOlJlcG9zaXRvcnkyMjIxODIxNTQ=</t>
  </si>
  <si>
    <t>newAssociation</t>
  </si>
  <si>
    <t>Bakary1985</t>
  </si>
  <si>
    <t>Bakary DIARRA</t>
  </si>
  <si>
    <t>https://github.com/Bakary1985/newAssociation</t>
  </si>
  <si>
    <t>PHP/HTML/CSS/JavaScript/Hack/Twig/SCSS</t>
  </si>
  <si>
    <t>2019-11-17T01:35:43Z</t>
  </si>
  <si>
    <t>2020-12-01T20:03:00Z</t>
  </si>
  <si>
    <t>2020-12-01T20:02:53Z</t>
  </si>
  <si>
    <t>MDEwOlJlcG9zaXRvcnkyNjMyMjAzOTc=</t>
  </si>
  <si>
    <t>Perpustakaan</t>
  </si>
  <si>
    <t>calenger747</t>
  </si>
  <si>
    <t>Ari Ariyanto</t>
  </si>
  <si>
    <t>Depok, Jawa Barat</t>
  </si>
  <si>
    <t>https://github.com/calenger747/Perpustakaan</t>
  </si>
  <si>
    <t>2020-05-12T03:15:42Z</t>
  </si>
  <si>
    <t>2020-12-01T12:55:21Z</t>
  </si>
  <si>
    <t>2020-12-01T12:53:45Z</t>
  </si>
  <si>
    <t>MDEwOlJlcG9zaXRvcnkzMTQxMDI1OTQ=</t>
  </si>
  <si>
    <t>S1SPMED</t>
  </si>
  <si>
    <t>AFONSECAM</t>
  </si>
  <si>
    <t>Andres Felipe Fonseca Mosquera</t>
  </si>
  <si>
    <t>https://github.com/AFONSECAM/S1SPMED</t>
  </si>
  <si>
    <t>2020-11-19T01:23:25Z</t>
  </si>
  <si>
    <t>2020-11-30T21:22:13Z</t>
  </si>
  <si>
    <t>2020-11-30T21:22:10Z</t>
  </si>
  <si>
    <t>MDEwOlJlcG9zaXRvcnkyOTEwMzgxOTU=</t>
  </si>
  <si>
    <t>tushar_task_2</t>
  </si>
  <si>
    <t>swanandpatil81</t>
  </si>
  <si>
    <t>https://github.com/swanandpatil81/tushar_task_2</t>
  </si>
  <si>
    <t>2020-08-28T12:14:50Z</t>
  </si>
  <si>
    <t>2020-11-30T09:48:12Z</t>
  </si>
  <si>
    <t>2020-11-30T09:47:46Z</t>
  </si>
  <si>
    <t>MDEwOlJlcG9zaXRvcnkzMTY1NjQyODg=</t>
  </si>
  <si>
    <t>digital_dark_side_final</t>
  </si>
  <si>
    <t>SidorkinAlex</t>
  </si>
  <si>
    <t>AlexeY</t>
  </si>
  <si>
    <t>Tsconsulting.com</t>
  </si>
  <si>
    <t>Russia</t>
  </si>
  <si>
    <t>https://github.com/SidorkinAlex/digital_dark_side_final</t>
  </si>
  <si>
    <t>PHP/Smarty/Shell/CSS/JavaScript/HTML/SCSS</t>
  </si>
  <si>
    <t>2020-11-27T17:37:39Z</t>
  </si>
  <si>
    <t>2020-11-29T08:09:54Z</t>
  </si>
  <si>
    <t>2020-11-29T05:55:58Z</t>
  </si>
  <si>
    <t>MDEwOlJlcG9zaXRvcnkzMTY3ODMyMjE=</t>
  </si>
  <si>
    <t>sonrisasaludable.github.io</t>
  </si>
  <si>
    <t>dave-ui</t>
  </si>
  <si>
    <t>gestion de citas de clinica</t>
  </si>
  <si>
    <t>https://github.com/dave-ui/sonrisasaludable.github.io</t>
  </si>
  <si>
    <t>PHP/JavaScript/Hack/CSS/HTML/SCSS/Less</t>
  </si>
  <si>
    <t>2020-11-28T17:11:47Z</t>
  </si>
  <si>
    <t>2020-11-28T17:44:23Z</t>
  </si>
  <si>
    <t>2020-11-28T17:37:44Z</t>
  </si>
  <si>
    <t>MDEwOlJlcG9zaXRvcnkyOTUxNDM0NDY=</t>
  </si>
  <si>
    <t>cart-api</t>
  </si>
  <si>
    <t>zawiszaty</t>
  </si>
  <si>
    <t>Szymon Ciompała</t>
  </si>
  <si>
    <t>Software Engineer  from Poland. Currently working at @BenefitSystems</t>
  </si>
  <si>
    <t>@BenefitSystems</t>
  </si>
  <si>
    <t>Poland</t>
  </si>
  <si>
    <t>https://github.com/zawiszaty/cart-api</t>
  </si>
  <si>
    <t>Shell/PHP/Dockerfile/Makefile/HCL/HTML</t>
  </si>
  <si>
    <t>2020-09-13T12:09:27Z</t>
  </si>
  <si>
    <t>2020-11-27T20:29:31Z</t>
  </si>
  <si>
    <t>2020-11-27T20:29:21Z</t>
  </si>
  <si>
    <t>MDEwOlJlcG9zaXRvcnkzMTQyMjMxMTU=</t>
  </si>
  <si>
    <t>Tugas-Besar-Layanan-STI</t>
  </si>
  <si>
    <t>tafiaalifianty</t>
  </si>
  <si>
    <t>Repository ini dipergunakan untuk kebutuhnan Tugas Besar Mata Kuliah II3120 Layanan STI.</t>
  </si>
  <si>
    <t>https://github.com/tafiaalifianty/Tugas-Besar-Layanan-STI</t>
  </si>
  <si>
    <t>PHP/JavaScript/Hack</t>
  </si>
  <si>
    <t>2020-11-19T11:11:17Z</t>
  </si>
  <si>
    <t>2020-11-27T02:39:01Z</t>
  </si>
  <si>
    <t>2020-11-27T02:38:58Z</t>
  </si>
  <si>
    <t>MDEwOlJlcG9zaXRvcnkzMTU1ODQzNDE=</t>
  </si>
  <si>
    <t>likert_scale_nira</t>
  </si>
  <si>
    <t>dodinovembri</t>
  </si>
  <si>
    <t>Dodi Novembri</t>
  </si>
  <si>
    <t>https://github.com/dodinovembri/likert_scale_nira</t>
  </si>
  <si>
    <t>2020-11-24T09:39:18Z</t>
  </si>
  <si>
    <t>2020-12-30T14:01:54Z</t>
  </si>
  <si>
    <t>2020-11-26T13:44:05Z</t>
  </si>
  <si>
    <t>MDEwOlJlcG9zaXRvcnkzMDk3OTY3MDA=</t>
  </si>
  <si>
    <t>tccmakerLaravel</t>
  </si>
  <si>
    <t>gbrramos</t>
  </si>
  <si>
    <t>Gabriel Ramos</t>
  </si>
  <si>
    <t>https://github.com/gbrramos/tccmakerLaravel</t>
  </si>
  <si>
    <t>Shell/PHP/HTML/Pug/Makefile/Python/Batchfile</t>
  </si>
  <si>
    <t>2020-11-03T20:14:15Z</t>
  </si>
  <si>
    <t>2021-02-19T13:11:23Z</t>
  </si>
  <si>
    <t>2020-11-25T23:28:18Z</t>
  </si>
  <si>
    <t>MDEwOlJlcG9zaXRvcnkyNjc3OTc2NTQ=</t>
  </si>
  <si>
    <t>MeiliSearchBundle</t>
  </si>
  <si>
    <t>A bundle which aim to provide a full integration of MeilliSearch in Symfony</t>
  </si>
  <si>
    <t>symfony/bundle/meillisearch/php/http/search</t>
  </si>
  <si>
    <t>https://github.com/Guikingone/MeiliSearchBundle</t>
  </si>
  <si>
    <t>PHP/Makefile/Dockerfile/Shell/Twig</t>
  </si>
  <si>
    <t>2020-05-29T07:45:13Z</t>
  </si>
  <si>
    <t>2021-06-09T08:02:51Z</t>
  </si>
  <si>
    <t>2020-11-25T18:18:09Z</t>
  </si>
  <si>
    <t>MDEwOlJlcG9zaXRvcnkzMTU5MDE5NDA=</t>
  </si>
  <si>
    <t>ElsComputer</t>
  </si>
  <si>
    <t>yosrafelkris</t>
  </si>
  <si>
    <t>https://github.com/yosrafelkris/ElsComputer</t>
  </si>
  <si>
    <t>2020-11-25T10:17:39Z</t>
  </si>
  <si>
    <t>2020-11-25T10:40:07Z</t>
  </si>
  <si>
    <t>2020-11-25T10:36:44Z</t>
  </si>
  <si>
    <t>MDEwOlJlcG9zaXRvcnkzMDc0NDgzODI=</t>
  </si>
  <si>
    <t>thamra-admin-laravel-cms</t>
  </si>
  <si>
    <t>RaedZein</t>
  </si>
  <si>
    <t>https://github.com/RaedZein/thamra-admin-laravel-cms</t>
  </si>
  <si>
    <t>PHP/Sass/HTML/Vue/Blade/CSS/SCSS</t>
  </si>
  <si>
    <t>2020-10-26T17:13:53Z</t>
  </si>
  <si>
    <t>2020-11-24T12:37:35Z</t>
  </si>
  <si>
    <t>2020-11-24T12:29:26Z</t>
  </si>
  <si>
    <t>MDEwOlJlcG9zaXRvcnkzMTIxODI5MTY=</t>
  </si>
  <si>
    <t>new-ecommerce</t>
  </si>
  <si>
    <t>nhintt</t>
  </si>
  <si>
    <t>https://github.com/nhintt/new-ecommerce</t>
  </si>
  <si>
    <t>2020-11-12T06:04:31Z</t>
  </si>
  <si>
    <t>2020-11-23T07:14:13Z</t>
  </si>
  <si>
    <t>2020-11-23T07:13:56Z</t>
  </si>
  <si>
    <t>MDEwOlJlcG9zaXRvcnkzMDk4Njc2NjQ=</t>
  </si>
  <si>
    <t>ecommerce_produk_desa</t>
  </si>
  <si>
    <t>DeniHidayatullah</t>
  </si>
  <si>
    <t>Tugas Prooyek Semester 5</t>
  </si>
  <si>
    <t>https://github.com/DeniHidayatullah/ecommerce_produk_desa</t>
  </si>
  <si>
    <t>PHP/HTML/CSS/Pug/JavaScript/SCSS/Ruby</t>
  </si>
  <si>
    <t>2020-11-04T03:06:18Z</t>
  </si>
  <si>
    <t>2020-11-23T04:46:30Z</t>
  </si>
  <si>
    <t>2020-11-23T04:46:11Z</t>
  </si>
  <si>
    <t>MDEwOlJlcG9zaXRvcnkzMTUxOTQxNjQ=</t>
  </si>
  <si>
    <t>Moodle-Dev</t>
  </si>
  <si>
    <t>zors2ge00s2</t>
  </si>
  <si>
    <t>https://github.com/zors2ge00s2/Moodle-Dev</t>
  </si>
  <si>
    <t>2020-11-23T03:50:02Z</t>
  </si>
  <si>
    <t>2020-11-23T03:57:33Z</t>
  </si>
  <si>
    <t>2020-11-23T03:54:50Z</t>
  </si>
  <si>
    <t>MDEwOlJlcG9zaXRvcnkzMTUxMjUzNDQ=</t>
  </si>
  <si>
    <t>himura31</t>
  </si>
  <si>
    <t>https://github.com/himura31/kki_bismillah</t>
  </si>
  <si>
    <t>2020-11-22T20:24:44Z</t>
  </si>
  <si>
    <t>2020-11-22T20:48:01Z</t>
  </si>
  <si>
    <t>2020-11-22T20:41:52Z</t>
  </si>
  <si>
    <t>MDEwOlJlcG9zaXRvcnkzMTUwODgzNzg=</t>
  </si>
  <si>
    <t>KlasterLara</t>
  </si>
  <si>
    <t>rozikun</t>
  </si>
  <si>
    <t>Muchammad Rifny Setyawan</t>
  </si>
  <si>
    <t>Belajar PHP Sampai Fasih</t>
  </si>
  <si>
    <t>https://github.com/rozikun/KlasterLara</t>
  </si>
  <si>
    <t>2020-11-22T17:02:15Z</t>
  </si>
  <si>
    <t>2020-11-22T17:41:32Z</t>
  </si>
  <si>
    <t>2020-11-22T17:41:28Z</t>
  </si>
  <si>
    <t>MDEwOlJlcG9zaXRvcnkzMTMzNDQ0NjY=</t>
  </si>
  <si>
    <t>validator</t>
  </si>
  <si>
    <t>kuaukutsu</t>
  </si>
  <si>
    <t>Dmitriy Krivopalov</t>
  </si>
  <si>
    <t>Russia, Moscow</t>
  </si>
  <si>
    <t>Validator</t>
  </si>
  <si>
    <t>https://github.com/kuaukutsu/validator</t>
  </si>
  <si>
    <t>2020-11-16T15:24:23Z</t>
  </si>
  <si>
    <t>2020-11-22T12:00:30Z</t>
  </si>
  <si>
    <t>2020-11-22T12:00:22Z</t>
  </si>
  <si>
    <t>MDEwOlJlcG9zaXRvcnkzMTQ4MjMxOTk=</t>
  </si>
  <si>
    <t>texpar</t>
  </si>
  <si>
    <t>dembogurski</t>
  </si>
  <si>
    <t>Doglas A. Dembogurski Feix</t>
  </si>
  <si>
    <t>Excentric\r\nSoftware Engineer</t>
  </si>
  <si>
    <t>https://github.com/dembogurski/texpar</t>
  </si>
  <si>
    <t>PHP/HTML/CSS/JavaScript/Shell/Batchfile</t>
  </si>
  <si>
    <t>2020-11-21T13:53:24Z</t>
  </si>
  <si>
    <t>2020-11-21T14:42:01Z</t>
  </si>
  <si>
    <t>2020-11-21T14:41:59Z</t>
  </si>
  <si>
    <t>MDEwOlJlcG9zaXRvcnkzMTQzMzAxNTE=</t>
  </si>
  <si>
    <t>crm-7-10-29</t>
  </si>
  <si>
    <t>doshipriyank</t>
  </si>
  <si>
    <t>https://github.com/doshipriyank/crm-7-10-29</t>
  </si>
  <si>
    <t>PHP/Smarty/HTML/JavaScript/CSS/SCSS/Less</t>
  </si>
  <si>
    <t>2020-11-19T18:03:54Z</t>
  </si>
  <si>
    <t>2020-11-21T08:02:32Z</t>
  </si>
  <si>
    <t>2020-11-21T08:01:00Z</t>
  </si>
  <si>
    <t>MDEwOlJlcG9zaXRvcnkxNDkwMzc1MDA=</t>
  </si>
  <si>
    <t>phpgears</t>
  </si>
  <si>
    <t>Immutable value object for PHP</t>
  </si>
  <si>
    <t>https://github.com/phpgears/value-object</t>
  </si>
  <si>
    <t>2018-09-16T21:29:31Z</t>
  </si>
  <si>
    <t>2020-11-20T19:03:10Z</t>
  </si>
  <si>
    <t>2020-11-20T19:02:27Z</t>
  </si>
  <si>
    <t>MDEwOlJlcG9zaXRvcnkzMTQ0NjA3MjI=</t>
  </si>
  <si>
    <t>CRM</t>
  </si>
  <si>
    <t>umairjadoon999</t>
  </si>
  <si>
    <t>https://github.com/umairjadoon999/CRM</t>
  </si>
  <si>
    <t>2020-11-20T05:58:46Z</t>
  </si>
  <si>
    <t>2020-11-20T07:29:11Z</t>
  </si>
  <si>
    <t>2020-11-20T07:28:31Z</t>
  </si>
  <si>
    <t>MDEwOlJlcG9zaXRvcnkzMDYwMDE3NDk=</t>
  </si>
  <si>
    <t>riot-php</t>
  </si>
  <si>
    <t>simivar</t>
  </si>
  <si>
    <t>Krystian Marcisz</t>
  </si>
  <si>
    <t>PHP since march 2015 (commercially)</t>
  </si>
  <si>
    <t>Kraków</t>
  </si>
  <si>
    <t>Dependency-injection based wrapper for Riot Games APIs</t>
  </si>
  <si>
    <t>riot/riot-games-api/riot-games/lol/league-of-legends/leagueoflegends/leagueofrunettera/league-of-runterra/valorant/hacktoberfest</t>
  </si>
  <si>
    <t>https://github.com/simivar/riot-php</t>
  </si>
  <si>
    <t>2020-10-21T11:27:33Z</t>
  </si>
  <si>
    <t>2021-05-05T07:06:01Z</t>
  </si>
  <si>
    <t>2020-11-20T02:28:08Z</t>
  </si>
  <si>
    <t>MDEwOlJlcG9zaXRvcnkzMTQzMzI2Mzc=</t>
  </si>
  <si>
    <t>lmalocen</t>
  </si>
  <si>
    <t>https://github.com/lmalocen/moodle</t>
  </si>
  <si>
    <t>2020-11-19T18:13:56Z</t>
  </si>
  <si>
    <t>2020-11-19T20:59:25Z</t>
  </si>
  <si>
    <t>2020-11-19T20:58:32Z</t>
  </si>
  <si>
    <t>MDEwOlJlcG9zaXRvcnkyMjkzNDM0MTI=</t>
  </si>
  <si>
    <t>yob_cms</t>
  </si>
  <si>
    <t>xenotechmx</t>
  </si>
  <si>
    <t>Yob cms</t>
  </si>
  <si>
    <t>https://github.com/xenotechmx/yob_cms</t>
  </si>
  <si>
    <t>PHP/CSS/JavaScript/Vue/Less/SCSS/Blade</t>
  </si>
  <si>
    <t>2019-12-20T22:09:53Z</t>
  </si>
  <si>
    <t>2020-11-19T19:31:48Z</t>
  </si>
  <si>
    <t>2020-11-19T19:31:40Z</t>
  </si>
  <si>
    <t>MDEwOlJlcG9zaXRvcnkzMTQyNDI4NjQ=</t>
  </si>
  <si>
    <t>fazalaysha68</t>
  </si>
  <si>
    <t>You are being asked to show that you have taken the time to know Magento 2 best practices.  Please create a fresh vanilla install of Magento 2.3.4 with test data for a new client Plato.  Two change requests have been made: Apply the latest patches, but do not update Move the footer links block under the layered navigation on category pages.   Please prepare these for a release and we will do a code reviewed for best practices.  Deliverable: Within 6 hours of receiving this, provide access to a git repository where we can see a proper git branching model was used during this task.</t>
  </si>
  <si>
    <t>https://github.com/fazalaysha68/magento2</t>
  </si>
  <si>
    <t>PHP/JavaScript/Less/CSS/HTML/VCL/Shell</t>
  </si>
  <si>
    <t>2020-11-19T12:34:42Z</t>
  </si>
  <si>
    <t>2020-11-19T15:56:29Z</t>
  </si>
  <si>
    <t>2020-11-19T15:55:15Z</t>
  </si>
  <si>
    <t>MDEwOlJlcG9zaXRvcnkyOTk1NjE5NTY=</t>
  </si>
  <si>
    <t>APIPropertyApps</t>
  </si>
  <si>
    <t>rizkikurniaa</t>
  </si>
  <si>
    <t>Rizki Kurniawan</t>
  </si>
  <si>
    <t>炎</t>
  </si>
  <si>
    <t>Padang, Sumatera Barat</t>
  </si>
  <si>
    <t>Rest API Property Apps</t>
  </si>
  <si>
    <t>https://github.com/rizkikurniaa/APIPropertyApps</t>
  </si>
  <si>
    <t>2020-09-29T09:04:44Z</t>
  </si>
  <si>
    <t>2020-11-19T09:13:53Z</t>
  </si>
  <si>
    <t>2020-11-17T03:11:36Z</t>
  </si>
  <si>
    <t>MDEwOlJlcG9zaXRvcnkxMTM3ODMwODk=</t>
  </si>
  <si>
    <t>tdd-training-php</t>
  </si>
  <si>
    <t>CodiumTeam</t>
  </si>
  <si>
    <t>Katas for the Codium TDD training in PHP</t>
  </si>
  <si>
    <t>tdd/kata/php/training/codium/testing</t>
  </si>
  <si>
    <t>https://github.com/CodiumTeam/tdd-training-php</t>
  </si>
  <si>
    <t>PHP/Dockerfile/Makefile</t>
  </si>
  <si>
    <t>2017-12-10T20:59:04Z</t>
  </si>
  <si>
    <t>2021-03-01T17:06:36Z</t>
  </si>
  <si>
    <t>2020-11-16T14:46:01Z</t>
  </si>
  <si>
    <t>MDEwOlJlcG9zaXRvcnkzMTMyMTUxNTc=</t>
  </si>
  <si>
    <t>yii2-admin</t>
  </si>
  <si>
    <t>wingyao666</t>
  </si>
  <si>
    <t>https://github.com/wingyao666/yii2-admin</t>
  </si>
  <si>
    <t>PHP/Hack/JavaScript/Vue/Less/HTML/CSS</t>
  </si>
  <si>
    <t>2020-11-16T06:54:06Z</t>
  </si>
  <si>
    <t>2020-11-16T07:08:12Z</t>
  </si>
  <si>
    <t>2020-11-16T07:07:26Z</t>
  </si>
  <si>
    <t>MDEwOlJlcG9zaXRvcnkyOTAyNjA0MDA=</t>
  </si>
  <si>
    <t>panicbutton</t>
  </si>
  <si>
    <t>harrypurmanta</t>
  </si>
  <si>
    <t>Harry Purmanta Siagain</t>
  </si>
  <si>
    <t>https://github.com/harrypurmanta/panicbutton</t>
  </si>
  <si>
    <t>2020-08-25T16:02:16Z</t>
  </si>
  <si>
    <t>2020-11-16T06:30:29Z</t>
  </si>
  <si>
    <t>2020-11-16T06:29:55Z</t>
  </si>
  <si>
    <t>MDEwOlJlcG9zaXRvcnkyOTcxNzc0ODI=</t>
  </si>
  <si>
    <t>php-metrics-tactician</t>
  </si>
  <si>
    <t>Metrics middleware for Tactician</t>
  </si>
  <si>
    <t>https://github.com/WyriHaximus/php-metrics-tactician</t>
  </si>
  <si>
    <t>2020-09-20T22:51:04Z</t>
  </si>
  <si>
    <t>2020-11-15T21:51:57Z</t>
  </si>
  <si>
    <t>2020-11-15T21:51:54Z</t>
  </si>
  <si>
    <t>MDEwOlJlcG9zaXRvcnkzMTEzMDc3MDM=</t>
  </si>
  <si>
    <t>tafe_backend</t>
  </si>
  <si>
    <t>jonrossmoffett</t>
  </si>
  <si>
    <t>backend for tafe project</t>
  </si>
  <si>
    <t>https://github.com/jonrossmoffett/tafe_backend</t>
  </si>
  <si>
    <t>PHP/CSS/JavaScript/Blade</t>
  </si>
  <si>
    <t>2020-11-09T10:50:16Z</t>
  </si>
  <si>
    <t>2020-11-15T13:36:01Z</t>
  </si>
  <si>
    <t>2020-11-15T13:35:55Z</t>
  </si>
  <si>
    <t>MDEwOlJlcG9zaXRvcnkzMTI3NjU2MDU=</t>
  </si>
  <si>
    <t>TeachingSys</t>
  </si>
  <si>
    <t>leslieT4</t>
  </si>
  <si>
    <t>https://github.com/leslieT4/TeachingSys</t>
  </si>
  <si>
    <t>2020-11-14T07:09:49Z</t>
  </si>
  <si>
    <t>2020-12-17T08:16:49Z</t>
  </si>
  <si>
    <t>2020-11-14T07:14:39Z</t>
  </si>
  <si>
    <t>MDEwOlJlcG9zaXRvcnkzMTI1MzA1MDU=</t>
  </si>
  <si>
    <t>nov_santi</t>
  </si>
  <si>
    <t>Aatikur</t>
  </si>
  <si>
    <t>Atikur Rahman</t>
  </si>
  <si>
    <t>guwahati</t>
  </si>
  <si>
    <t>https://github.com/Aatikur/nov_santi</t>
  </si>
  <si>
    <t>PHP/Hack/CSS/JavaScript/HTML/SCSS</t>
  </si>
  <si>
    <t>2020-11-13T09:28:24Z</t>
  </si>
  <si>
    <t>2020-11-13T09:45:27Z</t>
  </si>
  <si>
    <t>2020-11-13T09:40:41Z</t>
  </si>
  <si>
    <t>MDEwOlJlcG9zaXRvcnkzMTI0ODU5NDM=</t>
  </si>
  <si>
    <t>fastadmin</t>
  </si>
  <si>
    <t>fujia1992</t>
  </si>
  <si>
    <t>https://github.com/fujia1992/fastadmin</t>
  </si>
  <si>
    <t>PHP/HTML/CSS/JavaScript/Less/PLpgSQL/Vue</t>
  </si>
  <si>
    <t>2020-11-13T05:55:03Z</t>
  </si>
  <si>
    <t>2020-11-13T08:15:04Z</t>
  </si>
  <si>
    <t>2020-11-13T06:45:48Z</t>
  </si>
  <si>
    <t>MDEwOlJlcG9zaXRvcnkzMDYzMTU2NjA=</t>
  </si>
  <si>
    <t>scrap</t>
  </si>
  <si>
    <t>somen123</t>
  </si>
  <si>
    <t>content scraing</t>
  </si>
  <si>
    <t>https://github.com/somen123/scrap</t>
  </si>
  <si>
    <t>2020-10-22T11:30:43Z</t>
  </si>
  <si>
    <t>2020-11-13T06:44:58Z</t>
  </si>
  <si>
    <t>2020-11-13T06:44:00Z</t>
  </si>
  <si>
    <t>MDEwOlJlcG9zaXRvcnkzMTIxMjEwNjM=</t>
  </si>
  <si>
    <t>Mantenimiento-hospitalario</t>
  </si>
  <si>
    <t>anabeatrizmartinez</t>
  </si>
  <si>
    <t>Ana Beatriz Martinez</t>
  </si>
  <si>
    <t>Blog Personal\r\nhttps://anabemartinez.blogspot.com/</t>
  </si>
  <si>
    <t>Universidad Nacional Experimental del Táchira</t>
  </si>
  <si>
    <t>Tachira, Venezuela</t>
  </si>
  <si>
    <t>Aplicación Web para la asignatura Tecnología Web.</t>
  </si>
  <si>
    <t>https://github.com/anabeatrizmartinez/Mantenimiento-hospitalario</t>
  </si>
  <si>
    <t>2020-11-12T00:04:31Z</t>
  </si>
  <si>
    <t>2020-11-13T01:40:14Z</t>
  </si>
  <si>
    <t>2020-11-13T01:37:22Z</t>
  </si>
  <si>
    <t>MDEwOlJlcG9zaXRvcnkyNTE1NDQyNTQ=</t>
  </si>
  <si>
    <t>sibpkh</t>
  </si>
  <si>
    <t>yaufaniadam</t>
  </si>
  <si>
    <t>Yaufani Adam</t>
  </si>
  <si>
    <t>Solusi Desain</t>
  </si>
  <si>
    <t>https://github.com/yaufaniadam/sibpkh</t>
  </si>
  <si>
    <t>PHP/HTML/CSS/Hack/JavaScript/SCSS</t>
  </si>
  <si>
    <t>2020-03-31T08:33:11Z</t>
  </si>
  <si>
    <t>2020-11-13T01:29:15Z</t>
  </si>
  <si>
    <t>2020-11-13T01:28:09Z</t>
  </si>
  <si>
    <t>MDEwOlJlcG9zaXRvcnkzMDQ1OTczMjM=</t>
  </si>
  <si>
    <t>ilimbox</t>
  </si>
  <si>
    <t>bavdalimbaev</t>
  </si>
  <si>
    <t>Bekjan Avdalimbaev</t>
  </si>
  <si>
    <t>I am FULLSTACK Web-Developer\r\n\r\nmy skills\r\nhtml5, css3, \r\nDOM javaScript, jQuery\r\nphp, mySQl\r\nRestFullAPI</t>
  </si>
  <si>
    <t>WEBRAND</t>
  </si>
  <si>
    <t>Kyrgyzstan</t>
  </si>
  <si>
    <t>ilimbox - distance learning moodle</t>
  </si>
  <si>
    <t>https://github.com/bavdalimbaev/ilimbox</t>
  </si>
  <si>
    <t>2020-10-16T10:42:51Z</t>
  </si>
  <si>
    <t>2020-11-12T10:45:36Z</t>
  </si>
  <si>
    <t>2020-11-12T10:45:33Z</t>
  </si>
  <si>
    <t>MDEwOlJlcG9zaXRvcnkzMTE3MjM2OTM=</t>
  </si>
  <si>
    <t>elakarshop-web</t>
  </si>
  <si>
    <t>INDRONILRAY</t>
  </si>
  <si>
    <t>Heaven King</t>
  </si>
  <si>
    <t>Digraj,Khulna,Dhaka-Bangladesh</t>
  </si>
  <si>
    <t>https://github.com/INDRONILRAY/elakarshop-web</t>
  </si>
  <si>
    <t>Shell/PHP/HTML/Sass/Vue/Blade</t>
  </si>
  <si>
    <t>2020-11-10T16:45:13Z</t>
  </si>
  <si>
    <t>2020-11-12T05:35:15Z</t>
  </si>
  <si>
    <t>2020-11-12T05:34:55Z</t>
  </si>
  <si>
    <t>MDEwOlJlcG9zaXRvcnkzMTE5NjIyODY=</t>
  </si>
  <si>
    <t>youjiannaicha</t>
  </si>
  <si>
    <t>huangweihao</t>
  </si>
  <si>
    <t>naichasystem</t>
  </si>
  <si>
    <t>https://github.com/huangweihao/youjiannaicha</t>
  </si>
  <si>
    <t>2020-11-11T12:19:35Z</t>
  </si>
  <si>
    <t>2020-11-11T12:30:44Z</t>
  </si>
  <si>
    <t>2020-11-11T12:28:59Z</t>
  </si>
  <si>
    <t>MDEwOlJlcG9zaXRvcnkyOTkxNjM3NzY=</t>
  </si>
  <si>
    <t>dts.vsga</t>
  </si>
  <si>
    <t>Muhammad Iqbal Adenan</t>
  </si>
  <si>
    <t>Personal</t>
  </si>
  <si>
    <t>Banjarmasin</t>
  </si>
  <si>
    <t>Pelatihan DTS Kominfo VSGA</t>
  </si>
  <si>
    <t>https://github.com/10040818/dts.vsga</t>
  </si>
  <si>
    <t>Hack/HTML/JavaScript/PHP/CSS</t>
  </si>
  <si>
    <t>2020-09-28T02:20:43Z</t>
  </si>
  <si>
    <t>2020-11-11T03:32:27Z</t>
  </si>
  <si>
    <t>2020-11-11T03:31:56Z</t>
  </si>
  <si>
    <t>MDEwOlJlcG9zaXRvcnkzMTE4NTA4NDY=</t>
  </si>
  <si>
    <t>fastadminR</t>
  </si>
  <si>
    <t>https://github.com/2545127004/fastadminR</t>
  </si>
  <si>
    <t>PHP/HTML/JavaScript/PLpgSQL/CSS/Python/Less</t>
  </si>
  <si>
    <t>2020-11-11T03:19:30Z</t>
  </si>
  <si>
    <t>2020-11-28T18:44:30Z</t>
  </si>
  <si>
    <t>2020-11-11T03:19:59Z</t>
  </si>
  <si>
    <t>MDEwOlJlcG9zaXRvcnkyMzM1ODE3Nzg=</t>
  </si>
  <si>
    <t>elhadjimalick-dieye</t>
  </si>
  <si>
    <t>Developpeur fullStack web/mobile\r\n</t>
  </si>
  <si>
    <t>Atos</t>
  </si>
  <si>
    <t>senegal</t>
  </si>
  <si>
    <t>https://github.com/elhadjimalick-dieye/laravel</t>
  </si>
  <si>
    <t>PHP/HTML/Vue/Hack/Shell/Less/Blade</t>
  </si>
  <si>
    <t>2020-01-13T11:38:07Z</t>
  </si>
  <si>
    <t>2020-11-11T02:09:06Z</t>
  </si>
  <si>
    <t>2020-11-11T02:54:50Z</t>
  </si>
  <si>
    <t>MDEwOlJlcG9zaXRvcnkyMzU3MTY0NDk=</t>
  </si>
  <si>
    <t>webkawi</t>
  </si>
  <si>
    <t>itoktoni</t>
  </si>
  <si>
    <t>https://github.com/itoktoni/webkawi</t>
  </si>
  <si>
    <t>PHP/Hack/Vue/Blade</t>
  </si>
  <si>
    <t>2020-01-23T03:31:31Z</t>
  </si>
  <si>
    <t>2020-11-10T12:35:49Z</t>
  </si>
  <si>
    <t>2020-11-10T12:35:25Z</t>
  </si>
  <si>
    <t>MDEwOlJlcG9zaXRvcnkyOTI4NTA2NDc=</t>
  </si>
  <si>
    <t>fit5120-Food-Relief-in-Melbourne</t>
  </si>
  <si>
    <t>withoutcoke</t>
  </si>
  <si>
    <t>https://github.com/withoutcoke/fit5120-Food-Relief-in-Melbourne</t>
  </si>
  <si>
    <t>PHP/CSS/JavaScript/HTML/Hack/Shell/Smarty</t>
  </si>
  <si>
    <t>2020-09-04T13:07:33Z</t>
  </si>
  <si>
    <t>2020-11-09T01:01:10Z</t>
  </si>
  <si>
    <t>2020-11-09T00:52:44Z</t>
  </si>
  <si>
    <t>MDEwOlJlcG9zaXRvcnkzMTA5NjcxNzA=</t>
  </si>
  <si>
    <t>infection-problem-with-phpt</t>
  </si>
  <si>
    <t>smpl</t>
  </si>
  <si>
    <t>Evgeniy Kuvshinov</t>
  </si>
  <si>
    <t>https://github.com/smpl/infection-problem-with-phpt</t>
  </si>
  <si>
    <t>2020-11-08T02:00:04Z</t>
  </si>
  <si>
    <t>2020-11-08T02:01:22Z</t>
  </si>
  <si>
    <t>2020-11-08T02:01:11Z</t>
  </si>
  <si>
    <t>MDEwOlJlcG9zaXRvcnkyOTUwMjkxODk=</t>
  </si>
  <si>
    <t>Aprore</t>
  </si>
  <si>
    <t>NotMorales</t>
  </si>
  <si>
    <t>Luis Antonio Morales Velazquez</t>
  </si>
  <si>
    <t>Estudiante de Ing. de Software.</t>
  </si>
  <si>
    <t>Coatzacoalcos Ver, México</t>
  </si>
  <si>
    <t>https://github.com/NotMorales/Aprore</t>
  </si>
  <si>
    <t>2020-09-12T21:29:00Z</t>
  </si>
  <si>
    <t>2020-11-08T00:16:03Z</t>
  </si>
  <si>
    <t>2020-11-08T00:15:32Z</t>
  </si>
  <si>
    <t>MDEwOlJlcG9zaXRvcnkzMTA3NjI0NzI=</t>
  </si>
  <si>
    <t>uzi</t>
  </si>
  <si>
    <t>zhangjunliang1410</t>
  </si>
  <si>
    <t>this is a test repository</t>
  </si>
  <si>
    <t>https://github.com/zhangjunliang1410/uzi</t>
  </si>
  <si>
    <t>PHP/CSS/JavaScript/Less/HTML/PLpgSQL/Shell</t>
  </si>
  <si>
    <t>2020-11-07T03:53:41Z</t>
  </si>
  <si>
    <t>2020-11-07T05:51:38Z</t>
  </si>
  <si>
    <t>2020-11-07T05:46:36Z</t>
  </si>
  <si>
    <t>MDEwOlJlcG9zaXRvcnkyNDk5ODI0MDg=</t>
  </si>
  <si>
    <t>ConsumPSPV_PHP</t>
  </si>
  <si>
    <t>elolmedo</t>
  </si>
  <si>
    <t>Raúl Olmedo</t>
  </si>
  <si>
    <t>SysAdmin. Developer. DataScients. \r\nLinux es mi pasión, Desarrollar mi hobby.</t>
  </si>
  <si>
    <t>romsolutions.es</t>
  </si>
  <si>
    <t>Relation with graphs of all suministres of PSPV</t>
  </si>
  <si>
    <t>https://github.com/elolmedo/ConsumPSPV_PHP</t>
  </si>
  <si>
    <t>2020-03-25T13:13:16Z</t>
  </si>
  <si>
    <t>2020-11-06T18:06:23Z</t>
  </si>
  <si>
    <t>2020-11-06T17:38:59Z</t>
  </si>
  <si>
    <t>MDEwOlJlcG9zaXRvcnkyODc0NTQ3MDg=</t>
  </si>
  <si>
    <t>fzwsc</t>
  </si>
  <si>
    <t>https://github.com/fzwsc/crmeb</t>
  </si>
  <si>
    <t>PHP/HTML/CSS/JavaScript/Hack/Smarty/Vue</t>
  </si>
  <si>
    <t>2020-08-14T05:51:13Z</t>
  </si>
  <si>
    <t>2021-04-17T07:17:32Z</t>
  </si>
  <si>
    <t>2020-11-06T08:40:00Z</t>
  </si>
  <si>
    <t>MDEwOlJlcG9zaXRvcnkyMDc2ODYxMzc=</t>
  </si>
  <si>
    <t>GSE</t>
  </si>
  <si>
    <t>RebecaSpiess</t>
  </si>
  <si>
    <t>https://github.com/RebecaSpiess/GSE</t>
  </si>
  <si>
    <t>PHP/HTML/CSS/JavaScript/Hack/Pug/SCSS</t>
  </si>
  <si>
    <t>2019-09-11T00:12:44Z</t>
  </si>
  <si>
    <t>2020-11-06T02:22:33Z</t>
  </si>
  <si>
    <t>2020-11-06T02:22:24Z</t>
  </si>
  <si>
    <t>MDEwOlJlcG9zaXRvcnkzMTAwMTY1NjE=</t>
  </si>
  <si>
    <t>Astral-Expense-Software</t>
  </si>
  <si>
    <t>Vaibhav068</t>
  </si>
  <si>
    <t>https://github.com/Vaibhav068/Astral-Expense-Software</t>
  </si>
  <si>
    <t>Shell/PHP/Blade/JavaScript/CSS</t>
  </si>
  <si>
    <t>2020-11-04T13:50:17Z</t>
  </si>
  <si>
    <t>2020-11-04T14:15:02Z</t>
  </si>
  <si>
    <t>2020-11-04T13:53:45Z</t>
  </si>
  <si>
    <t>MDEwOlJlcG9zaXRvcnkyNTkyMzI3OTE=</t>
  </si>
  <si>
    <t>forumApp</t>
  </si>
  <si>
    <t>nciganovic</t>
  </si>
  <si>
    <t>Nikola Ciganović</t>
  </si>
  <si>
    <t>\r\nFull-stack .NET Developer\r\n</t>
  </si>
  <si>
    <t>Fullstack forum web application made with Javascript and PHP</t>
  </si>
  <si>
    <t>https://github.com/nciganovic/forumApp</t>
  </si>
  <si>
    <t>2020-04-27T07:02:56Z</t>
  </si>
  <si>
    <t>2020-11-03T18:43:57Z</t>
  </si>
  <si>
    <t>2020-11-03T18:43:52Z</t>
  </si>
  <si>
    <t>MDEwOlJlcG9zaXRvcnkzMDk2NjI1NjE=</t>
  </si>
  <si>
    <t>ips</t>
  </si>
  <si>
    <t>iamguoyuquan</t>
  </si>
  <si>
    <t>ips_backend</t>
  </si>
  <si>
    <t>https://github.com/iamguoyuquan/ips</t>
  </si>
  <si>
    <t>PHP/HTML/CSS/JavaScript/Less/PLpgSQL/Smarty</t>
  </si>
  <si>
    <t>2020-11-03T11:18:47Z</t>
  </si>
  <si>
    <t>2020-11-03T11:37:54Z</t>
  </si>
  <si>
    <t>2020-11-03T11:36:36Z</t>
  </si>
  <si>
    <t>MDEwOlJlcG9zaXRvcnkyOTg0NTg3NzE=</t>
  </si>
  <si>
    <t>bsm-alami</t>
  </si>
  <si>
    <t>imamaulana26</t>
  </si>
  <si>
    <t>Imam Maulana Ibrahim</t>
  </si>
  <si>
    <t>Bank Syariah Indonesia</t>
  </si>
  <si>
    <t>Tangerang Selatan, Indonesia</t>
  </si>
  <si>
    <t>Project host to host BSM dengan Alami Finance</t>
  </si>
  <si>
    <t>https://github.com/imamaulana26/bsm-alami</t>
  </si>
  <si>
    <t>2020-09-25T03:34:26Z</t>
  </si>
  <si>
    <t>2020-11-03T04:39:04Z</t>
  </si>
  <si>
    <t>2020-11-03T04:38:15Z</t>
  </si>
  <si>
    <t>MDEwOlJlcG9zaXRvcnkyODU2MzYxOTc=</t>
  </si>
  <si>
    <t>intranet-dev</t>
  </si>
  <si>
    <t>Msteimel</t>
  </si>
  <si>
    <t>Mitch Steimel</t>
  </si>
  <si>
    <t>A  Web Dev/Designer just trying to make it in this crazy thing we call the internet</t>
  </si>
  <si>
    <t>Iowa State University</t>
  </si>
  <si>
    <t>Ames, Iowa</t>
  </si>
  <si>
    <t>https://github.com/Msteimel/intranet-dev</t>
  </si>
  <si>
    <t>2020-08-06T17:53:44Z</t>
  </si>
  <si>
    <t>2020-11-02T20:32:36Z</t>
  </si>
  <si>
    <t>2020-11-02T20:32:27Z</t>
  </si>
  <si>
    <t>MDEwOlJlcG9zaXRvcnkzMDkyODE1NTU=</t>
  </si>
  <si>
    <t>tessssr</t>
  </si>
  <si>
    <t>laye-lab</t>
  </si>
  <si>
    <t>https://github.com/laye-lab/tessssr</t>
  </si>
  <si>
    <t>Shell/Dockerfile/PHP/Blade/Less/HTML/Vue</t>
  </si>
  <si>
    <t>2020-11-02T06:46:41Z</t>
  </si>
  <si>
    <t>2020-11-02T06:59:14Z</t>
  </si>
  <si>
    <t>2020-11-02T06:48:39Z</t>
  </si>
  <si>
    <t>MDEwOlJlcG9zaXRvcnkyNTk1ODMyMjA=</t>
  </si>
  <si>
    <t>aliyun-http-signer</t>
  </si>
  <si>
    <t>PSR-7-compatible Alibaba Cloud API Gateway request signing implementation. Integrates with Guzzle ⛽️ and HttPlug 🐘.</t>
  </si>
  <si>
    <t>httplug/guzzle/sign/psr-7/aliyun/alibabacloud/alibaba-cloud/api-gateway/signature/hmac</t>
  </si>
  <si>
    <t>https://github.com/IonBazan/aliyun-http-signer</t>
  </si>
  <si>
    <t>2020-04-28T08:55:05Z</t>
  </si>
  <si>
    <t>2021-04-06T12:27:52Z</t>
  </si>
  <si>
    <t>2020-11-02T05:16:59Z</t>
  </si>
  <si>
    <t>MDEwOlJlcG9zaXRvcnkzMDkwMjI5MzY=</t>
  </si>
  <si>
    <t>Proyecto_Ada</t>
  </si>
  <si>
    <t>edsonhuamani</t>
  </si>
  <si>
    <t>https://github.com/edsonhuamani/Proyecto_Ada</t>
  </si>
  <si>
    <t>2020-11-01T04:29:32Z</t>
  </si>
  <si>
    <t>2020-11-01T04:45:18Z</t>
  </si>
  <si>
    <t>2020-11-01T04:42:25Z</t>
  </si>
  <si>
    <t>MDEwOlJlcG9zaXRvcnkzMDg4NzY3MTI=</t>
  </si>
  <si>
    <t>fix</t>
  </si>
  <si>
    <t>Arcellino</t>
  </si>
  <si>
    <t>https://github.com/Arcellino/fix</t>
  </si>
  <si>
    <t>Shell/PHP/JavaScript/Less/HTML/CSS/SCSS</t>
  </si>
  <si>
    <t>2020-10-31T12:28:06Z</t>
  </si>
  <si>
    <t>2020-10-31T14:10:37Z</t>
  </si>
  <si>
    <t>2020-10-31T13:10:56Z</t>
  </si>
  <si>
    <t>MDEwOlJlcG9zaXRvcnkzMDc3MjM5NzQ=</t>
  </si>
  <si>
    <t>prices_php_project</t>
  </si>
  <si>
    <t>elenagradovich</t>
  </si>
  <si>
    <t>ELENA GRADOVICH</t>
  </si>
  <si>
    <t>Belarus</t>
  </si>
  <si>
    <t>https://github.com/elenagradovich/prices_php_project</t>
  </si>
  <si>
    <t>2020-10-27T14:19:44Z</t>
  </si>
  <si>
    <t>2020-10-30T20:20:58Z</t>
  </si>
  <si>
    <t>2020-10-30T20:20:44Z</t>
  </si>
  <si>
    <t>MDEwOlJlcG9zaXRvcnkyODMxOTA2MDE=</t>
  </si>
  <si>
    <t>izber</t>
  </si>
  <si>
    <t>paipe</t>
  </si>
  <si>
    <t>https://github.com/paipe/izber</t>
  </si>
  <si>
    <t>2020-07-28T11:21:06Z</t>
  </si>
  <si>
    <t>2020-10-29T16:26:18Z</t>
  </si>
  <si>
    <t>2020-10-29T16:26:06Z</t>
  </si>
  <si>
    <t>MDEwOlJlcG9zaXRvcnkzMDgxOTUyNzI=</t>
  </si>
  <si>
    <t>Wdeom</t>
  </si>
  <si>
    <t>King-username</t>
  </si>
  <si>
    <t>冷漠的太阳</t>
  </si>
  <si>
    <t>简单的tp5框架</t>
  </si>
  <si>
    <t>https://github.com/King-username/Wdeom</t>
  </si>
  <si>
    <t>PHP/HTML/CSS/JavaScript/PLpgSQL/Smarty</t>
  </si>
  <si>
    <t>2020-10-29T02:24:59Z</t>
  </si>
  <si>
    <t>2020-10-29T02:48:47Z</t>
  </si>
  <si>
    <t>2020-10-29T02:43:51Z</t>
  </si>
  <si>
    <t>MDEwOlJlcG9zaXRvcnkzMDYyODgzMjM=</t>
  </si>
  <si>
    <t>NETTOdemy</t>
  </si>
  <si>
    <t>nettosolutions</t>
  </si>
  <si>
    <t>NettoSolutionsConsulting(NSS)</t>
  </si>
  <si>
    <t>https://github.com/nettosolutions/NETTOdemy</t>
  </si>
  <si>
    <t>2020-10-22T09:32:09Z</t>
  </si>
  <si>
    <t>2021-03-29T03:58:50Z</t>
  </si>
  <si>
    <t>2020-10-28T07:50:29Z</t>
  </si>
  <si>
    <t>MDEwOlJlcG9zaXRvcnkyNjUwODM2MjA=</t>
  </si>
  <si>
    <t>taller</t>
  </si>
  <si>
    <t>https://github.com/dembogurski/taller</t>
  </si>
  <si>
    <t>2020-05-18T23:01:10Z</t>
  </si>
  <si>
    <t>2020-10-27T23:13:24Z</t>
  </si>
  <si>
    <t>2020-10-28T00:11:54Z</t>
  </si>
  <si>
    <t>MDEwOlJlcG9zaXRvcnkyMjIxNTEzMjM=</t>
  </si>
  <si>
    <t>RUPD</t>
  </si>
  <si>
    <t>Zakycka163</t>
  </si>
  <si>
    <t>Dmitry St</t>
  </si>
  <si>
    <t>Система формирования РУПД</t>
  </si>
  <si>
    <t>https://github.com/Zakycka163/RUPD</t>
  </si>
  <si>
    <t>2019-11-16T19:49:26Z</t>
  </si>
  <si>
    <t>2020-12-27T14:19:01Z</t>
  </si>
  <si>
    <t>2020-10-27T16:20:34Z</t>
  </si>
  <si>
    <t>MDEwOlJlcG9zaXRvcnkzMDc3MDUwOTM=</t>
  </si>
  <si>
    <t>Multipurpose-Business-Platform</t>
  </si>
  <si>
    <t xml:space="preserve"> Create your project for Project and Task Management, Income and Expense Tracking, Inventory Management and Quotation, Live Chat and Payment</t>
  </si>
  <si>
    <t>https://github.com/BlondelSeumo/Multipurpose-Business-Platform</t>
  </si>
  <si>
    <t>2020-10-27T13:14:49Z</t>
  </si>
  <si>
    <t>2020-10-27T13:21:22Z</t>
  </si>
  <si>
    <t>2020-10-27T13:20:10Z</t>
  </si>
  <si>
    <t>MDEwOlJlcG9zaXRvcnkzMDc2MDAxMDc=</t>
  </si>
  <si>
    <t>Respuestas-en-PHP</t>
  </si>
  <si>
    <t>SakuraLain</t>
  </si>
  <si>
    <t>https://github.com/SakuraLain/Respuestas-en-PHP</t>
  </si>
  <si>
    <t>2020-10-27T06:02:10Z</t>
  </si>
  <si>
    <t>2020-10-27T06:18:37Z</t>
  </si>
  <si>
    <t>2020-10-27T06:17:47Z</t>
  </si>
  <si>
    <t>MDEwOlJlcG9zaXRvcnkzMDc1ODE1Mjk=</t>
  </si>
  <si>
    <t>aula</t>
  </si>
  <si>
    <t>Alexis-Chata</t>
  </si>
  <si>
    <t>aula - briceño</t>
  </si>
  <si>
    <t>https://github.com/Alexis-Chata/aula</t>
  </si>
  <si>
    <t>2020-10-27T04:05:20Z</t>
  </si>
  <si>
    <t>2020-10-27T04:27:51Z</t>
  </si>
  <si>
    <t>2020-10-27T04:24:50Z</t>
  </si>
  <si>
    <t>MDEwOlJlcG9zaXRvcnkzMDc1NzIxODk=</t>
  </si>
  <si>
    <t>skillsnow.io</t>
  </si>
  <si>
    <t>grijalva10</t>
  </si>
  <si>
    <t>https://github.com/grijalva10/skillsnow.io</t>
  </si>
  <si>
    <t>Shell/PHP/CSS/JavaScript/HTML/SCSS/Blade</t>
  </si>
  <si>
    <t>2020-10-27T03:14:25Z</t>
  </si>
  <si>
    <t>2020-10-27T03:21:17Z</t>
  </si>
  <si>
    <t>2020-10-27T03:17:49Z</t>
  </si>
  <si>
    <t>MDEwOlJlcG9zaXRvcnkzMDY1MjIwODQ=</t>
  </si>
  <si>
    <t>sispmed</t>
  </si>
  <si>
    <t>https://github.com/AFONSECAM/sispmed</t>
  </si>
  <si>
    <t>2020-10-23T03:42:23Z</t>
  </si>
  <si>
    <t>2020-10-27T00:48:29Z</t>
  </si>
  <si>
    <t>2020-10-27T00:48:26Z</t>
  </si>
  <si>
    <t>MDEwOlJlcG9zaXRvcnkzMDc0NjU2MTA=</t>
  </si>
  <si>
    <t>vendorCuero</t>
  </si>
  <si>
    <t>cliddell97</t>
  </si>
  <si>
    <t>https://github.com/cliddell97/vendorCuero</t>
  </si>
  <si>
    <t>PHP/HTML/JavaScript/Less/Shell/Smarty/Gherkin</t>
  </si>
  <si>
    <t>2020-10-26T18:16:14Z</t>
  </si>
  <si>
    <t>2020-10-26T18:21:38Z</t>
  </si>
  <si>
    <t>2020-10-26T18:15:45Z</t>
  </si>
  <si>
    <t>MDEwOlJlcG9zaXRvcnkyOTkzMjQ1ODE=</t>
  </si>
  <si>
    <t>hanthetnyein</t>
  </si>
  <si>
    <t>https://github.com/hanthetnyein/moodle</t>
  </si>
  <si>
    <t>2020-09-28T13:53:54Z</t>
  </si>
  <si>
    <t>2020-10-26T16:58:33Z</t>
  </si>
  <si>
    <t>2020-10-26T16:58:30Z</t>
  </si>
  <si>
    <t>MDEwOlJlcG9zaXRvcnkyNDE2MjUxMTY=</t>
  </si>
  <si>
    <t>Project</t>
  </si>
  <si>
    <t>PongtornKsr</t>
  </si>
  <si>
    <t>https://github.com/PongtornKsr/Project</t>
  </si>
  <si>
    <t>2020-02-19T13:11:58Z</t>
  </si>
  <si>
    <t>2020-10-26T15:22:01Z</t>
  </si>
  <si>
    <t>2020-10-26T15:21:40Z</t>
  </si>
  <si>
    <t>MDEwOlJlcG9zaXRvcnkzMDcyMjcwNzM=</t>
  </si>
  <si>
    <t>qq57318220</t>
  </si>
  <si>
    <t>fastadmin模板</t>
  </si>
  <si>
    <t>https://github.com/qq57318220/fastadmin</t>
  </si>
  <si>
    <t>2020-10-26T01:04:30Z</t>
  </si>
  <si>
    <t>2020-10-26T02:03:24Z</t>
  </si>
  <si>
    <t>2020-10-26T01:44:42Z</t>
  </si>
  <si>
    <t>MDEwOlJlcG9zaXRvcnkzMDcwMzY5MTI=</t>
  </si>
  <si>
    <t>webferry</t>
  </si>
  <si>
    <t>ferrysaputra999</t>
  </si>
  <si>
    <t>http://localhost/ferrysaputra/</t>
  </si>
  <si>
    <t>https://github.com/ferrysaputra999/webferry</t>
  </si>
  <si>
    <t>2020-10-25T06:19:55Z</t>
  </si>
  <si>
    <t>2020-10-25T06:35:51Z</t>
  </si>
  <si>
    <t>2020-10-25T06:30:14Z</t>
  </si>
  <si>
    <t>MDEwOlJlcG9zaXRvcnkzMDYzMzE5OTM=</t>
  </si>
  <si>
    <t>surveilans-undip</t>
  </si>
  <si>
    <t>aliefnaa</t>
  </si>
  <si>
    <t>https://github.com/aliefnaa/surveilans-undip</t>
  </si>
  <si>
    <t>2020-10-22T12:36:50Z</t>
  </si>
  <si>
    <t>2020-10-23T09:18:13Z</t>
  </si>
  <si>
    <t>2020-10-23T09:18:03Z</t>
  </si>
  <si>
    <t>MDEwOlJlcG9zaXRvcnkyMzIyODQxMjI=</t>
  </si>
  <si>
    <t>eticketing</t>
  </si>
  <si>
    <t>qsystem-online</t>
  </si>
  <si>
    <t>https://github.com/qsystem-online/eticketing</t>
  </si>
  <si>
    <t>2020-01-07T08:57:27Z</t>
  </si>
  <si>
    <t>2020-10-22T11:57:10Z</t>
  </si>
  <si>
    <t>2020-10-22T11:55:49Z</t>
  </si>
  <si>
    <t>MDEwOlJlcG9zaXRvcnkzMDYyNjc3MjI=</t>
  </si>
  <si>
    <t>food_delivery_dashboard</t>
  </si>
  <si>
    <t>MohamedElshatlawy</t>
  </si>
  <si>
    <t>Computer Science</t>
  </si>
  <si>
    <t>https://github.com/MohamedElshatlawy/food_delivery_dashboard</t>
  </si>
  <si>
    <t>Shell/PHP/CSS/Sass/SCSS/JavaScript/HTML</t>
  </si>
  <si>
    <t>2020-10-22T08:11:58Z</t>
  </si>
  <si>
    <t>2020-11-13T00:15:37Z</t>
  </si>
  <si>
    <t>2020-10-22T09:53:33Z</t>
  </si>
  <si>
    <t>MDEwOlJlcG9zaXRvcnkyMzM3NTE1MzY=</t>
  </si>
  <si>
    <t>surat46</t>
  </si>
  <si>
    <t>mulyosyahidin</t>
  </si>
  <si>
    <t>Martin Mulyo Syahidin</t>
  </si>
  <si>
    <t>Universitas Bengkulu</t>
  </si>
  <si>
    <t>Bengkulu, Indonesia</t>
  </si>
  <si>
    <t>https://github.com/mulyosyahidin/surat46</t>
  </si>
  <si>
    <t>PHP/HTML/Hack/JavaScript/CSS/SCSS</t>
  </si>
  <si>
    <t>2020-01-14T03:50:44Z</t>
  </si>
  <si>
    <t>2020-10-22T03:44:59Z</t>
  </si>
  <si>
    <t>2020-10-22T03:44:56Z</t>
  </si>
  <si>
    <t>MDEwOlJlcG9zaXRvcnkzMDYxOTA2Nzg=</t>
  </si>
  <si>
    <t>shilianjiaoyi</t>
  </si>
  <si>
    <t>yiyitian</t>
  </si>
  <si>
    <t>世联交易代码</t>
  </si>
  <si>
    <t>https://github.com/yiyitian/shilianjiaoyi</t>
  </si>
  <si>
    <t>PHP/Hack/Roff/CSS/JavaScript/Shell/HTML</t>
  </si>
  <si>
    <t>2020-10-22T01:31:32Z</t>
  </si>
  <si>
    <t>2020-10-22T01:40:56Z</t>
  </si>
  <si>
    <t>2020-10-22T01:34:49Z</t>
  </si>
  <si>
    <t>MDEwOlJlcG9zaXRvcnkzMDYxNzA2MTY=</t>
  </si>
  <si>
    <t>MOODLE_PROJECTS</t>
  </si>
  <si>
    <t>gonzohec</t>
  </si>
  <si>
    <t>https://github.com/gonzohec/MOODLE_PROJECTS</t>
  </si>
  <si>
    <t>2020-10-21T23:21:58Z</t>
  </si>
  <si>
    <t>2020-10-22T00:00:06Z</t>
  </si>
  <si>
    <t>2020-10-21T22:31:37Z</t>
  </si>
  <si>
    <t>MDEwOlJlcG9zaXRvcnkzMDYxMjY3NTg=</t>
  </si>
  <si>
    <t>UTSKPL2</t>
  </si>
  <si>
    <t>syaripahainun</t>
  </si>
  <si>
    <t>https://github.com/syaripahainun/UTSKPL2</t>
  </si>
  <si>
    <t>2020-10-21T19:27:25Z</t>
  </si>
  <si>
    <t>2020-10-22T14:25:28Z</t>
  </si>
  <si>
    <t>2020-10-21T19:31:41Z</t>
  </si>
  <si>
    <t>MDEwOlJlcG9zaXRvcnkzMDYwNzg1ODI=</t>
  </si>
  <si>
    <t>check-hamelly</t>
  </si>
  <si>
    <t>Darktroy</t>
  </si>
  <si>
    <t>to  check</t>
  </si>
  <si>
    <t>https://github.com/Darktroy/check-hamelly</t>
  </si>
  <si>
    <t>HTML/Shell/CSS/PHP/JavaScript/Blade/Less</t>
  </si>
  <si>
    <t>2020-10-21T16:06:08Z</t>
  </si>
  <si>
    <t>2020-10-21T16:55:19Z</t>
  </si>
  <si>
    <t>2020-10-21T16:16:22Z</t>
  </si>
  <si>
    <t>MDEwOlJlcG9zaXRvcnkzMDU5MzY5NTk=</t>
  </si>
  <si>
    <t>shilianhang</t>
  </si>
  <si>
    <t>asdfadf</t>
  </si>
  <si>
    <t>https://github.com/yiyitian/shilianhang</t>
  </si>
  <si>
    <t>2020-10-21T07:04:07Z</t>
  </si>
  <si>
    <t>2020-10-21T07:56:51Z</t>
  </si>
  <si>
    <t>2020-10-21T07:54:49Z</t>
  </si>
  <si>
    <t>MDEwOlJlcG9zaXRvcnkzMDgyNDEwOTc=</t>
  </si>
  <si>
    <t>ecormmerce-project</t>
  </si>
  <si>
    <t>https://github.com/nhintt/ecormmerce-project</t>
  </si>
  <si>
    <t>2020-10-29T06:44:53Z</t>
  </si>
  <si>
    <t>2020-10-29T06:46:20Z</t>
  </si>
  <si>
    <t>2020-10-21T06:45:12Z</t>
  </si>
  <si>
    <t>MDEwOlJlcG9zaXRvcnkzMDU3OTE5OTY=</t>
  </si>
  <si>
    <t>FortisureLearn</t>
  </si>
  <si>
    <t>fortisureit</t>
  </si>
  <si>
    <t>FortisureIT Learning Platform</t>
  </si>
  <si>
    <t>https://github.com/fortisureit/FortisureLearn</t>
  </si>
  <si>
    <t>2020-10-20T18:00:16Z</t>
  </si>
  <si>
    <t>2020-10-20T18:17:38Z</t>
  </si>
  <si>
    <t>2020-10-20T18:06:34Z</t>
  </si>
  <si>
    <t>MDEwOlJlcG9zaXRvcnkzMDU2OTczMjk=</t>
  </si>
  <si>
    <t>trb-accounting</t>
  </si>
  <si>
    <t>BLWTF</t>
  </si>
  <si>
    <t>Bolu</t>
  </si>
  <si>
    <t>Developer. Goof</t>
  </si>
  <si>
    <t>Abuja, Nigeria</t>
  </si>
  <si>
    <t>https://github.com/BLWTF/trb-accounting</t>
  </si>
  <si>
    <t>Shell/PHP/JavaScript/Blade/CSS</t>
  </si>
  <si>
    <t>2020-10-20T12:16:13Z</t>
  </si>
  <si>
    <t>2020-10-21T00:13:11Z</t>
  </si>
  <si>
    <t>2020-10-20T17:10:44Z</t>
  </si>
  <si>
    <t>MDEwOlJlcG9zaXRvcnkxNDg1Mjg4NjQ=</t>
  </si>
  <si>
    <t>mutation-testing-examples</t>
  </si>
  <si>
    <t>daafith</t>
  </si>
  <si>
    <t>David</t>
  </si>
  <si>
    <t>foo walked into a bar</t>
  </si>
  <si>
    <t>Test Beacon</t>
  </si>
  <si>
    <t>Some examples of mutation testing in different languages</t>
  </si>
  <si>
    <t>mutation-testing/testing/code-quality/test-coverage</t>
  </si>
  <si>
    <t>https://github.com/daafith/mutation-testing-examples</t>
  </si>
  <si>
    <t>Java/JavaScript/Ruby/PHP/Swift</t>
  </si>
  <si>
    <t>2018-09-12T19:09:26Z</t>
  </si>
  <si>
    <t>2020-10-20T16:12:49Z</t>
  </si>
  <si>
    <t>2020-10-20T16:12:45Z</t>
  </si>
  <si>
    <t>MDEwOlJlcG9zaXRvcnkzMTIzMzY2NDM=</t>
  </si>
  <si>
    <t>citywinecellar_mage2</t>
  </si>
  <si>
    <t>LaconicaStudio</t>
  </si>
  <si>
    <t>Laconica</t>
  </si>
  <si>
    <t>https://github.com/LaconicaStudio/citywinecellar_mage2</t>
  </si>
  <si>
    <t>PHP/JavaScript/HTML/CSS/Less/CoffeeScript/Shell</t>
  </si>
  <si>
    <t>2020-11-12T16:40:57Z</t>
  </si>
  <si>
    <t>2020-11-12T16:55:16Z</t>
  </si>
  <si>
    <t>2020-10-20T08:34:00Z</t>
  </si>
  <si>
    <t>MDEwOlJlcG9zaXRvcnkyODMxNzYyMDk=</t>
  </si>
  <si>
    <t>learndash-questionare-charts</t>
  </si>
  <si>
    <t>nsukonny</t>
  </si>
  <si>
    <t>nSukonny</t>
  </si>
  <si>
    <t xml:space="preserve">Senior PHP Developer.\r\nWordpress Plugin Developer </t>
  </si>
  <si>
    <t>NSukonny</t>
  </si>
  <si>
    <t>WordPress Plugin</t>
  </si>
  <si>
    <t>https://github.com/nsukonny/learndash-questionare-charts</t>
  </si>
  <si>
    <t>JavaScript/Hack/PHP/Less</t>
  </si>
  <si>
    <t>2020-07-28T10:15:03Z</t>
  </si>
  <si>
    <t>2020-10-19T19:32:39Z</t>
  </si>
  <si>
    <t>2020-10-19T19:32:08Z</t>
  </si>
  <si>
    <t>MDEwOlJlcG9zaXRvcnkzMDcwOTgyMDc=</t>
  </si>
  <si>
    <t>kaman21</t>
  </si>
  <si>
    <t>https://github.com/kaman21/moodle</t>
  </si>
  <si>
    <t>2020-10-25T12:51:34Z</t>
  </si>
  <si>
    <t>2020-10-25T12:55:28Z</t>
  </si>
  <si>
    <t>2020-10-19T14:54:41Z</t>
  </si>
  <si>
    <t>MDEwOlJlcG9zaXRvcnkzMDU0MTg5MDQ=</t>
  </si>
  <si>
    <t>amaahia</t>
  </si>
  <si>
    <t>thinklifepot</t>
  </si>
  <si>
    <t>Thinklife</t>
  </si>
  <si>
    <t>https://github.com/thinklifepot/amaahia</t>
  </si>
  <si>
    <t>PHP/Shell/Blade/Vue</t>
  </si>
  <si>
    <t>2020-10-19T14:51:55Z</t>
  </si>
  <si>
    <t>2020-10-19T14:56:54Z</t>
  </si>
  <si>
    <t>2020-10-19T14:46:22Z</t>
  </si>
  <si>
    <t>MDEwOlJlcG9zaXRvcnkzMDUwOTY0NDE=</t>
  </si>
  <si>
    <t>ad-crew18102020</t>
  </si>
  <si>
    <t>sitesoft1</t>
  </si>
  <si>
    <t>Остап Бречко</t>
  </si>
  <si>
    <t>You can contact me at:\r\nEmail: sitesoft1@gmail.com\r\nTelegram: @ostap_brechko\r\nViber: +380671748435\r\nPhone: +380671748435</t>
  </si>
  <si>
    <t>Telegram: @ostap_brechko</t>
  </si>
  <si>
    <t>Украина Полтава</t>
  </si>
  <si>
    <t>https://github.com/sitesoft1/ad-crew18102020</t>
  </si>
  <si>
    <t>PHP/JavaScript/Classic ASP/CSS/HTML/Makefile/Shell</t>
  </si>
  <si>
    <t>2020-10-18T12:27:35Z</t>
  </si>
  <si>
    <t>2020-10-19T10:31:47Z</t>
  </si>
  <si>
    <t>2020-10-19T10:31:03Z</t>
  </si>
  <si>
    <t>MDEwOlJlcG9zaXRvcnkyOTAxNDE2MTc=</t>
  </si>
  <si>
    <t>Healtheeker</t>
  </si>
  <si>
    <t>wendytys</t>
  </si>
  <si>
    <t>https://github.com/wendytys/Healtheeker</t>
  </si>
  <si>
    <t>2020-08-25T07:11:21Z</t>
  </si>
  <si>
    <t>2020-10-19T05:31:51Z</t>
  </si>
  <si>
    <t>2020-10-19T05:31:48Z</t>
  </si>
  <si>
    <t>MDEwOlJlcG9zaXRvcnkyOTEwNDU5MDU=</t>
  </si>
  <si>
    <t>IE-TA28</t>
  </si>
  <si>
    <t>zliu0086</t>
  </si>
  <si>
    <t>IE PROJECT - TA28 - breathharbour.net - lung health</t>
  </si>
  <si>
    <t>https://github.com/zliu0086/IE-TA28</t>
  </si>
  <si>
    <t>PHP/CSS/JavaScript/Hack/Vue/Shell/HTML</t>
  </si>
  <si>
    <t>2020-08-28T12:51:48Z</t>
  </si>
  <si>
    <t>2020-10-19T00:35:52Z</t>
  </si>
  <si>
    <t>2020-10-19T00:35:37Z</t>
  </si>
  <si>
    <t>MDEwOlJlcG9zaXRvcnkzMDUxNzkzNjk=</t>
  </si>
  <si>
    <t>https://github.com/mohanadatef/cms</t>
  </si>
  <si>
    <t>Shell/PHP/Blade/JavaScript/Less/SCSS/HTML</t>
  </si>
  <si>
    <t>2020-10-18T19:24:06Z</t>
  </si>
  <si>
    <t>2020-10-18T21:56:09Z</t>
  </si>
  <si>
    <t>2020-10-18T21:19:12Z</t>
  </si>
  <si>
    <t>MDEwOlJlcG9zaXRvcnkyOTc2MjE1NzQ=</t>
  </si>
  <si>
    <t>AoiAWD</t>
  </si>
  <si>
    <t>DasSecurity-HatLab</t>
  </si>
  <si>
    <t>AoiAWD-专为比赛设计，便携性好，低权限运行的EDR系统。</t>
  </si>
  <si>
    <t>https://github.com/DasSecurity-HatLab/AoiAWD</t>
  </si>
  <si>
    <t>PHP/JavaScript/HTML/Vue/SCSS/Makefile/C</t>
  </si>
  <si>
    <t>2020-09-22T11:00:54Z</t>
  </si>
  <si>
    <t>2021-06-20T07:31:54Z</t>
  </si>
  <si>
    <t>2020-10-18T03:24:49Z</t>
  </si>
  <si>
    <t>MDEwOlJlcG9zaXRvcnkzMDQ5MTM1NDA=</t>
  </si>
  <si>
    <t>falgun</t>
  </si>
  <si>
    <t>CSRF Protection Library</t>
  </si>
  <si>
    <t>https://github.com/falgun/csrf</t>
  </si>
  <si>
    <t>2020-10-17T15:53:03Z</t>
  </si>
  <si>
    <t>2020-10-17T17:21:05Z</t>
  </si>
  <si>
    <t>2020-10-17T17:20:52Z</t>
  </si>
  <si>
    <t>MDEwOlJlcG9zaXRvcnkzMDM5NDc4NzA=</t>
  </si>
  <si>
    <t>19com</t>
  </si>
  <si>
    <t>dennishubb</t>
  </si>
  <si>
    <t>19com CMS</t>
  </si>
  <si>
    <t>https://github.com/dennishubb/19com</t>
  </si>
  <si>
    <t>Hack/PHP/HTML/CSS/JavaScript/Shell/Less</t>
  </si>
  <si>
    <t>2020-10-14T08:16:27Z</t>
  </si>
  <si>
    <t>2020-10-17T15:19:01Z</t>
  </si>
  <si>
    <t>2020-10-17T14:58:13Z</t>
  </si>
  <si>
    <t>MDEwOlJlcG9zaXRvcnkzMDI0MTQ3ODY=</t>
  </si>
  <si>
    <t>offers-builder</t>
  </si>
  <si>
    <t>wasllot</t>
  </si>
  <si>
    <t>Wasllot dev</t>
  </si>
  <si>
    <t>https://github.com/wasllot/offers-builder</t>
  </si>
  <si>
    <t>Shell/PHP/Blade/Vue/CSS/JavaScript/SCSS</t>
  </si>
  <si>
    <t>2020-10-08T17:29:20Z</t>
  </si>
  <si>
    <t>2020-10-16T14:14:25Z</t>
  </si>
  <si>
    <t>2020-10-16T14:14:22Z</t>
  </si>
  <si>
    <t>MDEwOlJlcG9zaXRvcnkzNjU0ODY4NTg=</t>
  </si>
  <si>
    <t>DAMS</t>
  </si>
  <si>
    <t>farahnizam49</t>
  </si>
  <si>
    <t>Farah Nizam</t>
  </si>
  <si>
    <t>Computer System Engineer</t>
  </si>
  <si>
    <t>https://github.com/farahnizam49/DAMS</t>
  </si>
  <si>
    <t>2021-05-08T10:36:21Z</t>
  </si>
  <si>
    <t>2021-05-08T10:46:10Z</t>
  </si>
  <si>
    <t>2020-10-16T07:19:55Z</t>
  </si>
  <si>
    <t>MDEwOlJlcG9zaXRvcnkzMDQyODE2OTY=</t>
  </si>
  <si>
    <t>DoAnTotNghiep</t>
  </si>
  <si>
    <t>nguyetanh1999</t>
  </si>
  <si>
    <t>Phạm Nguyễn Nguyệt Anh</t>
  </si>
  <si>
    <t>https://github.com/nguyetanh1999/DoAnTotNghiep</t>
  </si>
  <si>
    <t>CSS/PHP/JavaScript/HTML/Hack</t>
  </si>
  <si>
    <t>2020-10-15T09:53:04Z</t>
  </si>
  <si>
    <t>2020-10-15T11:42:29Z</t>
  </si>
  <si>
    <t>2020-10-15T11:42:25Z</t>
  </si>
  <si>
    <t>MDEwOlJlcG9zaXRvcnkyNjIwODAxNDQ=</t>
  </si>
  <si>
    <t>object-store</t>
  </si>
  <si>
    <t>DDD Simple REST API based on Symfony providing key-value store</t>
  </si>
  <si>
    <t>https://github.com/IonBazan/object-store</t>
  </si>
  <si>
    <t>PHP/Dockerfile/Shell/Twig</t>
  </si>
  <si>
    <t>2020-05-07T14:55:37Z</t>
  </si>
  <si>
    <t>2020-10-15T07:51:14Z</t>
  </si>
  <si>
    <t>2020-10-15T07:50:51Z</t>
  </si>
  <si>
    <t>MDEwOlJlcG9zaXRvcnkzMDQxNjAwNDc=</t>
  </si>
  <si>
    <t>simple_phpspreadsheet</t>
  </si>
  <si>
    <t>muzibmuzakar</t>
  </si>
  <si>
    <t>bandung</t>
  </si>
  <si>
    <t>https://github.com/muzibmuzakar/simple_phpspreadsheet</t>
  </si>
  <si>
    <t>2020-10-14T23:34:13Z</t>
  </si>
  <si>
    <t>2020-10-14T23:36:07Z</t>
  </si>
  <si>
    <t>2020-10-14T23:34:44Z</t>
  </si>
  <si>
    <t>MDEwOlJlcG9zaXRvcnkzMDM3OTgyMjM=</t>
  </si>
  <si>
    <t>projectpkl-api</t>
  </si>
  <si>
    <t>azmal99</t>
  </si>
  <si>
    <t>https://github.com/azmal99/projectpkl-api</t>
  </si>
  <si>
    <t>2020-10-13T18:43:42Z</t>
  </si>
  <si>
    <t>2020-10-14T09:55:39Z</t>
  </si>
  <si>
    <t>2020-10-14T09:38:42Z</t>
  </si>
  <si>
    <t>MDEwOlJlcG9zaXRvcnkzMTI5NDcxNDk=</t>
  </si>
  <si>
    <t>food</t>
  </si>
  <si>
    <t>nguyenanhfr</t>
  </si>
  <si>
    <t>https://github.com/nguyenanhfr/food</t>
  </si>
  <si>
    <t>2020-11-15T03:03:57Z</t>
  </si>
  <si>
    <t>2020-11-15T03:05:03Z</t>
  </si>
  <si>
    <t>2020-10-14T01:58:26Z</t>
  </si>
  <si>
    <t>MDEwOlJlcG9zaXRvcnkzMDM4NzQzNDA=</t>
  </si>
  <si>
    <t>XenndoV2</t>
  </si>
  <si>
    <t>sironronron</t>
  </si>
  <si>
    <t>Ronron Asistores</t>
  </si>
  <si>
    <t xml:space="preserve">Software Engineer | Kind of an Entrepreneur | Ready to learn about anything and everything. </t>
  </si>
  <si>
    <t>Weasly Development</t>
  </si>
  <si>
    <t>https://github.com/sironronron/XenndoV2</t>
  </si>
  <si>
    <t>2020-10-14T01:50:05Z</t>
  </si>
  <si>
    <t>2020-10-14T02:03:10Z</t>
  </si>
  <si>
    <t>MDEwOlJlcG9zaXRvcnkzMDM4MTk3MDU=</t>
  </si>
  <si>
    <t>haydefranco.github.io</t>
  </si>
  <si>
    <t>haydefranco</t>
  </si>
  <si>
    <t>Web page</t>
  </si>
  <si>
    <t>https://github.com/haydefranco/haydefranco.github.io</t>
  </si>
  <si>
    <t>HTML/JavaScript/PHP/Gherkin/CSS/XSLT/Perl</t>
  </si>
  <si>
    <t>2020-10-13T20:20:58Z</t>
  </si>
  <si>
    <t>2020-10-13T20:46:48Z</t>
  </si>
  <si>
    <t>2020-10-13T20:45:30Z</t>
  </si>
  <si>
    <t>MDEwOlJlcG9zaXRvcnkzMDM2NjE1NDU=</t>
  </si>
  <si>
    <t>royal-factory</t>
  </si>
  <si>
    <t>MhmdSaad72</t>
  </si>
  <si>
    <t>Mohamed Saad</t>
  </si>
  <si>
    <t>Back-end php laravel developer</t>
  </si>
  <si>
    <t>https://github.com/MhmdSaad72/royal-factory</t>
  </si>
  <si>
    <t>PHP/JavaScript/Vue/SCSS/Blade</t>
  </si>
  <si>
    <t>2020-10-13T10:05:17Z</t>
  </si>
  <si>
    <t>2020-10-13T10:17:05Z</t>
  </si>
  <si>
    <t>2020-10-13T10:13:25Z</t>
  </si>
  <si>
    <t>MDEwOlJlcG9zaXRvcnkyOTY5MTgwMjk=</t>
  </si>
  <si>
    <t>stores</t>
  </si>
  <si>
    <t>abdul-kader138</t>
  </si>
  <si>
    <t>Techdiary New Version</t>
  </si>
  <si>
    <t>https://github.com/abdul-kader138/stores</t>
  </si>
  <si>
    <t>2020-09-19T17:24:31Z</t>
  </si>
  <si>
    <t>2020-10-13T06:03:05Z</t>
  </si>
  <si>
    <t>2020-10-13T06:05:36Z</t>
  </si>
  <si>
    <t>MDEwOlJlcG9zaXRvcnkzMDI2MDg4OTQ=</t>
  </si>
  <si>
    <t>zhenqingxiang</t>
  </si>
  <si>
    <t>shencangxinshi</t>
  </si>
  <si>
    <t>https://github.com/shencangxinshi/zhenqingxiang</t>
  </si>
  <si>
    <t>PHP/JavaScript/Shell/HTML/PLpgSQL/Smarty/CSS</t>
  </si>
  <si>
    <t>2020-10-09T10:30:54Z</t>
  </si>
  <si>
    <t>2020-10-12T09:34:03Z</t>
  </si>
  <si>
    <t>2020-10-12T09:02:17Z</t>
  </si>
  <si>
    <t>MDEwOlJlcG9zaXRvcnkyNzc5MTMwODg=</t>
  </si>
  <si>
    <t>inncredi</t>
  </si>
  <si>
    <t>enriquerv</t>
  </si>
  <si>
    <t>Enrique Rodriguez</t>
  </si>
  <si>
    <t>Webpage</t>
  </si>
  <si>
    <t>https://github.com/enriquerv/inncredi</t>
  </si>
  <si>
    <t>PHP/HTML/Shell/Less/Blade</t>
  </si>
  <si>
    <t>2020-07-07T20:15:30Z</t>
  </si>
  <si>
    <t>2020-10-12T07:18:20Z</t>
  </si>
  <si>
    <t>2020-10-12T07:18:13Z</t>
  </si>
  <si>
    <t>MDEwOlJlcG9zaXRvcnkyOTcyNzYzMDM=</t>
  </si>
  <si>
    <t>Projet-Web-Alpha-</t>
  </si>
  <si>
    <t>Glenn-o</t>
  </si>
  <si>
    <t>Glenn Oberlé</t>
  </si>
  <si>
    <t>Passionné depuis toujours par l'informatique j'ai décidé de me lancer dans cette aventure et de devenir développeur web.</t>
  </si>
  <si>
    <t>https://github.com/Glenn-o/Projet-Web-Alpha-</t>
  </si>
  <si>
    <t>PHP/CSS/TypeScript/HTML</t>
  </si>
  <si>
    <t>2020-09-21T08:28:06Z</t>
  </si>
  <si>
    <t>2020-10-11T16:37:14Z</t>
  </si>
  <si>
    <t>2020-10-11T16:37:03Z</t>
  </si>
  <si>
    <t>MDEwOlJlcG9zaXRvcnkzMDMwNjAxMTA=</t>
  </si>
  <si>
    <t>selo-crypto</t>
  </si>
  <si>
    <t>greyhats13</t>
  </si>
  <si>
    <t>Imam Arief Rahman</t>
  </si>
  <si>
    <t>DevOps Engineer</t>
  </si>
  <si>
    <t>PT Raksasa Laju Lintang</t>
  </si>
  <si>
    <t>Jakarta Barat</t>
  </si>
  <si>
    <t>Selo Crypto</t>
  </si>
  <si>
    <t>https://github.com/greyhats13/selo-crypto</t>
  </si>
  <si>
    <t>PHP/Shell/Python/Perl/JavaScript/Vue/SCSS</t>
  </si>
  <si>
    <t>2020-10-11T06:48:16Z</t>
  </si>
  <si>
    <t>2020-10-11T07:30:41Z</t>
  </si>
  <si>
    <t>2020-10-11T07:03:03Z</t>
  </si>
  <si>
    <t>MDEwOlJlcG9zaXRvcnkyOTcwMjYyNzU=</t>
  </si>
  <si>
    <t>dispos</t>
  </si>
  <si>
    <t>muhfachrul720</t>
  </si>
  <si>
    <t>Muh Fachrul</t>
  </si>
  <si>
    <t>I'm a Software Engineer Student and a beginner web developer from indonesia, although i'm saying i'am a web developer i'm still really new to this.</t>
  </si>
  <si>
    <t>https://github.com/muhfachrul720/dispos</t>
  </si>
  <si>
    <t>PHP/HTML/Hack/JavaScript/CSS/Less</t>
  </si>
  <si>
    <t>2020-09-20T07:40:04Z</t>
  </si>
  <si>
    <t>2020-10-11T02:05:58Z</t>
  </si>
  <si>
    <t>2020-10-11T01:56:03Z</t>
  </si>
  <si>
    <t>MDEwOlJlcG9zaXRvcnkyNzg3MjAxNDc=</t>
  </si>
  <si>
    <t>IoniTodo</t>
  </si>
  <si>
    <t>Ioni14</t>
  </si>
  <si>
    <t>Thomas Talbot</t>
  </si>
  <si>
    <t>Ioni.Tech</t>
  </si>
  <si>
    <t>Caen France</t>
  </si>
  <si>
    <t>https://github.com/Ioni14/IoniTodo</t>
  </si>
  <si>
    <t>PHP/Dockerfile/Shell/Makefile/Twig</t>
  </si>
  <si>
    <t>2020-07-10T19:46:10Z</t>
  </si>
  <si>
    <t>2020-10-10T15:47:48Z</t>
  </si>
  <si>
    <t>2020-10-10T15:47:39Z</t>
  </si>
  <si>
    <t>MDEwOlJlcG9zaXRvcnkyNjI5MTEzNzA=</t>
  </si>
  <si>
    <t>ahiru-validator</t>
  </si>
  <si>
    <t>https://github.com/YAhiru/ahiru-validator</t>
  </si>
  <si>
    <t>2020-05-11T01:39:35Z</t>
  </si>
  <si>
    <t>2020-10-10T09:11:46Z</t>
  </si>
  <si>
    <t>2020-10-10T09:11:36Z</t>
  </si>
  <si>
    <t>MDEwOlJlcG9zaXRvcnkzMDI4MDk4MDQ=</t>
  </si>
  <si>
    <t>ultimate-pos</t>
  </si>
  <si>
    <t>thecoderpanda</t>
  </si>
  <si>
    <t>Shantanu Vishwanadha</t>
  </si>
  <si>
    <t>Caterpillar India</t>
  </si>
  <si>
    <t>https://github.com/thecoderpanda/ultimate-pos</t>
  </si>
  <si>
    <t>PHP/CSS/JavaScript/Vue/SCSS/HTML/Blade</t>
  </si>
  <si>
    <t>2020-10-10T03:50:48Z</t>
  </si>
  <si>
    <t>2020-10-10T03:59:40Z</t>
  </si>
  <si>
    <t>2020-10-10T03:58:40Z</t>
  </si>
  <si>
    <t>MDEwOlJlcG9zaXRvcnkyNDg0NzY3MDM=</t>
  </si>
  <si>
    <t>Classified-Web-Application</t>
  </si>
  <si>
    <t>Imtiaz17</t>
  </si>
  <si>
    <t>Imtiaz Ahmed</t>
  </si>
  <si>
    <t>I am full stack developer. Expert in Html,CSS,Bootstrap, JavaScript, Jquery, VueJs , PHP and Laravel</t>
  </si>
  <si>
    <t>Classified web application as like as bikroy.com</t>
  </si>
  <si>
    <t>https://github.com/Imtiaz17/Classified-Web-Application</t>
  </si>
  <si>
    <t>PHP/HTML/Shell/Batchfile/Vue/Blade/Less</t>
  </si>
  <si>
    <t>2020-03-19T10:42:49Z</t>
  </si>
  <si>
    <t>2020-10-09T14:41:50Z</t>
  </si>
  <si>
    <t>2020-10-09T14:41:11Z</t>
  </si>
  <si>
    <t>MDEwOlJlcG9zaXRvcnkzMDI1MjExNDI=</t>
  </si>
  <si>
    <t>gatheringprize</t>
  </si>
  <si>
    <t>Rudianto1990</t>
  </si>
  <si>
    <t>PT. EDII Indonesia</t>
  </si>
  <si>
    <t>Sunter Jakarta Utara</t>
  </si>
  <si>
    <t>https://github.com/Rudianto1990/gatheringprize</t>
  </si>
  <si>
    <t>Shell/PHP/JavaScript/CSS/HTML/Less/CoffeeScript</t>
  </si>
  <si>
    <t>2020-10-09T03:19:03Z</t>
  </si>
  <si>
    <t>2020-10-09T04:27:58Z</t>
  </si>
  <si>
    <t>2020-10-09T04:07:06Z</t>
  </si>
  <si>
    <t>MDEwOlJlcG9zaXRvcnkzMDI1MTEwNzQ=</t>
  </si>
  <si>
    <t>vanilla02</t>
  </si>
  <si>
    <t>One click installer</t>
  </si>
  <si>
    <t>https://github.com/markf3lton/vanilla02</t>
  </si>
  <si>
    <t>PHP/Perl/Shell/JavaScript/CSS/Twig/HTML</t>
  </si>
  <si>
    <t>2020-10-09T02:20:39Z</t>
  </si>
  <si>
    <t>2020-10-09T02:23:06Z</t>
  </si>
  <si>
    <t>2020-10-09T02:19:26Z</t>
  </si>
  <si>
    <t>MDEwOlJlcG9zaXRvcnkzMDI0OTU5Mjk=</t>
  </si>
  <si>
    <t>vanilla01</t>
  </si>
  <si>
    <t>Drupal project</t>
  </si>
  <si>
    <t>https://github.com/markf3lton/vanilla01</t>
  </si>
  <si>
    <t>2020-10-09T00:49:50Z</t>
  </si>
  <si>
    <t>2020-10-09T00:49:55Z</t>
  </si>
  <si>
    <t>2020-10-09T02:04:31Z</t>
  </si>
  <si>
    <t>MDEwOlJlcG9zaXRvcnkyNTc5NzgzODE=</t>
  </si>
  <si>
    <t>wp-spreadsheet-to-json-api</t>
  </si>
  <si>
    <t>Ansonhkg</t>
  </si>
  <si>
    <t>Anson</t>
  </si>
  <si>
    <t>Software Developer &amp; Martial Arts Enthusiast</t>
  </si>
  <si>
    <t>https://github.com/Ansonhkg/wp-spreadsheet-to-json-api</t>
  </si>
  <si>
    <t>2020-04-22T17:54:03Z</t>
  </si>
  <si>
    <t>2020-10-08T17:25:23Z</t>
  </si>
  <si>
    <t>2020-10-08T17:25:13Z</t>
  </si>
  <si>
    <t>MDEwOlJlcG9zaXRvcnkzMDA2NTA4NzA=</t>
  </si>
  <si>
    <t>iut-ndere-online-registration</t>
  </si>
  <si>
    <t>samankassou</t>
  </si>
  <si>
    <t>Samankassou</t>
  </si>
  <si>
    <t>Young Web Junior Developer</t>
  </si>
  <si>
    <t>Garoua, Cameroun</t>
  </si>
  <si>
    <t>An online site for the contest of Ngaoundere Institut of Technology</t>
  </si>
  <si>
    <t>codeigniter/online-registration/pdf-generation</t>
  </si>
  <si>
    <t>https://github.com/samankassou/iut-ndere-online-registration</t>
  </si>
  <si>
    <t>PHP/HTML/CSS/Hack/PowerShell/Shell/JavaScript</t>
  </si>
  <si>
    <t>2020-10-02T15:03:25Z</t>
  </si>
  <si>
    <t>2020-10-08T16:04:59Z</t>
  </si>
  <si>
    <t>2020-10-08T14:59:07Z</t>
  </si>
  <si>
    <t>MDEwOlJlcG9zaXRvcnkyOTkzMjI1OTg=</t>
  </si>
  <si>
    <t>embasecloud</t>
  </si>
  <si>
    <t>balajiks</t>
  </si>
  <si>
    <t>https://github.com/balajiks/embasecloud</t>
  </si>
  <si>
    <t>Shell/PHP/Blade/JavaScript/CSS/HTML/Vue</t>
  </si>
  <si>
    <t>2020-09-28T13:47:10Z</t>
  </si>
  <si>
    <t>2020-10-08T08:00:56Z</t>
  </si>
  <si>
    <t>2020-10-08T07:45:04Z</t>
  </si>
  <si>
    <t>MDEwOlJlcG9zaXRvcnkyOTU5MDAwODE=</t>
  </si>
  <si>
    <t>ci-project</t>
  </si>
  <si>
    <t>irfan1991</t>
  </si>
  <si>
    <t>Irfan Prasetyo</t>
  </si>
  <si>
    <t>Software Developer</t>
  </si>
  <si>
    <t>jakarta</t>
  </si>
  <si>
    <t>https://github.com/irfan1991/ci-project</t>
  </si>
  <si>
    <t>PHP/Hack/CSS/JavaScript/HTML/SCSS/Shell</t>
  </si>
  <si>
    <t>2020-09-16T02:17:25Z</t>
  </si>
  <si>
    <t>2020-10-08T04:43:24Z</t>
  </si>
  <si>
    <t>2020-10-08T04:42:16Z</t>
  </si>
  <si>
    <t>MDEwOlJlcG9zaXRvcnkzMDE3MTcxMzk=</t>
  </si>
  <si>
    <t>audit_project_post_to_twitter</t>
  </si>
  <si>
    <t>listermatrix</t>
  </si>
  <si>
    <t>CodeLikeIce</t>
  </si>
  <si>
    <t>Laravel Developer\r\nPython Developer\r\nFlutter Developer \r\n\r\nWorked on Enterprise systems</t>
  </si>
  <si>
    <t>https://github.com/listermatrix/audit_project_post_to_twitter</t>
  </si>
  <si>
    <t>2020-10-06T12:21:50Z</t>
  </si>
  <si>
    <t>2020-10-07T19:59:52Z</t>
  </si>
  <si>
    <t>2020-10-07T15:15:31Z</t>
  </si>
  <si>
    <t>MDEwOlJlcG9zaXRvcnkyNDIzNjIxMDE=</t>
  </si>
  <si>
    <t>ANIGATRAVEL</t>
  </si>
  <si>
    <t>anigato</t>
  </si>
  <si>
    <t>ANIGATO</t>
  </si>
  <si>
    <t>membuat website online ticket booking dengan laravel dan vue.js</t>
  </si>
  <si>
    <t>https://github.com/anigato/ANIGATRAVEL</t>
  </si>
  <si>
    <t>PHP/HTML/TypeScript/Vue/Hack/Shell/Less</t>
  </si>
  <si>
    <t>2020-02-22T15:12:49Z</t>
  </si>
  <si>
    <t>2020-10-07T12:11:28Z</t>
  </si>
  <si>
    <t>2020-10-07T12:08:08Z</t>
  </si>
  <si>
    <t>MDEwOlJlcG9zaXRvcnkyNzc1Njk0NDE=</t>
  </si>
  <si>
    <t>TA-KlasifikasiBuku</t>
  </si>
  <si>
    <t>kastuti</t>
  </si>
  <si>
    <t>Tugas Akhir</t>
  </si>
  <si>
    <t>https://github.com/kastuti/TA-KlasifikasiBuku</t>
  </si>
  <si>
    <t>2020-07-06T14:47:23Z</t>
  </si>
  <si>
    <t>2020-10-07T07:54:00Z</t>
  </si>
  <si>
    <t>2020-10-07T07:39:57Z</t>
  </si>
  <si>
    <t>MDEwOlJlcG9zaXRvcnkzMDE3NTUwNjA=</t>
  </si>
  <si>
    <t>iziplanning_comtic</t>
  </si>
  <si>
    <t>nauhand</t>
  </si>
  <si>
    <t>Dev Naunau</t>
  </si>
  <si>
    <t>Développeur web (PHP - Laravel)\r\nDéveloppeur mobile (React Native)\r\nDéveloppeur C#</t>
  </si>
  <si>
    <t>Abidjan</t>
  </si>
  <si>
    <t>https://github.com/nauhand/iziplanning_comtic</t>
  </si>
  <si>
    <t>PHP/CSS/JavaScript/HTML/SCSS/Vue/Blade</t>
  </si>
  <si>
    <t>2020-10-06T14:30:05Z</t>
  </si>
  <si>
    <t>2020-10-06T14:42:52Z</t>
  </si>
  <si>
    <t>2020-10-06T14:41:30Z</t>
  </si>
  <si>
    <t>MDEwOlJlcG9zaXRvcnkzMDE1OTE5Nzc=</t>
  </si>
  <si>
    <t>Moodle3.9-Cesar</t>
  </si>
  <si>
    <t>andry18</t>
  </si>
  <si>
    <t>A darle con todo</t>
  </si>
  <si>
    <t>https://github.com/andry18/Moodle3.9-Cesar</t>
  </si>
  <si>
    <t>2020-10-06T02:21:35Z</t>
  </si>
  <si>
    <t>2020-10-06T02:27:58Z</t>
  </si>
  <si>
    <t>2020-10-06T01:55:48Z</t>
  </si>
  <si>
    <t>MDEwOlJlcG9zaXRvcnkzMDE1NDU2ODU=</t>
  </si>
  <si>
    <t>covid19</t>
  </si>
  <si>
    <t>elvisraul</t>
  </si>
  <si>
    <t>elmen</t>
  </si>
  <si>
    <t>https://github.com/elvisraul/covid19</t>
  </si>
  <si>
    <t>HTML/CSS/JavaScript/PHP/Hack/Shell</t>
  </si>
  <si>
    <t>2020-10-05T21:35:47Z</t>
  </si>
  <si>
    <t>2020-10-05T22:15:34Z</t>
  </si>
  <si>
    <t>2020-10-05T22:13:45Z</t>
  </si>
  <si>
    <t>MDEwOlJlcG9zaXRvcnkyMzYwMjE2NTA=</t>
  </si>
  <si>
    <t>Ifoundit</t>
  </si>
  <si>
    <t>buhahemal</t>
  </si>
  <si>
    <t>Buha Hemal</t>
  </si>
  <si>
    <t>Student At Ajeenkya D.Y. Patil University</t>
  </si>
  <si>
    <t>Pune</t>
  </si>
  <si>
    <t>https://github.com/buhahemal/Ifoundit</t>
  </si>
  <si>
    <t>PHP/CSS/JavaScript/HTML/Dockerfile/Shell/SCSS</t>
  </si>
  <si>
    <t>2020-01-24T14:52:14Z</t>
  </si>
  <si>
    <t>2020-10-05T11:28:35Z</t>
  </si>
  <si>
    <t>2020-10-05T11:28:15Z</t>
  </si>
  <si>
    <t>MDEwOlJlcG9zaXRvcnkzMDEzNjMwNzI=</t>
  </si>
  <si>
    <t>DocumentManagement</t>
  </si>
  <si>
    <t>kghiroto</t>
  </si>
  <si>
    <t>ドキュメント管理</t>
  </si>
  <si>
    <t>https://github.com/kghiroto/DocumentManagement</t>
  </si>
  <si>
    <t>PHP/JavaScript/Less/HTML/CSS/SCSS/CoffeeScript</t>
  </si>
  <si>
    <t>2020-10-05T09:56:00Z</t>
  </si>
  <si>
    <t>2020-10-05T10:56:27Z</t>
  </si>
  <si>
    <t>2020-10-05T10:55:59Z</t>
  </si>
  <si>
    <t>MDEwOlJlcG9zaXRvcnkzMDEzMTI2MTY=</t>
  </si>
  <si>
    <t>yemenpoint</t>
  </si>
  <si>
    <t>VPNHEX</t>
  </si>
  <si>
    <t>YemenPoint</t>
  </si>
  <si>
    <t>https://github.com/VPNHEX/yemenpoint</t>
  </si>
  <si>
    <t>2020-10-05T06:25:07Z</t>
  </si>
  <si>
    <t>2020-10-05T06:25:22Z</t>
  </si>
  <si>
    <t>2020-10-05T06:25:09Z</t>
  </si>
  <si>
    <t>MDEwOlJlcG9zaXRvcnkzMDEyMzg4NDM=</t>
  </si>
  <si>
    <t>ls_natural_medicine</t>
  </si>
  <si>
    <t>jesus-david</t>
  </si>
  <si>
    <t>jesus david</t>
  </si>
  <si>
    <t>https://github.com/jesus-david/ls_natural_medicine</t>
  </si>
  <si>
    <t>JavaScript/PHP/HTML/CSS/SCSS/Less/Hack</t>
  </si>
  <si>
    <t>2020-10-04T22:20:44Z</t>
  </si>
  <si>
    <t>2020-10-04T22:55:18Z</t>
  </si>
  <si>
    <t>2020-10-04T22:54:50Z</t>
  </si>
  <si>
    <t>MDEwOlJlcG9zaXRvcnkyOTkyOTQxNDE=</t>
  </si>
  <si>
    <t>store</t>
  </si>
  <si>
    <t>public-iran</t>
  </si>
  <si>
    <t>https://github.com/public-iran/store</t>
  </si>
  <si>
    <t>Shell/PHP/HTML/Batchfile/Less/CoffeeScript/Vue</t>
  </si>
  <si>
    <t>2020-09-28T11:58:57Z</t>
  </si>
  <si>
    <t>2020-10-04T17:30:23Z</t>
  </si>
  <si>
    <t>2020-10-04T17:28:46Z</t>
  </si>
  <si>
    <t>MDEwOlJlcG9zaXRvcnkyNDc0NTM3ODQ=</t>
  </si>
  <si>
    <t>sekolahku</t>
  </si>
  <si>
    <t>ddrag23</t>
  </si>
  <si>
    <t>https://github.com/ddrag23/sekolahku</t>
  </si>
  <si>
    <t>2020-03-15T11:33:10Z</t>
  </si>
  <si>
    <t>2020-10-14T07:34:24Z</t>
  </si>
  <si>
    <t>2020-10-04T11:11:39Z</t>
  </si>
  <si>
    <t>MDEwOlJlcG9zaXRvcnkyMTkzMzAzNzE=</t>
  </si>
  <si>
    <t>Simpel</t>
  </si>
  <si>
    <t>Arraazzii</t>
  </si>
  <si>
    <t>Muhammad 'Umar 'Aziz</t>
  </si>
  <si>
    <t>Unknown</t>
  </si>
  <si>
    <t>PT Aozora Gift Technology</t>
  </si>
  <si>
    <t>https://github.com/Arraazzii/Simpel</t>
  </si>
  <si>
    <t>2019-11-03T16:27:33Z</t>
  </si>
  <si>
    <t>2020-10-04T05:49:31Z</t>
  </si>
  <si>
    <t>2020-10-04T05:47:54Z</t>
  </si>
  <si>
    <t>MDEwOlJlcG9zaXRvcnkzMDA5OTg4NDc=</t>
  </si>
  <si>
    <t>PHPMailer-Excel-envios</t>
  </si>
  <si>
    <t>ohndz</t>
  </si>
  <si>
    <t>Script para envío de datos desde Excel a emails</t>
  </si>
  <si>
    <t>https://github.com/ohndz/PHPMailer-Excel-envios</t>
  </si>
  <si>
    <t>2020-10-03T23:07:33Z</t>
  </si>
  <si>
    <t>2020-10-03T23:07:37Z</t>
  </si>
  <si>
    <t>2020-10-03T23:22:31Z</t>
  </si>
  <si>
    <t>MDEwOlJlcG9zaXRvcnkyOTA4MTM2OTM=</t>
  </si>
  <si>
    <t>Eleicao-Colegiado</t>
  </si>
  <si>
    <t>rodrigosta</t>
  </si>
  <si>
    <t>Rodrigo Santos</t>
  </si>
  <si>
    <t>Computer Engineering Student, 21 years</t>
  </si>
  <si>
    <t>Feira de Santana/BA</t>
  </si>
  <si>
    <t>https://github.com/rodrigosta/Eleicao-Colegiado</t>
  </si>
  <si>
    <t>PHP/CSS/JavaScript/Vue/SCSS/Blade/Shell</t>
  </si>
  <si>
    <t>2020-08-27T15:34:01Z</t>
  </si>
  <si>
    <t>2020-10-02T15:04:59Z</t>
  </si>
  <si>
    <t>2020-10-02T15:03:55Z</t>
  </si>
  <si>
    <t>MDEwOlJlcG9zaXRvcnkzMDA4NDMyMTM=</t>
  </si>
  <si>
    <t>mutation2020</t>
  </si>
  <si>
    <t>guitarbien</t>
  </si>
  <si>
    <t>Ricky Bien</t>
  </si>
  <si>
    <t>Taipei, Taiwan</t>
  </si>
  <si>
    <t>https://github.com/guitarbien/mutation2020</t>
  </si>
  <si>
    <t>2020-10-03T09:27:23Z</t>
  </si>
  <si>
    <t>2020-10-03T09:27:35Z</t>
  </si>
  <si>
    <t>2020-10-02T10:11:20Z</t>
  </si>
  <si>
    <t>MDEwOlJlcG9zaXRvcnkyODU4Mzg2Njc=</t>
  </si>
  <si>
    <t>plataformaisso.com.ar</t>
  </si>
  <si>
    <t>jpasosa</t>
  </si>
  <si>
    <t>Juan Pablo</t>
  </si>
  <si>
    <t>moodle 3.9</t>
  </si>
  <si>
    <t>https://github.com/jpasosa/plataformaisso.com.ar</t>
  </si>
  <si>
    <t>2020-08-07T13:42:28Z</t>
  </si>
  <si>
    <t>2020-09-30T16:32:37Z</t>
  </si>
  <si>
    <t>2020-09-30T16:31:03Z</t>
  </si>
  <si>
    <t>MDEwOlJlcG9zaXRvcnkyOTk4MzAwMzg=</t>
  </si>
  <si>
    <t>SaleMela</t>
  </si>
  <si>
    <t>MuhammadUMerRiaz</t>
  </si>
  <si>
    <t>https://github.com/MuhammadUMerRiaz/SaleMela</t>
  </si>
  <si>
    <t>Shell/PHP/HTML/Vue/Blade/Less</t>
  </si>
  <si>
    <t>2020-09-30T06:36:31Z</t>
  </si>
  <si>
    <t>2020-09-30T11:37:12Z</t>
  </si>
  <si>
    <t>2020-09-30T09:56:06Z</t>
  </si>
  <si>
    <t>MDEwOlJlcG9zaXRvcnkyOTYzMzU3MjE=</t>
  </si>
  <si>
    <t>absen</t>
  </si>
  <si>
    <t>abdasis</t>
  </si>
  <si>
    <t>Abd. Asis</t>
  </si>
  <si>
    <t>👨‍💻 Backend Engineer\r\n\r\n</t>
  </si>
  <si>
    <t>Digital Solutions Indonesia</t>
  </si>
  <si>
    <t>Madura, Jawa timur, Indonesia</t>
  </si>
  <si>
    <t>https://github.com/abdasis/absen</t>
  </si>
  <si>
    <t>Shell/PHP/JavaScript/CSS/HTML/Less/SCSS</t>
  </si>
  <si>
    <t>2020-09-17T13:31:51Z</t>
  </si>
  <si>
    <t>2020-09-30T04:41:46Z</t>
  </si>
  <si>
    <t>2020-09-30T04:41:34Z</t>
  </si>
  <si>
    <t>MDEwOlJlcG9zaXRvcnkyNzk2NzMwNTg=</t>
  </si>
  <si>
    <t>temporary-E-solution-Lawyer-App-</t>
  </si>
  <si>
    <t>4mSystems</t>
  </si>
  <si>
    <t>https://github.com/4mSystems/temporary-E-solution-Lawyer-App-</t>
  </si>
  <si>
    <t>PHP/CSS/HTML/JavaScript/Vue/Shell/SCSS</t>
  </si>
  <si>
    <t>2020-07-14T19:17:27Z</t>
  </si>
  <si>
    <t>2020-09-28T19:55:45Z</t>
  </si>
  <si>
    <t>2020-09-28T19:54:53Z</t>
  </si>
  <si>
    <t>MDEwOlJlcG9zaXRvcnkyOTkyNDc1MjY=</t>
  </si>
  <si>
    <t>ViewPOS</t>
  </si>
  <si>
    <t>WeDevTech</t>
  </si>
  <si>
    <t>WeDevTech is a company which provide technology services that help the business growth</t>
  </si>
  <si>
    <t>https://github.com/WeDevTech/ViewPOS</t>
  </si>
  <si>
    <t>Shell/PHP/HTML/Blade/Batchfile/Dockerfile/Makefile</t>
  </si>
  <si>
    <t>2020-09-28T08:51:14Z</t>
  </si>
  <si>
    <t>2020-09-28T14:33:09Z</t>
  </si>
  <si>
    <t>2020-09-28T14:33:04Z</t>
  </si>
  <si>
    <t>MDEwOlJlcG9zaXRvcnkyMjE0MDI0OTI=</t>
  </si>
  <si>
    <t>dojo2</t>
  </si>
  <si>
    <t>haan78</t>
  </si>
  <si>
    <t>Ali Barış Öztürk</t>
  </si>
  <si>
    <t xml:space="preserve">Turkish Pharmacist's Association  </t>
  </si>
  <si>
    <t>Ankara / Turkiye</t>
  </si>
  <si>
    <t>https://github.com/haan78/dojo2</t>
  </si>
  <si>
    <t>JavaScript/Batchfile/PHP/Vue/CSS/HTML</t>
  </si>
  <si>
    <t>2019-11-13T07:52:13Z</t>
  </si>
  <si>
    <t>2020-09-28T10:33:21Z</t>
  </si>
  <si>
    <t>2020-09-28T10:33:10Z</t>
  </si>
  <si>
    <t>MDEwOlJlcG9zaXRvcnkyOTkxNzEzNjU=</t>
  </si>
  <si>
    <t>lcc</t>
  </si>
  <si>
    <t>rizalramli</t>
  </si>
  <si>
    <t>Mohamad Rial Ramli</t>
  </si>
  <si>
    <t>install what do you need, not what do you maybe need in the further.</t>
  </si>
  <si>
    <t>[Codeiqniter] Project Kuliah Semester 6 tentang pergudangan toko laptop LCC</t>
  </si>
  <si>
    <t>https://github.com/rizalramli/lcc</t>
  </si>
  <si>
    <t>2020-09-28T02:59:40Z</t>
  </si>
  <si>
    <t>2020-09-28T07:57:21Z</t>
  </si>
  <si>
    <t>2020-09-28T07:57:10Z</t>
  </si>
  <si>
    <t>MDEwOlJlcG9zaXRvcnkyODQwMTIxMTQ=</t>
  </si>
  <si>
    <t>navigation-bundle</t>
  </si>
  <si>
    <t>iterica</t>
  </si>
  <si>
    <t>Navigation bundle</t>
  </si>
  <si>
    <t>https://github.com/iterica/navigation-bundle</t>
  </si>
  <si>
    <t>2020-07-31T10:44:35Z</t>
  </si>
  <si>
    <t>2020-09-28T06:38:22Z</t>
  </si>
  <si>
    <t>2020-09-26T18:39:06Z</t>
  </si>
  <si>
    <t>MDEwOlJlcG9zaXRvcnkyOTg4NDQzMjU=</t>
  </si>
  <si>
    <t>mohammed-2</t>
  </si>
  <si>
    <t>DaSvilu3</t>
  </si>
  <si>
    <t>Da Svilu 3</t>
  </si>
  <si>
    <t>https://github.com/DaSvilu3/mohammed-2</t>
  </si>
  <si>
    <t>2020-09-26T15:32:41Z</t>
  </si>
  <si>
    <t>2020-09-26T15:37:34Z</t>
  </si>
  <si>
    <t>2020-09-26T15:37:03Z</t>
  </si>
  <si>
    <t>MDEwOlJlcG9zaXRvcnkyOTg3NTA4Njc=</t>
  </si>
  <si>
    <t>SAmithNadig</t>
  </si>
  <si>
    <t>https://github.com/SAmithNadig/SMS</t>
  </si>
  <si>
    <t>2020-09-26T06:18:40Z</t>
  </si>
  <si>
    <t>2020-09-26T10:59:38Z</t>
  </si>
  <si>
    <t>2020-09-26T10:59:35Z</t>
  </si>
  <si>
    <t>MDEwOlJlcG9zaXRvcnkyOTg1MDk2Mzc=</t>
  </si>
  <si>
    <t>fenniao</t>
  </si>
  <si>
    <t>AiHao1024</t>
  </si>
  <si>
    <t>https://github.com/AiHao1024/fenniao</t>
  </si>
  <si>
    <t>HTML/PHP/JavaScript/CSS/Vim Snippet/PLpgSQL/Smarty</t>
  </si>
  <si>
    <t>2020-09-25T08:09:34Z</t>
  </si>
  <si>
    <t>2020-09-25T08:13:07Z</t>
  </si>
  <si>
    <t>2020-09-25T07:44:13Z</t>
  </si>
  <si>
    <t>MDEwOlJlcG9zaXRvcnkxMTE1OTA0OTc=</t>
  </si>
  <si>
    <t>PhpSimplyGest</t>
  </si>
  <si>
    <t>robyfofo</t>
  </si>
  <si>
    <t>Roberto Mantovani</t>
  </si>
  <si>
    <t>Verona, Italia</t>
  </si>
  <si>
    <t>A simple invoices management</t>
  </si>
  <si>
    <t>https://github.com/robyfofo/PhpSimplyGest</t>
  </si>
  <si>
    <t>PHP/JavaScript/CSS/Hack/Java/HTML/ActionScript</t>
  </si>
  <si>
    <t>2017-11-21T19:11:57Z</t>
  </si>
  <si>
    <t>2020-09-25T07:43:51Z</t>
  </si>
  <si>
    <t>2020-09-25T07:42:06Z</t>
  </si>
  <si>
    <t>MDEwOlJlcG9zaXRvcnkyOTc4MDIxMTY=</t>
  </si>
  <si>
    <t>Project-Portfolio</t>
  </si>
  <si>
    <t>douja-amr</t>
  </si>
  <si>
    <t>https://github.com/douja-amr/Project-Portfolio</t>
  </si>
  <si>
    <t>2020-09-23T00:00:23Z</t>
  </si>
  <si>
    <t>2020-09-23T23:34:27Z</t>
  </si>
  <si>
    <t>2020-09-23T23:23:43Z</t>
  </si>
  <si>
    <t>MDEwOlJlcG9zaXRvcnkyOTgwNzA3ODA=</t>
  </si>
  <si>
    <t>Search_Engine_Results_Processing</t>
  </si>
  <si>
    <t>abdelrahmanMA</t>
  </si>
  <si>
    <t>Abdelrahman Muhammad</t>
  </si>
  <si>
    <t>A search engine results processing PHP based app</t>
  </si>
  <si>
    <t>https://github.com/abdelrahmanMA/Search_Engine_Results_Processing</t>
  </si>
  <si>
    <t>2020-09-23T19:15:46Z</t>
  </si>
  <si>
    <t>2020-09-23T19:22:54Z</t>
  </si>
  <si>
    <t>2020-09-23T19:22:28Z</t>
  </si>
  <si>
    <t>MDEwOlJlcG9zaXRvcnkyOTc5ODA1OTY=</t>
  </si>
  <si>
    <t>webbeta</t>
  </si>
  <si>
    <t>anasalqoyyum</t>
  </si>
  <si>
    <t>Anas Alqoyyum</t>
  </si>
  <si>
    <t>(๑・ω・๑)</t>
  </si>
  <si>
    <t xml:space="preserve">@sarafdesign </t>
  </si>
  <si>
    <t>Universitas Diponegoro</t>
  </si>
  <si>
    <t>https://github.com/anasalqoyyum/webbeta</t>
  </si>
  <si>
    <t>2020-09-23T13:35:05Z</t>
  </si>
  <si>
    <t>2020-09-23T13:36:00Z</t>
  </si>
  <si>
    <t>2020-09-23T13:35:19Z</t>
  </si>
  <si>
    <t>MDEwOlJlcG9zaXRvcnkyOTcyODM5ODY=</t>
  </si>
  <si>
    <t>github-lxw</t>
  </si>
  <si>
    <t>个人商城</t>
  </si>
  <si>
    <t>https://github.com/github-lxw/shop</t>
  </si>
  <si>
    <t>2020-09-21T08:58:20Z</t>
  </si>
  <si>
    <t>2020-09-23T08:35:47Z</t>
  </si>
  <si>
    <t>2020-09-23T08:32:49Z</t>
  </si>
  <si>
    <t>MDEwOlJlcG9zaXRvcnkyOTc4NzM4NzQ=</t>
  </si>
  <si>
    <t>yii2-demo</t>
  </si>
  <si>
    <t>linzixi</t>
  </si>
  <si>
    <t>林子夕</t>
  </si>
  <si>
    <t>Yii2基础框架，前后端分离，非前后端分离</t>
  </si>
  <si>
    <t>https://github.com/linzixi/yii2-demo</t>
  </si>
  <si>
    <t>Dockerfile/PHP/Hack/HTML/Shell/Batchfile/CSS</t>
  </si>
  <si>
    <t>2020-09-23T06:25:30Z</t>
  </si>
  <si>
    <t>2020-09-23T08:17:43Z</t>
  </si>
  <si>
    <t>2020-09-23T07:42:01Z</t>
  </si>
  <si>
    <t>MDEwOlJlcG9zaXRvcnkyNzY4MjgxNzI=</t>
  </si>
  <si>
    <t>happy-helpers</t>
  </si>
  <si>
    <t>This library contains a lot of functions that make life easier</t>
  </si>
  <si>
    <t>https://github.com/veewee/happy-helpers</t>
  </si>
  <si>
    <t>2020-07-03T06:45:41Z</t>
  </si>
  <si>
    <t>2020-09-23T06:11:38Z</t>
  </si>
  <si>
    <t>2020-09-23T06:11:35Z</t>
  </si>
  <si>
    <t>MDEwOlJlcG9zaXRvcnkyNDUwNjY3NzQ=</t>
  </si>
  <si>
    <t>hasuikhs</t>
  </si>
  <si>
    <t>Hanseok Kim</t>
  </si>
  <si>
    <t>Hi</t>
  </si>
  <si>
    <t>https://github.com/hasuikhs/PHP</t>
  </si>
  <si>
    <t>PHP/Hack/JavaScript/HTML/Python</t>
  </si>
  <si>
    <t>2020-03-05T04:15:42Z</t>
  </si>
  <si>
    <t>2020-09-22T13:16:36Z</t>
  </si>
  <si>
    <t>2020-09-22T13:16:27Z</t>
  </si>
  <si>
    <t>MDEwOlJlcG9zaXRvcnkxNjQzODY4NjM=</t>
  </si>
  <si>
    <t>miaoxiang</t>
  </si>
  <si>
    <t>phpopenfather</t>
  </si>
  <si>
    <t>项目描述</t>
  </si>
  <si>
    <t>https://github.com/phpopenfather/miaoxiang</t>
  </si>
  <si>
    <t>PHP/CSS/JavaScript/HTML/PLpgSQL/Smarty/PowerShell</t>
  </si>
  <si>
    <t>2019-01-07T06:15:43Z</t>
  </si>
  <si>
    <t>2020-09-22T10:18:23Z</t>
  </si>
  <si>
    <t>2020-09-22T10:18:09Z</t>
  </si>
  <si>
    <t>MDEwOlJlcG9zaXRvcnkyOTc1ODcyMjY=</t>
  </si>
  <si>
    <t>vikashsuthar-techdeck</t>
  </si>
  <si>
    <t>https://github.com/vikashsuthar-techdeck/vendor</t>
  </si>
  <si>
    <t>PHP/CSS/JavaScript/Shell/Batchfile/HTML/Dockerfile</t>
  </si>
  <si>
    <t>2020-09-22T08:38:36Z</t>
  </si>
  <si>
    <t>2020-09-22T09:05:13Z</t>
  </si>
  <si>
    <t>2020-09-22T09:01:37Z</t>
  </si>
  <si>
    <t>MDEwOlJlcG9zaXRvcnkyOTc1MDM4NzY=</t>
  </si>
  <si>
    <t>toko</t>
  </si>
  <si>
    <t>shusirou</t>
  </si>
  <si>
    <t>https://github.com/shusirou/toko</t>
  </si>
  <si>
    <t>PHP/HTML/JavaScript/CSS/SCSS/Vue/Blade</t>
  </si>
  <si>
    <t>2020-09-22T01:35:09Z</t>
  </si>
  <si>
    <t>2020-09-23T02:22:53Z</t>
  </si>
  <si>
    <t>2020-09-22T01:44:19Z</t>
  </si>
  <si>
    <t>MDEwOlJlcG9zaXRvcnkyOTEzODIwOTQ=</t>
  </si>
  <si>
    <t>TA17-Rainovation-ZhuoZeng-htdocs</t>
  </si>
  <si>
    <t>EddieIsZhuoZeng</t>
  </si>
  <si>
    <t>Zhuo Zeng</t>
  </si>
  <si>
    <t>-ZhuoZeng</t>
  </si>
  <si>
    <t>https://github.com/EddieIsZhuoZeng/TA17-Rainovation-ZhuoZeng-htdocs</t>
  </si>
  <si>
    <t>2020-08-30T02:05:10Z</t>
  </si>
  <si>
    <t>2021-01-04T12:01:22Z</t>
  </si>
  <si>
    <t>2020-09-21T06:18:41Z</t>
  </si>
  <si>
    <t>MDEwOlJlcG9zaXRvcnkyOTcwODAxMDQ=</t>
  </si>
  <si>
    <t>menat-lms</t>
  </si>
  <si>
    <t>https://github.com/menat-lms/LMS</t>
  </si>
  <si>
    <t>2020-09-20T13:17:11Z</t>
  </si>
  <si>
    <t>2020-09-20T13:25:02Z</t>
  </si>
  <si>
    <t>2020-09-20T13:18:53Z</t>
  </si>
  <si>
    <t>MDEwOlJlcG9zaXRvcnkyOTcwNDI5NzI=</t>
  </si>
  <si>
    <t>fastadmin_oms</t>
  </si>
  <si>
    <t>myvow</t>
  </si>
  <si>
    <t>以fastadmin后台管理系统为底层开发oms订单管理系统</t>
  </si>
  <si>
    <t>https://github.com/myvow/fastadmin_oms</t>
  </si>
  <si>
    <t>2020-09-20T09:31:05Z</t>
  </si>
  <si>
    <t>2020-09-20T09:39:44Z</t>
  </si>
  <si>
    <t>2020-09-20T09:37:36Z</t>
  </si>
  <si>
    <t>MDEwOlJlcG9zaXRvcnkyNjM4NzY4MzU=</t>
  </si>
  <si>
    <t>BaseCodeigniter</t>
  </si>
  <si>
    <t>L200160026</t>
  </si>
  <si>
    <t>Ridwan Renaldi</t>
  </si>
  <si>
    <t>Kerja keras bukan hanya sekedar kata-kata tapi buktikan dengan fakta dan realita~</t>
  </si>
  <si>
    <t>Template Website For Admin Panel (multi level login)</t>
  </si>
  <si>
    <t>https://github.com/L200160026/BaseCodeigniter</t>
  </si>
  <si>
    <t>PHP/HTML/Hack/JavaScript/CSS/Ruby/PowerShell</t>
  </si>
  <si>
    <t>2020-05-14T09:52:27Z</t>
  </si>
  <si>
    <t>2020-10-20T01:51:48Z</t>
  </si>
  <si>
    <t>2020-09-20T05:40:33Z</t>
  </si>
  <si>
    <t>MDEwOlJlcG9zaXRvcnkyOTY5NTU0MTA=</t>
  </si>
  <si>
    <t>Personal-Portfolio</t>
  </si>
  <si>
    <t>https://github.com/douja-amr/Personal-Portfolio</t>
  </si>
  <si>
    <t>2020-09-19T21:35:56Z</t>
  </si>
  <si>
    <t>2020-09-19T22:58:13Z</t>
  </si>
  <si>
    <t>2020-09-19T22:52:18Z</t>
  </si>
  <si>
    <t>MDEwOlJlcG9zaXRvcnkyOTAxODIyODY=</t>
  </si>
  <si>
    <t>BGA</t>
  </si>
  <si>
    <t>adhityaranggap</t>
  </si>
  <si>
    <t>Adhitya Rangga</t>
  </si>
  <si>
    <t>This is a management student of Yayasan BGA</t>
  </si>
  <si>
    <t>https://github.com/adhityaranggap/BGA</t>
  </si>
  <si>
    <t>2020-08-25T10:16:15Z</t>
  </si>
  <si>
    <t>2021-06-04T04:23:58Z</t>
  </si>
  <si>
    <t>2020-09-19T15:46:13Z</t>
  </si>
  <si>
    <t>MDEwOlJlcG9zaXRvcnkyOTQ5MTExNzM=</t>
  </si>
  <si>
    <t>wecan-backend</t>
  </si>
  <si>
    <t>here-bossnanda</t>
  </si>
  <si>
    <t>Mochammad Trinanda Noviardy</t>
  </si>
  <si>
    <t>Palembang, South Sumatra</t>
  </si>
  <si>
    <t>https://github.com/here-bossnanda/wecan-backend</t>
  </si>
  <si>
    <t>Shell/PHP/Blade/CSS/JavaScript/HTML/SCSS</t>
  </si>
  <si>
    <t>2020-09-12T09:23:26Z</t>
  </si>
  <si>
    <t>2020-09-19T07:59:02Z</t>
  </si>
  <si>
    <t>2020-09-19T07:58:48Z</t>
  </si>
  <si>
    <t>MDEwOlJlcG9zaXRvcnkyOTY0ODExMDI=</t>
  </si>
  <si>
    <t>budnew</t>
  </si>
  <si>
    <t>dps-abinbev</t>
  </si>
  <si>
    <t>Digital Products Solutions</t>
  </si>
  <si>
    <t>Ab-Inbev</t>
  </si>
  <si>
    <t>https://github.com/dps-abinbev/budnew</t>
  </si>
  <si>
    <t>2020-09-18T01:23:29Z</t>
  </si>
  <si>
    <t>2020-09-18T01:45:36Z</t>
  </si>
  <si>
    <t>2020-09-18T01:44:59Z</t>
  </si>
  <si>
    <t>MDEwOlJlcG9zaXRvcnkyOTg1MTkwNjk=</t>
  </si>
  <si>
    <t>Amin-Rabbani</t>
  </si>
  <si>
    <t>Mohammad Amin Rabbani</t>
  </si>
  <si>
    <t xml:space="preserve">Computer Eng. Student @ University Of Tehran </t>
  </si>
  <si>
    <t>https://github.com/Amin-Rabbani/moodle</t>
  </si>
  <si>
    <t>2020-09-25T08:50:49Z</t>
  </si>
  <si>
    <t>2020-09-25T16:51:47Z</t>
  </si>
  <si>
    <t>2020-09-17T17:04:10Z</t>
  </si>
  <si>
    <t>MDEwOlJlcG9zaXRvcnkyOTYyOTU5NTU=</t>
  </si>
  <si>
    <t>quanlyCongNo2020App-Web</t>
  </si>
  <si>
    <t>DangHoat</t>
  </si>
  <si>
    <t>https://github.com/DangHoat/quanlyCongNo2020App-Web</t>
  </si>
  <si>
    <t>Java/Shell/PHP/Vue/Blade</t>
  </si>
  <si>
    <t>2020-09-17T10:38:19Z</t>
  </si>
  <si>
    <t>2020-09-17T11:38:58Z</t>
  </si>
  <si>
    <t>2020-09-17T11:35:03Z</t>
  </si>
  <si>
    <t>MDEwOlJlcG9zaXRvcnkyOTEwNTg3MjU=</t>
  </si>
  <si>
    <t>Rollers</t>
  </si>
  <si>
    <t>TallineauHugo</t>
  </si>
  <si>
    <t>https://github.com/TallineauHugo/Rollers</t>
  </si>
  <si>
    <t>2020-08-28T13:51:31Z</t>
  </si>
  <si>
    <t>2020-09-17T00:45:53Z</t>
  </si>
  <si>
    <t>2020-09-17T00:41:35Z</t>
  </si>
  <si>
    <t>MDEwOlJlcG9zaXRvcnkyOTU5NDI3OTY=</t>
  </si>
  <si>
    <t>nexxtin</t>
  </si>
  <si>
    <t>shahidmirz</t>
  </si>
  <si>
    <t>https://github.com/shahidmirz/nexxtin</t>
  </si>
  <si>
    <t>2020-09-16T06:26:11Z</t>
  </si>
  <si>
    <t>2020-09-16T06:33:45Z</t>
  </si>
  <si>
    <t>2020-09-16T06:29:06Z</t>
  </si>
  <si>
    <t>MDEwOlJlcG9zaXRvcnkyOTE2NzM0MzI=</t>
  </si>
  <si>
    <t>ycyproject</t>
  </si>
  <si>
    <t>foxccc</t>
  </si>
  <si>
    <t>foxc</t>
  </si>
  <si>
    <t>小程序</t>
  </si>
  <si>
    <t>https://github.com/foxccc/ycyproject</t>
  </si>
  <si>
    <t>PHP/Smarty/Shell/Less/SCSS</t>
  </si>
  <si>
    <t>2020-08-31T09:33:57Z</t>
  </si>
  <si>
    <t>2020-09-15T09:10:50Z</t>
  </si>
  <si>
    <t>2020-09-15T09:10:22Z</t>
  </si>
  <si>
    <t>MDEwOlJlcG9zaXRvcnkyOTQ2MjQ3MDM=</t>
  </si>
  <si>
    <t>e-health</t>
  </si>
  <si>
    <t>BaktiQilan</t>
  </si>
  <si>
    <t>Bakti Qilan Mufid</t>
  </si>
  <si>
    <t>https://github.com/BaktiQilan/e-health</t>
  </si>
  <si>
    <t>2020-09-11T07:26:11Z</t>
  </si>
  <si>
    <t>2020-09-15T01:50:48Z</t>
  </si>
  <si>
    <t>2020-09-15T01:40:16Z</t>
  </si>
  <si>
    <t>MDEwOlJlcG9zaXRvcnkyOTUzMjE3NzQ=</t>
  </si>
  <si>
    <t>Moodle-CICD</t>
  </si>
  <si>
    <t>viswanath-qe</t>
  </si>
  <si>
    <t>https://github.com/viswanath-qe/Moodle-CICD</t>
  </si>
  <si>
    <t>2020-09-14T06:16:28Z</t>
  </si>
  <si>
    <t>2020-09-14T11:45:18Z</t>
  </si>
  <si>
    <t>2020-09-14T11:45:49Z</t>
  </si>
  <si>
    <t>MDEwOlJlcG9zaXRvcnkyOTUyODY0MjU=</t>
  </si>
  <si>
    <t>fenliao</t>
  </si>
  <si>
    <t>https://github.com/AiHao1024/fenliao</t>
  </si>
  <si>
    <t>PHP/HTML/JavaScript/CSS/Vim Snippet/PLpgSQL/Smarty</t>
  </si>
  <si>
    <t>2020-09-14T02:48:21Z</t>
  </si>
  <si>
    <t>2020-09-14T02:53:21Z</t>
  </si>
  <si>
    <t>2020-09-14T02:51:57Z</t>
  </si>
  <si>
    <t>MDEwOlJlcG9zaXRvcnkxNjQ4ODE3NjU=</t>
  </si>
  <si>
    <t>PHP_More_Testing</t>
  </si>
  <si>
    <t>fanzhaogui</t>
  </si>
  <si>
    <t>Fan Zhaogui</t>
  </si>
  <si>
    <t>php&amp;go&amp;python</t>
  </si>
  <si>
    <t>China Gunagzhou</t>
  </si>
  <si>
    <t>PHP 常用的一些功能模块demo</t>
  </si>
  <si>
    <t>phpexcel/phpexcelimport/phpexcelexport</t>
  </si>
  <si>
    <t>https://github.com/fanzhaogui/PHP_More_Testing</t>
  </si>
  <si>
    <t>PHP/Hack/HTML/CSS/JavaScript/Shell</t>
  </si>
  <si>
    <t>2019-01-09T14:50:38Z</t>
  </si>
  <si>
    <t>2020-09-10T08:37:47Z</t>
  </si>
  <si>
    <t>2020-09-10T08:36:45Z</t>
  </si>
  <si>
    <t>MDEwOlJlcG9zaXRvcnkyOTQwMTU4MDE=</t>
  </si>
  <si>
    <t>project-little</t>
  </si>
  <si>
    <t>chaoting1995</t>
  </si>
  <si>
    <t>https://github.com/chaoting1995/project-little</t>
  </si>
  <si>
    <t>PHP/JavaScript/Hack/HTML</t>
  </si>
  <si>
    <t>2020-09-09T05:50:52Z</t>
  </si>
  <si>
    <t>2020-09-10T08:10:29Z</t>
  </si>
  <si>
    <t>2020-09-10T08:06:59Z</t>
  </si>
  <si>
    <t>MDEwOlJlcG9zaXRvcnkyOTQzMjA1MDY=</t>
  </si>
  <si>
    <t>composer_satis_demo</t>
  </si>
  <si>
    <t>nobody05</t>
  </si>
  <si>
    <t>nobody</t>
  </si>
  <si>
    <t>beijing</t>
  </si>
  <si>
    <t>satis private composer repostory</t>
  </si>
  <si>
    <t>https://github.com/nobody05/composer_satis_demo</t>
  </si>
  <si>
    <t>PHP/Dockerfile/Shell/Batchfile/HTML/SCSS/JavaScript</t>
  </si>
  <si>
    <t>2020-09-10T06:16:45Z</t>
  </si>
  <si>
    <t>2020-09-10T06:27:41Z</t>
  </si>
  <si>
    <t>2020-09-10T06:24:18Z</t>
  </si>
  <si>
    <t>MDEwOlJlcG9zaXRvcnkyOTQyODAyNzg=</t>
  </si>
  <si>
    <t>omob</t>
  </si>
  <si>
    <t>muhamadfikri-dev</t>
  </si>
  <si>
    <t>Muhamad Fikri</t>
  </si>
  <si>
    <t>https://github.com/muhamadfikri-dev/omob</t>
  </si>
  <si>
    <t>2020-09-10T02:22:27Z</t>
  </si>
  <si>
    <t>2020-09-10T02:56:15Z</t>
  </si>
  <si>
    <t>2020-09-10T02:55:29Z</t>
  </si>
  <si>
    <t>MDEwOlJlcG9zaXRvcnkyOTQyMzk0NjM=</t>
  </si>
  <si>
    <t>d8muggledistro</t>
  </si>
  <si>
    <t>pantheonsteve</t>
  </si>
  <si>
    <t>Steve Bresnick</t>
  </si>
  <si>
    <t>Sales Engineer at Pantheon</t>
  </si>
  <si>
    <t>Pantheon</t>
  </si>
  <si>
    <t>Sharon, MA</t>
  </si>
  <si>
    <t>Drupal 8 Muggle Distro</t>
  </si>
  <si>
    <t>https://github.com/pantheonsteve/d8muggledistro</t>
  </si>
  <si>
    <t>2020-09-09T22:02:38Z</t>
  </si>
  <si>
    <t>2020-09-09T22:06:19Z</t>
  </si>
  <si>
    <t>2020-09-09T22:00:28Z</t>
  </si>
  <si>
    <t>MDEwOlJlcG9zaXRvcnkyNjg4NTQ2MjQ=</t>
  </si>
  <si>
    <t>Documentos</t>
  </si>
  <si>
    <t>Sistema de documentos</t>
  </si>
  <si>
    <t>https://github.com/LucasJotaEme/Documentos</t>
  </si>
  <si>
    <t>PHP/JavaScript/CSS/Shell/Twig</t>
  </si>
  <si>
    <t>2020-06-02T16:38:19Z</t>
  </si>
  <si>
    <t>2020-09-09T16:54:37Z</t>
  </si>
  <si>
    <t>2020-09-09T16:54:17Z</t>
  </si>
  <si>
    <t>MDEwOlJlcG9zaXRvcnkyNjk1OTQ1MTI=</t>
  </si>
  <si>
    <t>ppdb</t>
  </si>
  <si>
    <t>naufalnv21</t>
  </si>
  <si>
    <t>naufal</t>
  </si>
  <si>
    <t>https://github.com/naufalnv21/ppdb</t>
  </si>
  <si>
    <t>PHP/HTML/Hack/JavaScript/CSS/Ruby/SCSS</t>
  </si>
  <si>
    <t>2020-06-05T10:01:14Z</t>
  </si>
  <si>
    <t>2020-09-09T14:41:07Z</t>
  </si>
  <si>
    <t>2020-09-09T14:40:13Z</t>
  </si>
  <si>
    <t>MDEwOlJlcG9zaXRvcnkyOTM5NzI5OTI=</t>
  </si>
  <si>
    <t>Reserve</t>
  </si>
  <si>
    <t>https://github.com/syn-arch/Reserve</t>
  </si>
  <si>
    <t>2020-09-09T01:47:51Z</t>
  </si>
  <si>
    <t>2020-09-09T07:27:06Z</t>
  </si>
  <si>
    <t>2020-09-09T07:36:44Z</t>
  </si>
  <si>
    <t>MDEwOlJlcG9zaXRvcnkyOTM5Njc2MDg=</t>
  </si>
  <si>
    <t>17746582441.github.io</t>
  </si>
  <si>
    <t>https://github.com/17746582441/17746582441.github.io</t>
  </si>
  <si>
    <t>2020-09-09T01:18:08Z</t>
  </si>
  <si>
    <t>2020-09-09T02:37:02Z</t>
  </si>
  <si>
    <t>2020-09-09T02:36:59Z</t>
  </si>
  <si>
    <t>MDEwOlJlcG9zaXRvcnkyNzY3NDA5MDA=</t>
  </si>
  <si>
    <t>new</t>
  </si>
  <si>
    <t>https://github.com/MuazamIftikhar/new</t>
  </si>
  <si>
    <t>2020-07-02T20:38:01Z</t>
  </si>
  <si>
    <t>2020-09-08T17:07:55Z</t>
  </si>
  <si>
    <t>2020-09-08T17:00:22Z</t>
  </si>
  <si>
    <t>MDEwOlJlcG9zaXRvcnkyOTE2NTg2ODc=</t>
  </si>
  <si>
    <t>https://github.com/MuazamIftikhar/cms</t>
  </si>
  <si>
    <t>2020-08-31T08:29:33Z</t>
  </si>
  <si>
    <t>2020-09-08T15:56:27Z</t>
  </si>
  <si>
    <t>2020-09-08T15:55:34Z</t>
  </si>
  <si>
    <t>MDEwOlJlcG9zaXRvcnkyMjYxMjU3NTU=</t>
  </si>
  <si>
    <t>codingbirds_</t>
  </si>
  <si>
    <t>codingbirdsonline</t>
  </si>
  <si>
    <t>Coding Birds</t>
  </si>
  <si>
    <t xml:space="preserve">Coding Birds is a blogging, problem solving website, minimizes the difficulties of coding and development that every new fresher faces in his career. </t>
  </si>
  <si>
    <t>Kanpur Uttar Pradesh</t>
  </si>
  <si>
    <t>https://github.com/codingbirdsonline/codingbirds_</t>
  </si>
  <si>
    <t>PHP/JavaScript/Hack/Batchfile/Shell/CSS/HTML</t>
  </si>
  <si>
    <t>2019-12-05T14:53:34Z</t>
  </si>
  <si>
    <t>2021-06-16T23:15:03Z</t>
  </si>
  <si>
    <t>2020-09-08T12:39:29Z</t>
  </si>
  <si>
    <t>MDEwOlJlcG9zaXRvcnkyOTM3Mzc0NjY=</t>
  </si>
  <si>
    <t>adminShop</t>
  </si>
  <si>
    <t>locuschao</t>
  </si>
  <si>
    <t>商城后台</t>
  </si>
  <si>
    <t>https://github.com/locuschao/adminShop</t>
  </si>
  <si>
    <t>PHP/HTML/Hack/Shell/PLpgSQL/Smarty/CSS</t>
  </si>
  <si>
    <t>2020-09-08T07:42:15Z</t>
  </si>
  <si>
    <t>2020-11-13T06:13:25Z</t>
  </si>
  <si>
    <t>2020-09-08T07:47:52Z</t>
  </si>
  <si>
    <t>MDEwOlJlcG9zaXRvcnkyNzk0NTM1NDg=</t>
  </si>
  <si>
    <t>keuangan_potensi_utama</t>
  </si>
  <si>
    <t>tommytomz</t>
  </si>
  <si>
    <t>https://github.com/tommytomz/keuangan_potensi_utama</t>
  </si>
  <si>
    <t>PHP/HTML/Batchfile/Shell/CSS/JavaScript</t>
  </si>
  <si>
    <t>2020-07-14T01:45:53Z</t>
  </si>
  <si>
    <t>2020-09-08T07:22:28Z</t>
  </si>
  <si>
    <t>2020-09-08T07:22:13Z</t>
  </si>
  <si>
    <t>MDEwOlJlcG9zaXRvcnkyOTM1OTE2ODE=</t>
  </si>
  <si>
    <t>m2-vagrant</t>
  </si>
  <si>
    <t>pazenuks</t>
  </si>
  <si>
    <t>https://github.com/pazenuks/m2-vagrant</t>
  </si>
  <si>
    <t>PHP/VCL/JavaScript/Less/CSS/HTML/Shell</t>
  </si>
  <si>
    <t>2020-09-07T17:32:30Z</t>
  </si>
  <si>
    <t>2020-09-07T19:14:33Z</t>
  </si>
  <si>
    <t>2020-09-07T19:09:34Z</t>
  </si>
  <si>
    <t>MDEwOlJlcG9zaXRvcnkyOTM3MTE0Mjg=</t>
  </si>
  <si>
    <t>administrasi-intel</t>
  </si>
  <si>
    <t>dzul272</t>
  </si>
  <si>
    <t>Projek Adminitrasi Intel Kejari</t>
  </si>
  <si>
    <t>https://github.com/dzul272/administrasi-intel</t>
  </si>
  <si>
    <t>PHP/HTML/JavaScript/CSS/Makefile/Shell/Python</t>
  </si>
  <si>
    <t>2020-09-08T05:36:59Z</t>
  </si>
  <si>
    <t>2020-09-09T10:41:32Z</t>
  </si>
  <si>
    <t>2020-09-07T13:55:05Z</t>
  </si>
  <si>
    <t>MDEwOlJlcG9zaXRvcnkyOTAxMzAwNjc=</t>
  </si>
  <si>
    <t>moodlelasalle39</t>
  </si>
  <si>
    <t>MontVelazquez</t>
  </si>
  <si>
    <t>Moodle LaSalle 3.9</t>
  </si>
  <si>
    <t>https://github.com/MontVelazquez/moodlelasalle39</t>
  </si>
  <si>
    <t>2020-08-25T06:15:32Z</t>
  </si>
  <si>
    <t>2020-09-07T04:17:47Z</t>
  </si>
  <si>
    <t>2020-09-07T04:17:27Z</t>
  </si>
  <si>
    <t>MDEwOlJlcG9zaXRvcnkyMjM2MzA1MDk=</t>
  </si>
  <si>
    <t>laravel-powerstation</t>
  </si>
  <si>
    <t>marykhodaparast</t>
  </si>
  <si>
    <t>maryam</t>
  </si>
  <si>
    <t>programming lover</t>
  </si>
  <si>
    <t>a site that is certificate of a powerstation company</t>
  </si>
  <si>
    <t>https://github.com/marykhodaparast/laravel-powerstation</t>
  </si>
  <si>
    <t>PHP/Rich Text Format/CSS/JavaScript/HTML/Vue</t>
  </si>
  <si>
    <t>2019-11-23T17:54:02Z</t>
  </si>
  <si>
    <t>2020-09-06T13:29:11Z</t>
  </si>
  <si>
    <t>2020-09-06T13:28:48Z</t>
  </si>
  <si>
    <t>MDEwOlJlcG9zaXRvcnkyOTEyNjc1Nzk=</t>
  </si>
  <si>
    <t>mfee09-proj</t>
  </si>
  <si>
    <t>https://github.com/chaoting1995/mfee09-proj</t>
  </si>
  <si>
    <t>PHP/HTML/Hack/TSQL/JavaScript</t>
  </si>
  <si>
    <t>2020-08-29T12:31:17Z</t>
  </si>
  <si>
    <t>2020-09-06T11:05:11Z</t>
  </si>
  <si>
    <t>2020-09-06T11:04:53Z</t>
  </si>
  <si>
    <t>MDEwOlJlcG9zaXRvcnkyOTMxMTM3NDM=</t>
  </si>
  <si>
    <t>newUwei</t>
  </si>
  <si>
    <t>wangpengshao</t>
  </si>
  <si>
    <t>https://github.com/wangpengshao/newUwei</t>
  </si>
  <si>
    <t>PHP/CoffeeScript/HTML/Vue/TSQL</t>
  </si>
  <si>
    <t>2020-09-05T16:31:58Z</t>
  </si>
  <si>
    <t>2020-11-24T07:44:47Z</t>
  </si>
  <si>
    <t>2020-09-06T02:37:48Z</t>
  </si>
  <si>
    <t>MDEwOlJlcG9zaXRvcnkyOTE0Njk4NTc=</t>
  </si>
  <si>
    <t>enrollment-sys</t>
  </si>
  <si>
    <t>johnalfred02323</t>
  </si>
  <si>
    <t>https://github.com/johnalfred02323/enrollment-sys</t>
  </si>
  <si>
    <t>PHP/Hack/JavaScript/CSS/HTML</t>
  </si>
  <si>
    <t>2020-08-30T12:52:50Z</t>
  </si>
  <si>
    <t>2020-09-04T17:19:00Z</t>
  </si>
  <si>
    <t>2020-09-04T17:18:49Z</t>
  </si>
  <si>
    <t>MDEwOlJlcG9zaXRvcnkyOTI4NTg1MjQ=</t>
  </si>
  <si>
    <t>espocrm_test</t>
  </si>
  <si>
    <t>strelson</t>
  </si>
  <si>
    <t>espo</t>
  </si>
  <si>
    <t>https://github.com/strelson/espocrm_test</t>
  </si>
  <si>
    <t>2020-09-04T13:44:28Z</t>
  </si>
  <si>
    <t>2020-09-04T14:18:38Z</t>
  </si>
  <si>
    <t>2020-09-04T14:15:00Z</t>
  </si>
  <si>
    <t>MDEwOlJlcG9zaXRvcnkyOTAyMDIwNTA=</t>
  </si>
  <si>
    <t>redis_drupal</t>
  </si>
  <si>
    <t>jaiminfulmali</t>
  </si>
  <si>
    <t>jaimin</t>
  </si>
  <si>
    <t>https://github.com/jaiminfulmali/redis_drupal</t>
  </si>
  <si>
    <t>PHP/Groovy/Shell/JavaScript/CSS/HTML</t>
  </si>
  <si>
    <t>2020-08-25T11:55:30Z</t>
  </si>
  <si>
    <t>2020-09-04T12:43:40Z</t>
  </si>
  <si>
    <t>2020-09-04T12:43:30Z</t>
  </si>
  <si>
    <t>MDEwOlJlcG9zaXRvcnkyNzczOTg0ODI=</t>
  </si>
  <si>
    <t>omidwebshops</t>
  </si>
  <si>
    <t>n-vgh98</t>
  </si>
  <si>
    <t>https://github.com/n-vgh98/omidwebshops</t>
  </si>
  <si>
    <t>PHP/Hack/Ruby/CSS/HTML/Vue</t>
  </si>
  <si>
    <t>2020-07-05T23:11:34Z</t>
  </si>
  <si>
    <t>2020-09-04T10:20:28Z</t>
  </si>
  <si>
    <t>2020-09-04T10:19:54Z</t>
  </si>
  <si>
    <t>MDEwOlJlcG9zaXRvcnkyMjEwNDA4NzY=</t>
  </si>
  <si>
    <t>symfonycon-bot</t>
  </si>
  <si>
    <t>chr-hertel</t>
  </si>
  <si>
    <t>Christopher Hertel</t>
  </si>
  <si>
    <t>Quentic</t>
  </si>
  <si>
    <t>Simple Telegram bot for SymfonyCon 2019 in Amsterdam</t>
  </si>
  <si>
    <t>https://github.com/chr-hertel/symfonycon-bot</t>
  </si>
  <si>
    <t>2019-11-11T18:09:15Z</t>
  </si>
  <si>
    <t>2020-11-25T18:44:00Z</t>
  </si>
  <si>
    <t>2020-09-03T16:52:12Z</t>
  </si>
  <si>
    <t>MDEwOlJlcG9zaXRvcnkyOTA3MjMyMjY=</t>
  </si>
  <si>
    <t>raka</t>
  </si>
  <si>
    <t>sahasudipta</t>
  </si>
  <si>
    <t>https://github.com/sahasudipta/raka</t>
  </si>
  <si>
    <t>GNU Lesser General Public License v2.1</t>
  </si>
  <si>
    <t>PHP/CSS/HTML/XSLT/JavaScript/Shell/C</t>
  </si>
  <si>
    <t>2020-08-27T08:42:25Z</t>
  </si>
  <si>
    <t>2020-09-02T22:20:13Z</t>
  </si>
  <si>
    <t>2020-09-02T22:20:10Z</t>
  </si>
  <si>
    <t>MDEwOlJlcG9zaXRvcnkyOTIzNTY4ODQ=</t>
  </si>
  <si>
    <t>lms</t>
  </si>
  <si>
    <t>KevinMathewTh</t>
  </si>
  <si>
    <t>lms for client</t>
  </si>
  <si>
    <t>https://github.com/KevinMathewTh/lms</t>
  </si>
  <si>
    <t>2020-09-02T18:01:43Z</t>
  </si>
  <si>
    <t>2020-09-02T18:06:50Z</t>
  </si>
  <si>
    <t>2020-09-02T17:48:19Z</t>
  </si>
  <si>
    <t>MDEwOlJlcG9zaXRvcnkyNzM5NDM3Njg=</t>
  </si>
  <si>
    <t>backend_hvcct</t>
  </si>
  <si>
    <t>padgithub</t>
  </si>
  <si>
    <t>Phùng Anh Dũng</t>
  </si>
  <si>
    <t>Không ngừng vươn xa!</t>
  </si>
  <si>
    <t>Duy Tân University</t>
  </si>
  <si>
    <t>Da Nang, Viet Nam</t>
  </si>
  <si>
    <t>https://github.com/padgithub/backend_hvcct</t>
  </si>
  <si>
    <t>PHP/Vue/CSS/HTML</t>
  </si>
  <si>
    <t>2020-06-21T16:34:43Z</t>
  </si>
  <si>
    <t>2020-09-02T06:56:15Z</t>
  </si>
  <si>
    <t>2020-09-02T06:55:39Z</t>
  </si>
  <si>
    <t>MDEwOlJlcG9zaXRvcnkyOTU2MDg2NTk=</t>
  </si>
  <si>
    <t>yanadmin</t>
  </si>
  <si>
    <t>colinkyo</t>
  </si>
  <si>
    <t>https://github.com/colinkyo/yanadmin</t>
  </si>
  <si>
    <t>2020-09-15T03:53:03Z</t>
  </si>
  <si>
    <t>2020-09-15T03:55:04Z</t>
  </si>
  <si>
    <t>2020-09-02T04:53:13Z</t>
  </si>
  <si>
    <t>MDEwOlJlcG9zaXRvcnkyOTIxNjEyOTI=</t>
  </si>
  <si>
    <t>rcl-cloud-apps</t>
  </si>
  <si>
    <t>Akaunting 2.0.20</t>
  </si>
  <si>
    <t>https://github.com/rcl-cloud-apps/akaunting</t>
  </si>
  <si>
    <t>PHP/JavaScript/HTML/CSS</t>
  </si>
  <si>
    <t>2020-09-02T02:43:59Z</t>
  </si>
  <si>
    <t>2020-09-02T04:31:54Z</t>
  </si>
  <si>
    <t>2020-09-02T04:31:27Z</t>
  </si>
  <si>
    <t>MDEwOlJlcG9zaXRvcnkyNzg1MjQxNDc=</t>
  </si>
  <si>
    <t>truk_cpi_backend</t>
  </si>
  <si>
    <t>mailliw17</t>
  </si>
  <si>
    <t>William</t>
  </si>
  <si>
    <t>\r\n    computer science\r\ndiponegoro university \r\nbatch 2017\r\n</t>
  </si>
  <si>
    <t>Sistem pelacakan truk pake QR code</t>
  </si>
  <si>
    <t>https://github.com/mailliw17/truk_cpi_backend</t>
  </si>
  <si>
    <t>PHP/HTML/CSS/JavaScript/Shell/TypeScript/TSQL</t>
  </si>
  <si>
    <t>2020-07-10T02:58:44Z</t>
  </si>
  <si>
    <t>2020-09-02T02:05:39Z</t>
  </si>
  <si>
    <t>2020-09-02T02:05:36Z</t>
  </si>
  <si>
    <t>MDEwOlJlcG9zaXRvcnkyOTIxNDc1OTk=</t>
  </si>
  <si>
    <t>kirimemail</t>
  </si>
  <si>
    <t>jajangsfn</t>
  </si>
  <si>
    <t>Jajang Sofian</t>
  </si>
  <si>
    <t>Simple Crud with Phalcon Framework for KirimEmail Task</t>
  </si>
  <si>
    <t>https://github.com/jajangsfn/kirimemail</t>
  </si>
  <si>
    <t>2020-09-02T01:28:37Z</t>
  </si>
  <si>
    <t>2020-09-02T01:48:43Z</t>
  </si>
  <si>
    <t>2020-09-02T01:48:33Z</t>
  </si>
  <si>
    <t>MDEwOlJlcG9zaXRvcnkyOTIxMzk4MzA=</t>
  </si>
  <si>
    <t>jajang537</t>
  </si>
  <si>
    <t>Kirim Email Task for Web Developer Position</t>
  </si>
  <si>
    <t>https://github.com/jajang537/kirimemail</t>
  </si>
  <si>
    <t>2020-09-02T00:40:07Z</t>
  </si>
  <si>
    <t>2020-09-02T01:27:27Z</t>
  </si>
  <si>
    <t>2020-09-02T01:06:13Z</t>
  </si>
  <si>
    <t>MDEwOlJlcG9zaXRvcnkyOTE5Njc3Mzc=</t>
  </si>
  <si>
    <t>mapsomosrim</t>
  </si>
  <si>
    <t>xiscoj</t>
  </si>
  <si>
    <t>https://github.com/xiscoj/mapsomosrim</t>
  </si>
  <si>
    <t>PHP/JavaScript/CSS/HTML/Shell/Gherkin/Ruby</t>
  </si>
  <si>
    <t>2020-09-01T10:31:12Z</t>
  </si>
  <si>
    <t>2020-09-01T10:33:34Z</t>
  </si>
  <si>
    <t>2020-09-01T09:30:09Z</t>
  </si>
  <si>
    <t>MDEwOlJlcG9zaXRvcnkyOTE4ODE5NDA=</t>
  </si>
  <si>
    <t>Kitchen</t>
  </si>
  <si>
    <t>VHK1</t>
  </si>
  <si>
    <t>VHK</t>
  </si>
  <si>
    <t>Restaurant admin page for multi store and Agent task</t>
  </si>
  <si>
    <t>https://github.com/VHK1/Kitchen</t>
  </si>
  <si>
    <t>2020-09-01T03:03:54Z</t>
  </si>
  <si>
    <t>2020-09-01T03:49:16Z</t>
  </si>
  <si>
    <t>2020-09-01T03:29:59Z</t>
  </si>
  <si>
    <t>MDEwOlJlcG9zaXRvcnkyOTEzMDkwNTQ=</t>
  </si>
  <si>
    <t>developmentvk</t>
  </si>
  <si>
    <t>Enthusiastic about technology, highly motivated self-starter and able to understand new concepts and ideas faster</t>
  </si>
  <si>
    <t>Laravel Fresh Setup</t>
  </si>
  <si>
    <t>https://github.com/developmentvk/laravel</t>
  </si>
  <si>
    <t>CSS/JavaScript/PHP/TSQL/HTML</t>
  </si>
  <si>
    <t>2020-08-29T16:38:21Z</t>
  </si>
  <si>
    <t>2020-08-31T18:22:21Z</t>
  </si>
  <si>
    <t>2020-08-31T18:22:01Z</t>
  </si>
  <si>
    <t>MDEwOlJlcG9zaXRvcnkyOTE3MTMyMzE=</t>
  </si>
  <si>
    <t>newimc</t>
  </si>
  <si>
    <t>Enayat305</t>
  </si>
  <si>
    <t>https://github.com/Enayat305/newimc</t>
  </si>
  <si>
    <t>PHP/HTML/Vue/Hack</t>
  </si>
  <si>
    <t>2020-08-31T12:46:27Z</t>
  </si>
  <si>
    <t>2020-11-05T11:14:05Z</t>
  </si>
  <si>
    <t>2020-08-31T12:40:58Z</t>
  </si>
  <si>
    <t>MDEwOlJlcG9zaXRvcnkyNjExNTU3NjI=</t>
  </si>
  <si>
    <t>phpspreadsheet</t>
  </si>
  <si>
    <t>jyse</t>
  </si>
  <si>
    <t>Jessy</t>
  </si>
  <si>
    <t>To read excelsheet for money-calculations</t>
  </si>
  <si>
    <t>https://github.com/jyse/phpspreadsheet</t>
  </si>
  <si>
    <t>2020-05-04T11:25:13Z</t>
  </si>
  <si>
    <t>2020-08-31T09:15:16Z</t>
  </si>
  <si>
    <t>2020-08-31T09:15:03Z</t>
  </si>
  <si>
    <t>MDEwOlJlcG9zaXRvcnkyOTE1NzM1NTc=</t>
  </si>
  <si>
    <t>espocrm</t>
  </si>
  <si>
    <t>EspoCRM</t>
  </si>
  <si>
    <t>https://github.com/rcl-cloud-apps/espocrm</t>
  </si>
  <si>
    <t>2020-08-31T00:03:30Z</t>
  </si>
  <si>
    <t>2020-08-31T03:50:11Z</t>
  </si>
  <si>
    <t>2020-08-31T03:49:42Z</t>
  </si>
  <si>
    <t>MDEwOlJlcG9zaXRvcnkxNzczNjk1NzA=</t>
  </si>
  <si>
    <t>my_app</t>
  </si>
  <si>
    <t>bible666</t>
  </si>
  <si>
    <t>Rattapol Apipoltanakorn</t>
  </si>
  <si>
    <t>Thailand</t>
  </si>
  <si>
    <t>https://github.com/bible666/my_app</t>
  </si>
  <si>
    <t>PHP/HTML/JavaScript/CSS/TypeScript/Smarty</t>
  </si>
  <si>
    <t>2019-03-24T04:15:14Z</t>
  </si>
  <si>
    <t>2020-08-31T01:50:11Z</t>
  </si>
  <si>
    <t>2020-08-31T01:49:53Z</t>
  </si>
  <si>
    <t>MDEwOlJlcG9zaXRvcnkyOTEzNDUzMjY=</t>
  </si>
  <si>
    <t>Web-Dev</t>
  </si>
  <si>
    <t>mfj360pro</t>
  </si>
  <si>
    <t>https://github.com/mfj360pro/Web-Dev</t>
  </si>
  <si>
    <t>Dockerfile/PHP/JavaScript/Ruby/HTML/Makefile/Python</t>
  </si>
  <si>
    <t>2020-08-29T20:37:12Z</t>
  </si>
  <si>
    <t>2020-08-30T19:28:57Z</t>
  </si>
  <si>
    <t>2020-08-30T19:28:09Z</t>
  </si>
  <si>
    <t>MDEwOlJlcG9zaXRvcnkyMTY2OTM2MDY=</t>
  </si>
  <si>
    <t>ct_tasks</t>
  </si>
  <si>
    <t>unaibamir</t>
  </si>
  <si>
    <t>Unaib Amir</t>
  </si>
  <si>
    <t>PHP Developer, WordPress and Laravel Consultant</t>
  </si>
  <si>
    <t>@the-wooninjas</t>
  </si>
  <si>
    <t>Islamabad</t>
  </si>
  <si>
    <t>Task Management System - Codeigniter</t>
  </si>
  <si>
    <t>https://github.com/unaibamir/ct_tasks</t>
  </si>
  <si>
    <t>PHP/HTML/CSS/JavaScript/TSQL/Hack</t>
  </si>
  <si>
    <t>2019-10-22T00:59:35Z</t>
  </si>
  <si>
    <t>2020-12-01T20:42:28Z</t>
  </si>
  <si>
    <t>2020-08-29T22:23:10Z</t>
  </si>
  <si>
    <t>MDEwOlJlcG9zaXRvcnkyODcyODcwODI=</t>
  </si>
  <si>
    <t>app-undian</t>
  </si>
  <si>
    <t>irfanjoelax</t>
  </si>
  <si>
    <t>aplikasi undian sederhana dengan PHP dan MySQL</t>
  </si>
  <si>
    <t>https://github.com/irfanjoelax/app-undian</t>
  </si>
  <si>
    <t>PHP/JavaScript/TSQL</t>
  </si>
  <si>
    <t>2020-08-13T13:25:59Z</t>
  </si>
  <si>
    <t>2020-08-29T17:27:53Z</t>
  </si>
  <si>
    <t>2020-08-29T17:25:35Z</t>
  </si>
  <si>
    <t>MDEwOlJlcG9zaXRvcnkyODcyMzA1MDQ=</t>
  </si>
  <si>
    <t>pannguyen</t>
  </si>
  <si>
    <t>IDS-Quocnh</t>
  </si>
  <si>
    <t>IDS-V_Quocnh</t>
  </si>
  <si>
    <t>https://github.com/IDS-Quocnh/pannguyen</t>
  </si>
  <si>
    <t>PHP/JavaScript/Roff/HTML/CSS/TSQL/Makefile</t>
  </si>
  <si>
    <t>2020-08-13T08:58:56Z</t>
  </si>
  <si>
    <t>2020-08-28T07:52:12Z</t>
  </si>
  <si>
    <t>2020-08-28T07:52:03Z</t>
  </si>
  <si>
    <t>MDEwOlJlcG9zaXRvcnkyOTEyMzQwNDc=</t>
  </si>
  <si>
    <t>zakher</t>
  </si>
  <si>
    <t>MonaAshraf</t>
  </si>
  <si>
    <t>Mona Ashraf</t>
  </si>
  <si>
    <t>Odoo Developer</t>
  </si>
  <si>
    <t>Alexandria Egypt</t>
  </si>
  <si>
    <t>https://github.com/MonaAshraf/zakher</t>
  </si>
  <si>
    <t>PHP/JavaScript/CSS/HTML/Ruby</t>
  </si>
  <si>
    <t>2020-08-29T08:41:12Z</t>
  </si>
  <si>
    <t>2020-08-29T08:51:08Z</t>
  </si>
  <si>
    <t>2020-08-28T03:33:05Z</t>
  </si>
  <si>
    <t>MDEwOlJlcG9zaXRvcnkxMDQyNTc3MDU=</t>
  </si>
  <si>
    <t>RECAMoodle</t>
  </si>
  <si>
    <t>JoeJonnyBoy75</t>
  </si>
  <si>
    <t>https://github.com/JoeJonnyBoy75/RECAMoodle</t>
  </si>
  <si>
    <t>2017-09-20T19:14:49Z</t>
  </si>
  <si>
    <t>2020-09-10T09:40:59Z</t>
  </si>
  <si>
    <t>2020-08-28T02:50:45Z</t>
  </si>
  <si>
    <t>MDEwOlJlcG9zaXRvcnkyOTA5MTI0MTY=</t>
  </si>
  <si>
    <t>phpbb</t>
  </si>
  <si>
    <t>phpBB 3.3.1</t>
  </si>
  <si>
    <t>https://github.com/rcl-cloud-apps/phpbb</t>
  </si>
  <si>
    <t>2020-08-28T00:32:17Z</t>
  </si>
  <si>
    <t>2020-08-28T02:04:48Z</t>
  </si>
  <si>
    <t>2020-08-28T01:31:06Z</t>
  </si>
  <si>
    <t>MDEwOlJlcG9zaXRvcnkyNjM5NDcyMzk=</t>
  </si>
  <si>
    <t>Lawyer</t>
  </si>
  <si>
    <t>https://github.com/4mSystems/Lawyer</t>
  </si>
  <si>
    <t>PHP/CSS/HTML/JavaScript/Vue</t>
  </si>
  <si>
    <t>2020-05-14T15:06:06Z</t>
  </si>
  <si>
    <t>2020-08-27T16:04:11Z</t>
  </si>
  <si>
    <t>2020-08-27T16:02:16Z</t>
  </si>
  <si>
    <t>MDEwOlJlcG9zaXRvcnkyOTA3NzA5MTg=</t>
  </si>
  <si>
    <t>sortir.com</t>
  </si>
  <si>
    <t>florent234</t>
  </si>
  <si>
    <t>sortie</t>
  </si>
  <si>
    <t>https://github.com/florent234/sortir.com</t>
  </si>
  <si>
    <t>2020-08-27T12:35:42Z</t>
  </si>
  <si>
    <t>2020-08-27T14:28:51Z</t>
  </si>
  <si>
    <t>2020-08-27T14:23:42Z</t>
  </si>
  <si>
    <t>MDEwOlJlcG9zaXRvcnkyNzIzNTM0MDQ=</t>
  </si>
  <si>
    <t>promotion-for-ci4-study</t>
  </si>
  <si>
    <t>eminuk</t>
  </si>
  <si>
    <t>Minuk Lee</t>
  </si>
  <si>
    <t>Interested in :\r\nCodeIgniter 4, PHP 7, \r\niOS, Node.js, JavaScript, Docker,  RDB, API ......</t>
  </si>
  <si>
    <t>Seoul, Korea</t>
  </si>
  <si>
    <t>https://github.com/eminuk/promotion-for-ci4-study</t>
  </si>
  <si>
    <t>2020-06-15T05:52:48Z</t>
  </si>
  <si>
    <t>2020-08-27T04:13:56Z</t>
  </si>
  <si>
    <t>2020-08-27T04:13:47Z</t>
  </si>
  <si>
    <t>MDEwOlJlcG9zaXRvcnkyNzU2Mjg3Nzc=</t>
  </si>
  <si>
    <t>dev-curriculum</t>
  </si>
  <si>
    <t>aubriehill</t>
  </si>
  <si>
    <t>Aubrie Hill</t>
  </si>
  <si>
    <t>Dev curriculum</t>
  </si>
  <si>
    <t>https://github.com/aubriehill/dev-curriculum</t>
  </si>
  <si>
    <t>PHP/JavaScript/CSS/HTML/Shell/XSLT/Makefile</t>
  </si>
  <si>
    <t>2020-06-28T16:52:31Z</t>
  </si>
  <si>
    <t>2020-08-26T19:01:14Z</t>
  </si>
  <si>
    <t>2020-08-26T18:59:50Z</t>
  </si>
  <si>
    <t>MDEwOlJlcG9zaXRvcnkyOTAzMzgxMjA=</t>
  </si>
  <si>
    <t>edusaur</t>
  </si>
  <si>
    <t>ishita-rastogi</t>
  </si>
  <si>
    <t>https://github.com/ishita-rastogi/edusaur</t>
  </si>
  <si>
    <t>2020-08-25T22:35:17Z</t>
  </si>
  <si>
    <t>2020-08-25T22:37:20Z</t>
  </si>
  <si>
    <t>MDEwOlJlcG9zaXRvcnkyOTAwOTQ2NTc=</t>
  </si>
  <si>
    <t>drupal-properties</t>
  </si>
  <si>
    <t>diegodalr</t>
  </si>
  <si>
    <t>https://github.com/diegodalr/drupal-properties</t>
  </si>
  <si>
    <t>2020-08-25T02:44:07Z</t>
  </si>
  <si>
    <t>2020-08-25T02:50:00Z</t>
  </si>
  <si>
    <t>2020-08-25T02:38:38Z</t>
  </si>
  <si>
    <t>MDEwOlJlcG9zaXRvcnkyODk4OTM2MjQ=</t>
  </si>
  <si>
    <t>huurr</t>
  </si>
  <si>
    <t>ahmed-abdullah9</t>
  </si>
  <si>
    <t>Ahmed Almajed</t>
  </si>
  <si>
    <t>Saudi Arabia</t>
  </si>
  <si>
    <t>https://github.com/ahmed-abdullah9/huurr</t>
  </si>
  <si>
    <t>CSS/JavaScript/PHP/HTML/Vue/Hack</t>
  </si>
  <si>
    <t>2020-08-24T10:09:19Z</t>
  </si>
  <si>
    <t>2020-08-27T18:07:36Z</t>
  </si>
  <si>
    <t>2020-08-24T10:40:24Z</t>
  </si>
  <si>
    <t>MDEwOlJlcG9zaXRvcnkyODk2MDczNDA=</t>
  </si>
  <si>
    <t>onko.xyz</t>
  </si>
  <si>
    <t>anupkanti</t>
  </si>
  <si>
    <t>https://github.com/anupkanti/onko.xyz</t>
  </si>
  <si>
    <t>CSS/JavaScript/HTML/PHP/CoffeeScript/Shell/Vue</t>
  </si>
  <si>
    <t>2020-08-23T03:18:16Z</t>
  </si>
  <si>
    <t>2020-08-23T05:42:34Z</t>
  </si>
  <si>
    <t>2020-08-23T05:38:52Z</t>
  </si>
  <si>
    <t>MDEwOlJlcG9zaXRvcnkyODk2NDg1MzM=</t>
  </si>
  <si>
    <t>halelua</t>
  </si>
  <si>
    <t>Mutemba12</t>
  </si>
  <si>
    <t>For Halelua Holdings</t>
  </si>
  <si>
    <t>https://github.com/Mutemba12/halelua</t>
  </si>
  <si>
    <t>PHP/HTML/Hack/Vue</t>
  </si>
  <si>
    <t>2020-08-23T08:46:40Z</t>
  </si>
  <si>
    <t>2020-08-23T08:49:25Z</t>
  </si>
  <si>
    <t>2020-08-22T08:26:21Z</t>
  </si>
  <si>
    <t>MDEwOlJlcG9zaXRvcnkyNjkxMzA3MzM=</t>
  </si>
  <si>
    <t>apartment</t>
  </si>
  <si>
    <t>wangbenshan</t>
  </si>
  <si>
    <t>https://github.com/wangbenshan/apartment</t>
  </si>
  <si>
    <t>PHP/HTML/Batchfile/JavaScript/CSS/PLpgSQL/Smarty</t>
  </si>
  <si>
    <t>2020-06-03T15:51:31Z</t>
  </si>
  <si>
    <t>2020-08-22T07:43:05Z</t>
  </si>
  <si>
    <t>2020-08-22T07:42:54Z</t>
  </si>
  <si>
    <t>MDEwOlJlcG9zaXRvcnkyOTUzMDcyMDU=</t>
  </si>
  <si>
    <t>POC</t>
  </si>
  <si>
    <t>cuonghoit</t>
  </si>
  <si>
    <t>https://github.com/cuonghoit/POC</t>
  </si>
  <si>
    <t>Shell/PHP/Hack/HTML/Blade</t>
  </si>
  <si>
    <t>2020-09-14T04:51:31Z</t>
  </si>
  <si>
    <t>2020-09-14T05:06:57Z</t>
  </si>
  <si>
    <t>2020-08-22T07:07:03Z</t>
  </si>
  <si>
    <t>MDEwOlJlcG9zaXRvcnkyODkzNzE5NTU=</t>
  </si>
  <si>
    <t>Test-de-Velocidad</t>
  </si>
  <si>
    <t>OdinXl</t>
  </si>
  <si>
    <t>https://github.com/OdinXl/Test-de-Velocidad</t>
  </si>
  <si>
    <t>2020-08-21T21:53:51Z</t>
  </si>
  <si>
    <t>2020-08-21T22:33:28Z</t>
  </si>
  <si>
    <t>2020-08-21T22:32:24Z</t>
  </si>
  <si>
    <t>MDEwOlJlcG9zaXRvcnkyODkwNTYzOTc=</t>
  </si>
  <si>
    <t>ecommerce</t>
  </si>
  <si>
    <t>adrendon</t>
  </si>
  <si>
    <t>alexis rendón</t>
  </si>
  <si>
    <t>https://github.com/adrendon/ecommerce</t>
  </si>
  <si>
    <t>PHP/JavaScript/CSS/HTML/Vue</t>
  </si>
  <si>
    <t>2020-08-20T16:33:32Z</t>
  </si>
  <si>
    <t>2020-09-05T16:07:52Z</t>
  </si>
  <si>
    <t>2020-08-20T16:37:09Z</t>
  </si>
  <si>
    <t>MDEwOlJlcG9zaXRvcnkyODQ5NDg0NDE=</t>
  </si>
  <si>
    <t>DHL</t>
  </si>
  <si>
    <t>worawek-wek</t>
  </si>
  <si>
    <t>https://github.com/worawek-wek/DHL</t>
  </si>
  <si>
    <t>PHP/HTML/Makefile/TeX</t>
  </si>
  <si>
    <t>2020-08-04T10:33:21Z</t>
  </si>
  <si>
    <t>2020-08-20T03:21:46Z</t>
  </si>
  <si>
    <t>2020-08-20T03:20:49Z</t>
  </si>
  <si>
    <t>MDEwOlJlcG9zaXRvcnkyODk5MTY1ODk=</t>
  </si>
  <si>
    <t>sellerassistant</t>
  </si>
  <si>
    <t>bellyfat</t>
  </si>
  <si>
    <t>Contains various tools to help Amazon sellers.</t>
  </si>
  <si>
    <t>https://github.com/bellyfat/sellerassistant</t>
  </si>
  <si>
    <t>PHP/HTML/Hack/CSS/JavaScript/TSQL</t>
  </si>
  <si>
    <t>2020-08-24T12:05:48Z</t>
  </si>
  <si>
    <t>2020-08-28T08:23:36Z</t>
  </si>
  <si>
    <t>2020-08-19T11:04:24Z</t>
  </si>
  <si>
    <t>MDEwOlJlcG9zaXRvcnkyMDAwMDEzOTA=</t>
  </si>
  <si>
    <t>book</t>
  </si>
  <si>
    <t>fetter1991</t>
  </si>
  <si>
    <t>小说网站</t>
  </si>
  <si>
    <t>https://github.com/fetter1991/book</t>
  </si>
  <si>
    <t>PHP/Smarty/CSS/TSQL</t>
  </si>
  <si>
    <t>2019-08-01T07:35:39Z</t>
  </si>
  <si>
    <t>2020-08-18T11:40:07Z</t>
  </si>
  <si>
    <t>2020-08-18T11:39:35Z</t>
  </si>
  <si>
    <t>MDEwOlJlcG9zaXRvcnkyNzMzOTE5NjU=</t>
  </si>
  <si>
    <t>vkland</t>
  </si>
  <si>
    <t>duongtung4691</t>
  </si>
  <si>
    <t>https://github.com/duongtung4691/vkland</t>
  </si>
  <si>
    <t>PHP/Shell/TSQL/HTML</t>
  </si>
  <si>
    <t>2020-06-19T03:06:16Z</t>
  </si>
  <si>
    <t>2020-08-18T10:49:12Z</t>
  </si>
  <si>
    <t>2020-08-18T10:49:02Z</t>
  </si>
  <si>
    <t>MDEwOlJlcG9zaXRvcnkyODgxNDUzOTM=</t>
  </si>
  <si>
    <t>tooltesting</t>
  </si>
  <si>
    <t>alexanderpas</t>
  </si>
  <si>
    <t>Alexander Pas</t>
  </si>
  <si>
    <t>https://github.com/alexanderpas/tooltesting</t>
  </si>
  <si>
    <t>2020-08-17T10:03:12Z</t>
  </si>
  <si>
    <t>2020-08-17T16:23:52Z</t>
  </si>
  <si>
    <t>2020-08-17T16:22:36Z</t>
  </si>
  <si>
    <t>MDEwOlJlcG9zaXRvcnkyODgxNzYyNDQ=</t>
  </si>
  <si>
    <t>timesheet-app</t>
  </si>
  <si>
    <t>mweruli</t>
  </si>
  <si>
    <t>https://github.com/mweruli/timesheet-app</t>
  </si>
  <si>
    <t>PHP/HTML/Hack/CSS/JavaScript/Shell/CoffeeScript</t>
  </si>
  <si>
    <t>2020-08-17T12:37:09Z</t>
  </si>
  <si>
    <t>2020-08-17T13:23:16Z</t>
  </si>
  <si>
    <t>2020-08-17T13:19:22Z</t>
  </si>
  <si>
    <t>MDEwOlJlcG9zaXRvcnkyODM0MzUyMDM=</t>
  </si>
  <si>
    <t>laravel_x_tabulator</t>
  </si>
  <si>
    <t>gedeeinstein</t>
  </si>
  <si>
    <t>STMIK STIKOM INDONESIA \r\n@2015\r\n</t>
  </si>
  <si>
    <t>Denpasar</t>
  </si>
  <si>
    <t>Creating LARAVEL CRUD and using tabulator to display data in table</t>
  </si>
  <si>
    <t>tabulator/laravel/laravel-framework/php</t>
  </si>
  <si>
    <t>https://github.com/gedeeinstein/laravel_x_tabulator</t>
  </si>
  <si>
    <t>2020-07-29T07:54:37Z</t>
  </si>
  <si>
    <t>2020-09-18T03:31:05Z</t>
  </si>
  <si>
    <t>2020-08-17T11:04:40Z</t>
  </si>
  <si>
    <t>MDEwOlJlcG9zaXRvcnkyODQ4NDk3ODE=</t>
  </si>
  <si>
    <t>clothesmy.com</t>
  </si>
  <si>
    <t>tookit</t>
  </si>
  <si>
    <t>Michael Wang</t>
  </si>
  <si>
    <t>Keep Foolish.\r\nLaravel,PHP,Vue,Devops,AWS</t>
  </si>
  <si>
    <t>Shenzhen</t>
  </si>
  <si>
    <t>A ecommerce website</t>
  </si>
  <si>
    <t>https://github.com/tookit/clothesmy.com</t>
  </si>
  <si>
    <t>PHP/Makefile/Python/HTML/Vue</t>
  </si>
  <si>
    <t>2020-08-04T01:48:32Z</t>
  </si>
  <si>
    <t>2020-08-16T15:29:01Z</t>
  </si>
  <si>
    <t>2020-08-16T15:28:40Z</t>
  </si>
  <si>
    <t>MDEwOlJlcG9zaXRvcnkyODc5MDIwNDY=</t>
  </si>
  <si>
    <t>wanjauvv</t>
  </si>
  <si>
    <t>https://github.com/wanjauvv/moodle</t>
  </si>
  <si>
    <t>2020-08-16T08:14:35Z</t>
  </si>
  <si>
    <t>2020-08-16T09:26:12Z</t>
  </si>
  <si>
    <t>2020-08-16T09:23:19Z</t>
  </si>
  <si>
    <t>MDEwOlJlcG9zaXRvcnkzMzcxMjE2NjI=</t>
  </si>
  <si>
    <t>Faculty-Expertise-Management-Tool</t>
  </si>
  <si>
    <t>ManasBhole</t>
  </si>
  <si>
    <t>Manas Bhole</t>
  </si>
  <si>
    <t xml:space="preserve">I am a competitive programmer and tech enthusiast. I have interest in working with machine learning and deep learning models. </t>
  </si>
  <si>
    <t>The Objective of this project is to help the faculty of RAIT to manage their data at one place in an efficient manner.This will allow to faculty member to store ,retrevive their data also additional feature for creating report has been added.</t>
  </si>
  <si>
    <t>https://github.com/ManasBhole/Faculty-Expertise-Management-Tool</t>
  </si>
  <si>
    <t>Hack/PHP/CSS</t>
  </si>
  <si>
    <t>2021-02-08T15:33:05Z</t>
  </si>
  <si>
    <t>2021-05-27T21:47:27Z</t>
  </si>
  <si>
    <t>2020-08-15T12:54:19Z</t>
  </si>
  <si>
    <t>MDEwOlJlcG9zaXRvcnkyODc2MDk1MjM=</t>
  </si>
  <si>
    <t>sysgef.pnh.ht</t>
  </si>
  <si>
    <t>icebox827</t>
  </si>
  <si>
    <t>Denis Lafontant</t>
  </si>
  <si>
    <t>Full-Stack Web Developer and Designer | Ruby on Rails | HTML and CSS | JavaScript | Git | SQL, currently looking for remote opportunities.</t>
  </si>
  <si>
    <t>Freelance Full-Stack Developer</t>
  </si>
  <si>
    <t>Haiti</t>
  </si>
  <si>
    <t>Plateforme éducative de l'Académie Nationale de Police</t>
  </si>
  <si>
    <t>https://github.com/icebox827/sysgef.pnh.ht</t>
  </si>
  <si>
    <t>2020-08-14T19:30:03Z</t>
  </si>
  <si>
    <t>2021-01-29T03:39:04Z</t>
  </si>
  <si>
    <t>2020-08-14T19:37:52Z</t>
  </si>
  <si>
    <t>MDEwOlJlcG9zaXRvcnkyODQ4MzgwMjI=</t>
  </si>
  <si>
    <t>VirtualHost</t>
  </si>
  <si>
    <t>masriant</t>
  </si>
  <si>
    <t>Masrianto</t>
  </si>
  <si>
    <t>Programer</t>
  </si>
  <si>
    <t xml:space="preserve">@masriantohost </t>
  </si>
  <si>
    <t>https://github.com/masriant/VirtualHost</t>
  </si>
  <si>
    <t>PHP/CSS/JavaScript/Hack/HTML/TSQL/Ruby</t>
  </si>
  <si>
    <t>2020-08-04T00:34:37Z</t>
  </si>
  <si>
    <t>2020-08-14T19:08:29Z</t>
  </si>
  <si>
    <t>2020-08-14T19:08:04Z</t>
  </si>
  <si>
    <t>MDEwOlJlcG9zaXRvcnkyNzUzNjQxMjI=</t>
  </si>
  <si>
    <t>https://github.com/itoktoni/cargo</t>
  </si>
  <si>
    <t>PHP/HTML/Hack/Vue/TSQL</t>
  </si>
  <si>
    <t>2020-06-27T12:05:52Z</t>
  </si>
  <si>
    <t>2020-08-14T07:07:29Z</t>
  </si>
  <si>
    <t>2020-08-14T07:07:07Z</t>
  </si>
  <si>
    <t>MDEwOlJlcG9zaXRvcnkyODcyNjg4Njc=</t>
  </si>
  <si>
    <t>Divya-gi</t>
  </si>
  <si>
    <t>Divz</t>
  </si>
  <si>
    <t>https://github.com/Divya-gi/espocrm</t>
  </si>
  <si>
    <t>2020-08-13T12:06:11Z</t>
  </si>
  <si>
    <t>2020-08-13T12:16:09Z</t>
  </si>
  <si>
    <t>2020-08-13T12:14:58Z</t>
  </si>
  <si>
    <t>MDEwOlJlcG9zaXRvcnkyODU3OTM5Njk=</t>
  </si>
  <si>
    <t>bacviet</t>
  </si>
  <si>
    <t>dev-thanh</t>
  </si>
  <si>
    <t>Thanh</t>
  </si>
  <si>
    <t>https://github.com/dev-thanh/bacviet</t>
  </si>
  <si>
    <t>PHP/CSS/HTML/Shell/JavaScript/Vue/Batchfile</t>
  </si>
  <si>
    <t>2020-08-07T09:45:24Z</t>
  </si>
  <si>
    <t>2020-08-12T03:06:16Z</t>
  </si>
  <si>
    <t>2020-08-12T03:04:42Z</t>
  </si>
  <si>
    <t>MDEwOlJlcG9zaXRvcnkyODU0NTQ5NjU=</t>
  </si>
  <si>
    <t>x00730</t>
  </si>
  <si>
    <t>jssusen</t>
  </si>
  <si>
    <t>https://github.com/jssusen/x00730</t>
  </si>
  <si>
    <t>PHP/HTML/TSQL/JavaScript/CSS/PLpgSQL/Smarty</t>
  </si>
  <si>
    <t>2020-08-06T02:37:42Z</t>
  </si>
  <si>
    <t>2021-03-22T07:28:56Z</t>
  </si>
  <si>
    <t>2020-08-11T05:17:06Z</t>
  </si>
  <si>
    <t>MDEwOlJlcG9zaXRvcnkyNzgyMDY0MTE=</t>
  </si>
  <si>
    <t>amrs-dashboard</t>
  </si>
  <si>
    <t>deforay</t>
  </si>
  <si>
    <t>National Data Repository for AMR Data</t>
  </si>
  <si>
    <t>https://github.com/deforay/amrs-dashboard</t>
  </si>
  <si>
    <t>PHP/HTML/Hack</t>
  </si>
  <si>
    <t>2020-07-08T22:23:10Z</t>
  </si>
  <si>
    <t>2020-08-10T11:48:39Z</t>
  </si>
  <si>
    <t>2020-08-10T11:48:03Z</t>
  </si>
  <si>
    <t>MDEwOlJlcG9zaXRvcnkxNzEzMTU3NDY=</t>
  </si>
  <si>
    <t>cockpit_Tables</t>
  </si>
  <si>
    <t>raffaelj</t>
  </si>
  <si>
    <t>Raffael</t>
  </si>
  <si>
    <t>mostly web developer, sometimes \r\ndancer, artist, designer or tutor</t>
  </si>
  <si>
    <t>Leipzig, Germany</t>
  </si>
  <si>
    <t>Manage SQL tables with 1:m and m:n relations in Cockpit CMS</t>
  </si>
  <si>
    <t>https://github.com/raffaelj/cockpit_Tables</t>
  </si>
  <si>
    <t>PHP/Hack/JavaScript/HTML/CSS</t>
  </si>
  <si>
    <t>2019-02-18T16:15:20Z</t>
  </si>
  <si>
    <t>2021-05-09T06:51:25Z</t>
  </si>
  <si>
    <t>2020-08-09T21:07:17Z</t>
  </si>
  <si>
    <t>MDEwOlJlcG9zaXRvcnkyODYxOTI1MzY=</t>
  </si>
  <si>
    <t>moodle2020</t>
  </si>
  <si>
    <t>TTUgit</t>
  </si>
  <si>
    <t>https://github.com/TTUgit/moodle2020</t>
  </si>
  <si>
    <t>2020-08-09T07:55:37Z</t>
  </si>
  <si>
    <t>2020-08-09T07:57:33Z</t>
  </si>
  <si>
    <t>2020-08-09T06:33:42Z</t>
  </si>
  <si>
    <t>MDEwOlJlcG9zaXRvcnkyNDc5MzE3MzI=</t>
  </si>
  <si>
    <t>relact</t>
  </si>
  <si>
    <t>abifitrird</t>
  </si>
  <si>
    <t>https://github.com/abifitrird/relact</t>
  </si>
  <si>
    <t>PHP/HTML/CSS/Shell/JavaScript</t>
  </si>
  <si>
    <t>2020-03-17T09:43:09Z</t>
  </si>
  <si>
    <t>2021-01-04T08:44:25Z</t>
  </si>
  <si>
    <t>2020-08-09T06:23:36Z</t>
  </si>
  <si>
    <t>MDEwOlJlcG9zaXRvcnkyODM0MDM1ODk=</t>
  </si>
  <si>
    <t>gylc</t>
  </si>
  <si>
    <t>lc5who</t>
  </si>
  <si>
    <t>https://github.com/lc5who/gylc</t>
  </si>
  <si>
    <t>PHP/JavaScript/HTML/PLpgSQL/Smarty/CSS/PowerShell</t>
  </si>
  <si>
    <t>2020-07-29T05:06:16Z</t>
  </si>
  <si>
    <t>2020-08-08T21:56:23Z</t>
  </si>
  <si>
    <t>2020-08-08T21:56:09Z</t>
  </si>
  <si>
    <t>MDEwOlJlcG9zaXRvcnkyODYwMjMxNjY=</t>
  </si>
  <si>
    <t>help</t>
  </si>
  <si>
    <t>sujonkumer</t>
  </si>
  <si>
    <t>Sujon Kumer</t>
  </si>
  <si>
    <t>I'm Web Design And Developer \r\n(HTML,CSS,BOOTSTRAP,JS,JQUEARY,PHP,LARAVEL,VUE JS)</t>
  </si>
  <si>
    <t>quickoutsource&amp;it</t>
  </si>
  <si>
    <t>Bonosree,Dhaka,Bangladesh</t>
  </si>
  <si>
    <t>https://github.com/sujonkumer/help</t>
  </si>
  <si>
    <t>PHP/TSQL/CSS/JavaScript/HTML/CoffeeScript/Vue</t>
  </si>
  <si>
    <t>2020-08-08T10:37:44Z</t>
  </si>
  <si>
    <t>2020-08-08T11:56:18Z</t>
  </si>
  <si>
    <t>2020-08-08T10:51:45Z</t>
  </si>
  <si>
    <t>MDEwOlJlcG9zaXRvcnkyNzYzNDAzNTc=</t>
  </si>
  <si>
    <t>Vulnerable-Web-Application</t>
  </si>
  <si>
    <t>prabhu</t>
  </si>
  <si>
    <t>Prabhu Subramanian</t>
  </si>
  <si>
    <t xml:space="preserve">Creator of @AppThreat and architect of @ShiftLeftSecurity </t>
  </si>
  <si>
    <t>@ShiftLeftSecurity</t>
  </si>
  <si>
    <t>London</t>
  </si>
  <si>
    <t>PHP Vulnerable Web Application to demonstrate ShiftLeft scan features</t>
  </si>
  <si>
    <t>https://github.com/prabhu/Vulnerable-Web-Application</t>
  </si>
  <si>
    <t>PHP/HTML/Hack/CSS</t>
  </si>
  <si>
    <t>2020-07-01T09:53:42Z</t>
  </si>
  <si>
    <t>2020-08-07T10:37:17Z</t>
  </si>
  <si>
    <t>2020-08-07T10:37:14Z</t>
  </si>
  <si>
    <t>MDEwOlJlcG9zaXRvcnkyNzM0MjE5Nzc=</t>
  </si>
  <si>
    <t>Sisy</t>
  </si>
  <si>
    <t>Nesta-Maulana</t>
  </si>
  <si>
    <t>Nesta Maulana</t>
  </si>
  <si>
    <t>I am a junior web developer</t>
  </si>
  <si>
    <t>Bogor</t>
  </si>
  <si>
    <t>Sentul Integrated System 3.0.0</t>
  </si>
  <si>
    <t>https://github.com/Nesta-Maulana/Sisy</t>
  </si>
  <si>
    <t>2020-06-19T06:33:55Z</t>
  </si>
  <si>
    <t>2020-08-07T09:21:04Z</t>
  </si>
  <si>
    <t>2020-08-07T08:18:15Z</t>
  </si>
  <si>
    <t>MDEwOlJlcG9zaXRvcnkyODIxODc2OTI=</t>
  </si>
  <si>
    <t>amkj_shop</t>
  </si>
  <si>
    <t>JasonToOne</t>
  </si>
  <si>
    <t>https://github.com/JasonToOne/amkj_shop</t>
  </si>
  <si>
    <t>PHP/HTML/CSS/JavaScript/PLpgSQL/Python/TSQL</t>
  </si>
  <si>
    <t>2020-07-24T10:14:16Z</t>
  </si>
  <si>
    <t>2020-12-02T09:49:41Z</t>
  </si>
  <si>
    <t>2020-08-06T07:33:35Z</t>
  </si>
  <si>
    <t>MDEwOlJlcG9zaXRvcnkyODkwNjM1NjQ=</t>
  </si>
  <si>
    <t>homeeat</t>
  </si>
  <si>
    <t>MiVoWorks</t>
  </si>
  <si>
    <t>MiVo.Works</t>
  </si>
  <si>
    <t>https://github.com/MiVoWorks/homeeat</t>
  </si>
  <si>
    <t>HTML/PHP/CSS/Vue</t>
  </si>
  <si>
    <t>2020-08-20T17:06:39Z</t>
  </si>
  <si>
    <t>2020-08-29T06:25:58Z</t>
  </si>
  <si>
    <t>2020-08-06T05:56:57Z</t>
  </si>
  <si>
    <t>MDEwOlJlcG9zaXRvcnkyNDg0MDQ3MTg=</t>
  </si>
  <si>
    <t>kepegawaian</t>
  </si>
  <si>
    <t>noprisigit</t>
  </si>
  <si>
    <t>Sigit Prasetyo Noprianto</t>
  </si>
  <si>
    <t>Jakarta, Indonesia</t>
  </si>
  <si>
    <t>website using codeigniter framework</t>
  </si>
  <si>
    <t>https://github.com/noprisigit/kepegawaian</t>
  </si>
  <si>
    <t>PHP/HTML/JavaScript/CSS/TSQL</t>
  </si>
  <si>
    <t>2020-03-19T03:46:39Z</t>
  </si>
  <si>
    <t>2020-08-05T19:39:00Z</t>
  </si>
  <si>
    <t>2020-08-05T19:38:41Z</t>
  </si>
  <si>
    <t>MDEwOlJlcG9zaXRvcnkyODMzNjUyNDQ=</t>
  </si>
  <si>
    <t>vod</t>
  </si>
  <si>
    <t>liuzhongsheng</t>
  </si>
  <si>
    <t>吹泡泡的鱼</t>
  </si>
  <si>
    <t>https://github.com/liuzhongsheng/vod</t>
  </si>
  <si>
    <t>Go/PHP/HTML/PLpgSQL/JavaScript/Smarty/CSS</t>
  </si>
  <si>
    <t>2020-07-29T01:15:32Z</t>
  </si>
  <si>
    <t>2020-08-05T12:35:59Z</t>
  </si>
  <si>
    <t>2020-08-05T12:35:29Z</t>
  </si>
  <si>
    <t>MDEwOlJlcG9zaXRvcnkyODYzOTQ2MTk=</t>
  </si>
  <si>
    <t>PS2035</t>
  </si>
  <si>
    <t>s-xhil</t>
  </si>
  <si>
    <t>Just me and my random code</t>
  </si>
  <si>
    <t>PX Spring 2020</t>
  </si>
  <si>
    <t>https://github.com/s-xhil/PS2035</t>
  </si>
  <si>
    <t>TSQL/PHP/Python/CSS/Shell/Perl/Vue</t>
  </si>
  <si>
    <t>2020-08-10T06:29:39Z</t>
  </si>
  <si>
    <t>2020-08-10T06:37:21Z</t>
  </si>
  <si>
    <t>2020-08-04T13:37:21Z</t>
  </si>
  <si>
    <t>MDEwOlJlcG9zaXRvcnkyODQ4NTY2NTk=</t>
  </si>
  <si>
    <t>kuangji</t>
  </si>
  <si>
    <t>https://github.com/jssusen/kuangji</t>
  </si>
  <si>
    <t>2020-08-04T02:26:19Z</t>
  </si>
  <si>
    <t>2020-08-04T10:44:19Z</t>
  </si>
  <si>
    <t>2020-08-04T10:43:39Z</t>
  </si>
  <si>
    <t>MDEwOlJlcG9zaXRvcnkyNDYzMjg3Njk=</t>
  </si>
  <si>
    <t>aplicacionweb</t>
  </si>
  <si>
    <t>noemis17</t>
  </si>
  <si>
    <t>https://github.com/noemis17/aplicacionweb</t>
  </si>
  <si>
    <t>PHP/HTML/TypeScript/Vue/Hack</t>
  </si>
  <si>
    <t>2020-03-10T14:50:28Z</t>
  </si>
  <si>
    <t>2020-08-16T02:01:26Z</t>
  </si>
  <si>
    <t>2020-08-03T22:27:27Z</t>
  </si>
  <si>
    <t>MDEwOlJlcG9zaXRvcnkyODQ3NjUyMjY=</t>
  </si>
  <si>
    <t>Merkar2.0</t>
  </si>
  <si>
    <t>SoyAlejo</t>
  </si>
  <si>
    <t>Colombia</t>
  </si>
  <si>
    <t>Merkar</t>
  </si>
  <si>
    <t>https://github.com/SoyAlejo/Merkar2.0</t>
  </si>
  <si>
    <t>2020-08-03T17:35:07Z</t>
  </si>
  <si>
    <t>2020-08-03T17:50:19Z</t>
  </si>
  <si>
    <t>2020-08-03T17:45:46Z</t>
  </si>
  <si>
    <t>MDEwOlJlcG9zaXRvcnkyODAzNTQyMzU=</t>
  </si>
  <si>
    <t>caps_kp</t>
  </si>
  <si>
    <t>https://github.com/ammararyanto/caps_kp</t>
  </si>
  <si>
    <t>PHP/HTML/Hack/JavaScript/CSS/TSQL</t>
  </si>
  <si>
    <t>2020-07-17T07:14:15Z</t>
  </si>
  <si>
    <t>2020-08-03T15:18:18Z</t>
  </si>
  <si>
    <t>2020-08-03T15:18:07Z</t>
  </si>
  <si>
    <t>MDEwOlJlcG9zaXRvcnkyODQ2NDc4MDk=</t>
  </si>
  <si>
    <t>hyfenation</t>
  </si>
  <si>
    <t>hyfenstudio</t>
  </si>
  <si>
    <t>https://github.com/hyfenstudio/hyfenation</t>
  </si>
  <si>
    <t>PHP/JavaScript/Vue/CSS/HTML</t>
  </si>
  <si>
    <t>2020-08-03T08:40:22Z</t>
  </si>
  <si>
    <t>2020-08-03T08:56:29Z</t>
  </si>
  <si>
    <t>2020-08-03T08:53:14Z</t>
  </si>
  <si>
    <t>MDEwOlJlcG9zaXRvcnkyODQ2MTI0MDE=</t>
  </si>
  <si>
    <t>marfino3028</t>
  </si>
  <si>
    <t>Marfino Hamzah</t>
  </si>
  <si>
    <t>Hi I'm Fino From Indonesia For World :)</t>
  </si>
  <si>
    <t>HamzTech Corp.</t>
  </si>
  <si>
    <t>https://github.com/marfino3028/kepegawaian</t>
  </si>
  <si>
    <t>PHP/Hack/CSS/JavaScript/HTML/Shell/Batchfile</t>
  </si>
  <si>
    <t>2020-08-03T05:34:47Z</t>
  </si>
  <si>
    <t>2020-08-03T06:33:52Z</t>
  </si>
  <si>
    <t>2020-08-03T06:21:14Z</t>
  </si>
  <si>
    <t>MDEwOlJlcG9zaXRvcnkyODQyOTQ0MDM=</t>
  </si>
  <si>
    <t>drupal-nyc-maestro</t>
  </si>
  <si>
    <t>maestrojed</t>
  </si>
  <si>
    <t>Linkwell Health</t>
  </si>
  <si>
    <t>New York, NY</t>
  </si>
  <si>
    <t>DrupalNYC Workflows in Drupal with Maestro</t>
  </si>
  <si>
    <t>drupal/maestro/drupal-8/workflows</t>
  </si>
  <si>
    <t>https://github.com/maestrojed/drupal-nyc-maestro</t>
  </si>
  <si>
    <t>2020-08-01T16:12:30Z</t>
  </si>
  <si>
    <t>2020-08-03T03:26:50Z</t>
  </si>
  <si>
    <t>2020-08-03T03:23:05Z</t>
  </si>
  <si>
    <t>MDEwOlJlcG9zaXRvcnkyODQ0MDUyMDI=</t>
  </si>
  <si>
    <t>srvln</t>
  </si>
  <si>
    <t>setiyawan</t>
  </si>
  <si>
    <t>https://github.com/setiyawan/srvln</t>
  </si>
  <si>
    <t>2020-08-02T06:29:34Z</t>
  </si>
  <si>
    <t>2020-08-02T23:07:04Z</t>
  </si>
  <si>
    <t>2020-08-02T23:06:54Z</t>
  </si>
  <si>
    <t>MDEwOlJlcG9zaXRvcnkyNjA5OTM5ODg=</t>
  </si>
  <si>
    <t>daily_trial_balance_sheet_jp</t>
  </si>
  <si>
    <t>tadakongithub</t>
  </si>
  <si>
    <t>Tadashi Konno</t>
  </si>
  <si>
    <t>I am a React js and PHP developer. I'm looking for a full-time or part-time developer job.</t>
  </si>
  <si>
    <t>Oakland, CA</t>
  </si>
  <si>
    <t>https://github.com/tadakongithub/daily_trial_balance_sheet_jp</t>
  </si>
  <si>
    <t>PHP/CSS/Hack/JavaScript/HTML</t>
  </si>
  <si>
    <t>2020-05-03T18:24:32Z</t>
  </si>
  <si>
    <t>2020-10-21T06:11:23Z</t>
  </si>
  <si>
    <t>2020-07-31T21:56:20Z</t>
  </si>
  <si>
    <t>MDEwOlJlcG9zaXRvcnkyODQwMjk2MzA=</t>
  </si>
  <si>
    <t>texah01</t>
  </si>
  <si>
    <t>https://github.com/texah01/P</t>
  </si>
  <si>
    <t>Shell/CMake/Roff/M4/Awk/PHP/C</t>
  </si>
  <si>
    <t>2020-07-31T12:16:35Z</t>
  </si>
  <si>
    <t>2020-07-31T12:53:49Z</t>
  </si>
  <si>
    <t>2020-07-31T12:53:38Z</t>
  </si>
  <si>
    <t>MDEwOlJlcG9zaXRvcnkyODM5NzkxNjA=</t>
  </si>
  <si>
    <t>Client-management-using-Laravel</t>
  </si>
  <si>
    <t>viradiya1993</t>
  </si>
  <si>
    <t>Amit Viradiya</t>
  </si>
  <si>
    <t>I'm a Software engineer, I am working in a software company.</t>
  </si>
  <si>
    <t>ManekTech</t>
  </si>
  <si>
    <t>Ahemdabad</t>
  </si>
  <si>
    <t>This project about client management system using laravel</t>
  </si>
  <si>
    <t>https://github.com/viradiya1993/Client-management-using-Laravel</t>
  </si>
  <si>
    <t>2020-07-31T08:05:25Z</t>
  </si>
  <si>
    <t>2021-06-17T03:00:21Z</t>
  </si>
  <si>
    <t>2020-07-31T08:06:57Z</t>
  </si>
  <si>
    <t>MDEwOlJlcG9zaXRvcnkyNzk5MDQxNzM=</t>
  </si>
  <si>
    <t>PackageApp</t>
  </si>
  <si>
    <t>siwakornB</t>
  </si>
  <si>
    <t>https://github.com/siwakornB/PackageApp</t>
  </si>
  <si>
    <t>PHP/CSS/JavaScript/Vue/HTML/Batchfile</t>
  </si>
  <si>
    <t>2020-07-15T15:22:30Z</t>
  </si>
  <si>
    <t>2020-07-31T06:48:39Z</t>
  </si>
  <si>
    <t>2020-07-31T06:48:27Z</t>
  </si>
  <si>
    <t>MDEwOlJlcG9zaXRvcnkyODU0MDgzNDQ=</t>
  </si>
  <si>
    <t>asdfsdaf</t>
  </si>
  <si>
    <t>lourosenberg</t>
  </si>
  <si>
    <t>https://github.com/lourosenberg/asdfsdaf</t>
  </si>
  <si>
    <t>2020-08-05T21:30:14Z</t>
  </si>
  <si>
    <t>2020-08-05T23:45:35Z</t>
  </si>
  <si>
    <t>2020-07-30T11:53:40Z</t>
  </si>
  <si>
    <t>MDEwOlJlcG9zaXRvcnkyODM1Njg4NjA=</t>
  </si>
  <si>
    <t>KKP-DATA-MINING-SML</t>
  </si>
  <si>
    <t>harryjumat</t>
  </si>
  <si>
    <t>Harry Setiawan</t>
  </si>
  <si>
    <t>Repositori untuk program KKP dengan topic Data Mining</t>
  </si>
  <si>
    <t>https://github.com/harryjumat/KKP-DATA-MINING-SML</t>
  </si>
  <si>
    <t>PHP/JavaScript/CSS/Hack/TSQL</t>
  </si>
  <si>
    <t>2020-07-29T18:05:18Z</t>
  </si>
  <si>
    <t>2020-07-29T18:18:32Z</t>
  </si>
  <si>
    <t>2020-07-29T18:18:29Z</t>
  </si>
  <si>
    <t>MDEwOlJlcG9zaXRvcnkyNzgwMjc2MDk=</t>
  </si>
  <si>
    <t>restrendevous</t>
  </si>
  <si>
    <t>cvavjea</t>
  </si>
  <si>
    <t>application de prise de rende-vous dans les commissariat pour établir les légalisation de document et la conception de la carte d'identité</t>
  </si>
  <si>
    <t>https://github.com/cvavjea/restrendevous</t>
  </si>
  <si>
    <t>JavaScript/HTML/CSS/PHP</t>
  </si>
  <si>
    <t>2020-07-08T08:00:24Z</t>
  </si>
  <si>
    <t>2020-07-29T17:50:15Z</t>
  </si>
  <si>
    <t>2020-07-29T17:48:52Z</t>
  </si>
  <si>
    <t>MDEwOlJlcG9zaXRvcnkyNzQ3NzM5OTc=</t>
  </si>
  <si>
    <t>6to-Semestre-Kevin-Holguin</t>
  </si>
  <si>
    <t>kevinjdk</t>
  </si>
  <si>
    <t>Trabajos y deberes de 6to semestre</t>
  </si>
  <si>
    <t>https://github.com/kevinjdk/6to-Semestre-Kevin-Holguin</t>
  </si>
  <si>
    <t>HTML/PHP/JavaScript/CSS</t>
  </si>
  <si>
    <t>2020-06-24T21:34:42Z</t>
  </si>
  <si>
    <t>2020-07-28T23:08:47Z</t>
  </si>
  <si>
    <t>2020-07-28T23:08:32Z</t>
  </si>
  <si>
    <t>MDEwOlJlcG9zaXRvcnkyODMyODA4NjY=</t>
  </si>
  <si>
    <t>cellvital</t>
  </si>
  <si>
    <t>aalidev</t>
  </si>
  <si>
    <t>Alisher Ali</t>
  </si>
  <si>
    <t>I am engaged in web applications(frontend). In my free time I like to relax in nature</t>
  </si>
  <si>
    <t>Green Day</t>
  </si>
  <si>
    <t>Almaty</t>
  </si>
  <si>
    <t>https://github.com/aalidev/cellvital</t>
  </si>
  <si>
    <t>2020-07-28T17:23:31Z</t>
  </si>
  <si>
    <t>2020-07-28T18:33:05Z</t>
  </si>
  <si>
    <t>2020-07-28T18:09:22Z</t>
  </si>
  <si>
    <t>MDEwOlJlcG9zaXRvcnkyODMyNTg1Mzc=</t>
  </si>
  <si>
    <t>ParticularCRM</t>
  </si>
  <si>
    <t>luiscaram1</t>
  </si>
  <si>
    <t>https://github.com/luiscaram1/ParticularCRM</t>
  </si>
  <si>
    <t>2020-07-28T15:49:56Z</t>
  </si>
  <si>
    <t>2020-07-28T17:08:23Z</t>
  </si>
  <si>
    <t>2020-07-28T16:30:45Z</t>
  </si>
  <si>
    <t>MDEwOlJlcG9zaXRvcnkyNzY3MDM3MjU=</t>
  </si>
  <si>
    <t>promotional_product_script</t>
  </si>
  <si>
    <t>amitkolloldey</t>
  </si>
  <si>
    <t>Amit Kollol Dey</t>
  </si>
  <si>
    <t>Brandable</t>
  </si>
  <si>
    <t>https://github.com/amitkolloldey/promotional_product_script</t>
  </si>
  <si>
    <t>2020-07-02T17:09:02Z</t>
  </si>
  <si>
    <t>2021-02-24T21:41:31Z</t>
  </si>
  <si>
    <t>2020-07-28T14:09:43Z</t>
  </si>
  <si>
    <t>MDEwOlJlcG9zaXRvcnkyNDAwMDY3NjE=</t>
  </si>
  <si>
    <t>iabee</t>
  </si>
  <si>
    <t>adip240499</t>
  </si>
  <si>
    <t>https://github.com/adip240499/iabee</t>
  </si>
  <si>
    <t>Dockerfile/PHP/Hack/CSS/JavaScript/Batchfile/HTML</t>
  </si>
  <si>
    <t>2020-02-12T12:24:16Z</t>
  </si>
  <si>
    <t>2020-07-28T09:01:56Z</t>
  </si>
  <si>
    <t>2020-07-28T09:01:35Z</t>
  </si>
  <si>
    <t>MDEwOlJlcG9zaXRvcnkxNjIxNTA4NjI=</t>
  </si>
  <si>
    <t>htdocs.kantor</t>
  </si>
  <si>
    <t>agustianto</t>
  </si>
  <si>
    <t>Khafidurrohman Agustianto</t>
  </si>
  <si>
    <t>Web Project</t>
  </si>
  <si>
    <t>https://github.com/agustianto/htdocs.kantor</t>
  </si>
  <si>
    <t>HTML/CSS/JavaScript/PHP/Vue/Hack/Roff</t>
  </si>
  <si>
    <t>2018-12-17T15:25:20Z</t>
  </si>
  <si>
    <t>2020-07-28T08:23:28Z</t>
  </si>
  <si>
    <t>2020-07-28T06:09:05Z</t>
  </si>
  <si>
    <t>MDEwOlJlcG9zaXRvcnkyNzQ4MDEyMzQ=</t>
  </si>
  <si>
    <t>nurul-fikri</t>
  </si>
  <si>
    <t>khoirulmustofa</t>
  </si>
  <si>
    <t>Khoirul Mustofa</t>
  </si>
  <si>
    <t>I'm khoirul mustofa;\r\ni want to become profesional programer</t>
  </si>
  <si>
    <t>Rembang Jawa Tengah / Bekasi Jawa Barat</t>
  </si>
  <si>
    <t>https://github.com/khoirulmustofa/nurul-fikri</t>
  </si>
  <si>
    <t>2020-06-25T01:02:57Z</t>
  </si>
  <si>
    <t>2020-07-28T04:20:00Z</t>
  </si>
  <si>
    <t>2020-07-28T04:18:55Z</t>
  </si>
  <si>
    <t>MDEwOlJlcG9zaXRvcnkyODI4NjU3OTI=</t>
  </si>
  <si>
    <t>project1</t>
  </si>
  <si>
    <t>MuhammadAafaq</t>
  </si>
  <si>
    <t>https://github.com/MuhammadAafaq/project1</t>
  </si>
  <si>
    <t>PHP/HTML/Vue/Hack/TSQL</t>
  </si>
  <si>
    <t>2020-07-27T10:35:27Z</t>
  </si>
  <si>
    <t>2020-07-27T12:11:25Z</t>
  </si>
  <si>
    <t>2020-07-27T12:09:50Z</t>
  </si>
  <si>
    <t>MDEwOlJlcG9zaXRvcnkyNTA0NDQxNDA=</t>
  </si>
  <si>
    <t>tsa</t>
  </si>
  <si>
    <t>sonalnigam22</t>
  </si>
  <si>
    <t>https://github.com/sonalnigam22/tsa</t>
  </si>
  <si>
    <t>PHP/Batchfile/JavaScript/CSS/HTML/Shell/TSQL</t>
  </si>
  <si>
    <t>2020-03-27T04:58:12Z</t>
  </si>
  <si>
    <t>2020-07-27T10:14:55Z</t>
  </si>
  <si>
    <t>2020-07-27T10:14:41Z</t>
  </si>
  <si>
    <t>MDEwOlJlcG9zaXRvcnkyODI3OTk1Nzc=</t>
  </si>
  <si>
    <t>hieuvd53</t>
  </si>
  <si>
    <t>https://github.com/hieuvd53/blog</t>
  </si>
  <si>
    <t>2020-07-27T05:09:15Z</t>
  </si>
  <si>
    <t>2020-07-29T00:29:40Z</t>
  </si>
  <si>
    <t>2020-07-27T05:49:48Z</t>
  </si>
  <si>
    <t>MDEwOlJlcG9zaXRvcnkyODI1NzE4MzE=</t>
  </si>
  <si>
    <t>alok133</t>
  </si>
  <si>
    <t>https://github.com/alok133/vendor</t>
  </si>
  <si>
    <t>2020-07-26T03:59:35Z</t>
  </si>
  <si>
    <t>2020-07-26T04:23:40Z</t>
  </si>
  <si>
    <t>2020-07-26T04:13:16Z</t>
  </si>
  <si>
    <t>MDEwOlJlcG9zaXRvcnkyODI0NTUyMzk=</t>
  </si>
  <si>
    <t>testadibindex</t>
  </si>
  <si>
    <t>adibhensem</t>
  </si>
  <si>
    <t>https://github.com/adibhensem/testadibindex</t>
  </si>
  <si>
    <t>2020-07-25T14:01:34Z</t>
  </si>
  <si>
    <t>2020-07-27T09:09:18Z</t>
  </si>
  <si>
    <t>2020-07-25T20:57:27Z</t>
  </si>
  <si>
    <t>MDEwOlJlcG9zaXRvcnkyODI0NDgzOTg=</t>
  </si>
  <si>
    <t>alezyy</t>
  </si>
  <si>
    <t>Francener Alezy, M.Eng.</t>
  </si>
  <si>
    <t>Senior Software Developer,  Symfony, Laravel, Django Python,   Blockchain, AI, Neo4j, MySQL, Quality Engineering ISO 25000/29110,   Magento</t>
  </si>
  <si>
    <t xml:space="preserve">Alezy </t>
  </si>
  <si>
    <t>Montreal Canada</t>
  </si>
  <si>
    <t>https://github.com/alezyy/moodle</t>
  </si>
  <si>
    <t>2020-07-25T13:22:31Z</t>
  </si>
  <si>
    <t>2020-07-25T13:29:09Z</t>
  </si>
  <si>
    <t>2020-07-25T13:26:42Z</t>
  </si>
  <si>
    <t>MDEwOlJlcG9zaXRvcnkyNjQ0NDM4ODY=</t>
  </si>
  <si>
    <t>Attending-System</t>
  </si>
  <si>
    <t>ponyonpuririnlovers</t>
  </si>
  <si>
    <t>https://github.com/ponyonpuririnlovers/Attending-System</t>
  </si>
  <si>
    <t>PHP/CSS/HTML/JavaScript/AutoHotkey</t>
  </si>
  <si>
    <t>2020-05-16T13:31:26Z</t>
  </si>
  <si>
    <t>2020-07-25T04:14:34Z</t>
  </si>
  <si>
    <t>2020-07-25T04:14:42Z</t>
  </si>
  <si>
    <t>MDEwOlJlcG9zaXRvcnkyODIyNzcxMDg=</t>
  </si>
  <si>
    <t>am-api</t>
  </si>
  <si>
    <t>cwuensche</t>
  </si>
  <si>
    <t>PHP Programmer, WordPress contributor/developer, Husband, Father and meteorological enthusiast.</t>
  </si>
  <si>
    <t>Canada</t>
  </si>
  <si>
    <t>This is a WordPress plugin for an interview for Awesome motive.</t>
  </si>
  <si>
    <t>https://github.com/cwuensche/am-api</t>
  </si>
  <si>
    <t>2020-07-24T17:17:23Z</t>
  </si>
  <si>
    <t>2020-07-24T17:18:52Z</t>
  </si>
  <si>
    <t>2020-07-24T17:18:37Z</t>
  </si>
  <si>
    <t>MDEwOlJlcG9zaXRvcnkyNjA2ODIzMDg=</t>
  </si>
  <si>
    <t>php-viber-notifier</t>
  </si>
  <si>
    <t>Broadcast notification through Viber to subscribed users</t>
  </si>
  <si>
    <t>viber/viber-chatbot/viber-api/viber-client/viber-notification/notification-service/notification-viber</t>
  </si>
  <si>
    <t>https://github.com/sokil/php-viber-notifier</t>
  </si>
  <si>
    <t>2020-05-02T12:27:53Z</t>
  </si>
  <si>
    <t>2020-07-24T13:29:59Z</t>
  </si>
  <si>
    <t>2020-07-24T13:29:55Z</t>
  </si>
  <si>
    <t>MDEwOlJlcG9zaXRvcnkyNTY2NjEwNDI=</t>
  </si>
  <si>
    <t>development_timecatch</t>
  </si>
  <si>
    <t>Technikdroide</t>
  </si>
  <si>
    <t>Alexander Heller</t>
  </si>
  <si>
    <t>timecatcher_dev</t>
  </si>
  <si>
    <t>https://github.com/Technikdroide/development_timecatch</t>
  </si>
  <si>
    <t>Hack/CSS/HTML/PHP</t>
  </si>
  <si>
    <t>2020-04-18T03:26:16Z</t>
  </si>
  <si>
    <t>2020-07-24T09:40:03Z</t>
  </si>
  <si>
    <t>2020-07-24T09:39:52Z</t>
  </si>
  <si>
    <t>MDEwOlJlcG9zaXRvcnkyNzk3MDE1MzI=</t>
  </si>
  <si>
    <t>modules</t>
  </si>
  <si>
    <t>https://github.com/anushri19/modules</t>
  </si>
  <si>
    <t>2020-07-14T21:57:41Z</t>
  </si>
  <si>
    <t>2020-07-24T03:58:36Z</t>
  </si>
  <si>
    <t>2020-07-24T03:56:44Z</t>
  </si>
  <si>
    <t>MDEwOlJlcG9zaXRvcnkyODIwMjIxMDc=</t>
  </si>
  <si>
    <t>info_MySQL</t>
  </si>
  <si>
    <t>dataAnalystInverpalmas</t>
  </si>
  <si>
    <t>https://github.com/dataAnalystInverpalmas/info_MySQL</t>
  </si>
  <si>
    <t>PHP/JavaScript/Ruby/Shell/CSS/HTML/PowerShell</t>
  </si>
  <si>
    <t>2020-07-23T18:04:01Z</t>
  </si>
  <si>
    <t>2020-07-23T19:58:00Z</t>
  </si>
  <si>
    <t>2020-07-23T19:56:13Z</t>
  </si>
  <si>
    <t>MDEwOlJlcG9zaXRvcnkyNzkyODcyNzU=</t>
  </si>
  <si>
    <t>ecommerce_web_laravel</t>
  </si>
  <si>
    <t>Aladdin-Shaker</t>
  </si>
  <si>
    <t>https://github.com/Aladdin-Shaker/ecommerce_web_laravel</t>
  </si>
  <si>
    <t>2020-07-13T11:46:06Z</t>
  </si>
  <si>
    <t>2020-08-06T10:29:38Z</t>
  </si>
  <si>
    <t>2020-07-23T14:31:47Z</t>
  </si>
  <si>
    <t>MDEwOlJlcG9zaXRvcnkyODE5MDAzOTE=</t>
  </si>
  <si>
    <t>zunzhong</t>
  </si>
  <si>
    <t>https://github.com/zunzhong/123</t>
  </si>
  <si>
    <t>2020-07-23T08:50:56Z</t>
  </si>
  <si>
    <t>2020-07-23T08:52:04Z</t>
  </si>
  <si>
    <t>2020-07-23T08:51:25Z</t>
  </si>
  <si>
    <t>MDEwOlJlcG9zaXRvcnkyNjIwMTQyMjY=</t>
  </si>
  <si>
    <t>KeyParsing-laravel</t>
  </si>
  <si>
    <t>https://github.com/IDS-Quocnh/KeyParsing-laravel</t>
  </si>
  <si>
    <t>PHP/TSQL/CSS/JavaScript/HTML/Makefile/Vue</t>
  </si>
  <si>
    <t>2020-05-07T10:00:35Z</t>
  </si>
  <si>
    <t>2020-07-22T21:48:39Z</t>
  </si>
  <si>
    <t>2020-07-22T21:48:11Z</t>
  </si>
  <si>
    <t>MDEwOlJlcG9zaXRvcnkyODE2Njg2NzM=</t>
  </si>
  <si>
    <t>carikafe</t>
  </si>
  <si>
    <t>zentahapsari</t>
  </si>
  <si>
    <t>big project kelompok membuat website</t>
  </si>
  <si>
    <t>https://github.com/zentahapsari/carikafe</t>
  </si>
  <si>
    <t>PHP/TSQL/CSS/JavaScript/Vue/HTML/Hack</t>
  </si>
  <si>
    <t>2020-07-22T12:16:22Z</t>
  </si>
  <si>
    <t>2020-07-22T12:29:29Z</t>
  </si>
  <si>
    <t>2020-07-22T12:26:18Z</t>
  </si>
  <si>
    <t>MDEwOlJlcG9zaXRvcnkyODE2MDU4NjI=</t>
  </si>
  <si>
    <t>QLKH</t>
  </si>
  <si>
    <t>bryan2098</t>
  </si>
  <si>
    <t>https://github.com/bryan2098/QLKH</t>
  </si>
  <si>
    <t>2020-07-22T07:22:59Z</t>
  </si>
  <si>
    <t>2020-07-22T09:32:07Z</t>
  </si>
  <si>
    <t>2020-07-22T09:31:47Z</t>
  </si>
  <si>
    <t>MDEwOlJlcG9zaXRvcnkyODE0Mzg5MTE=</t>
  </si>
  <si>
    <t>supportcloudinaja</t>
  </si>
  <si>
    <t>supportcloudin</t>
  </si>
  <si>
    <t>Cloudinaja</t>
  </si>
  <si>
    <t>moodle lms with beanstalk</t>
  </si>
  <si>
    <t>https://github.com/supportcloudinaja/lms</t>
  </si>
  <si>
    <t>2020-07-21T15:43:40Z</t>
  </si>
  <si>
    <t>2020-07-21T18:24:32Z</t>
  </si>
  <si>
    <t>2020-07-21T18:24:22Z</t>
  </si>
  <si>
    <t>MDEwOlJlcG9zaXRvcnkyODEyNzA3OTY=</t>
  </si>
  <si>
    <t>cxnetz</t>
  </si>
  <si>
    <t>shw930524</t>
  </si>
  <si>
    <t>https://github.com/shw930524/cxnetz</t>
  </si>
  <si>
    <t>PHP/CSS/HTML/JavaScript/Smarty</t>
  </si>
  <si>
    <t>2020-07-21T02:03:45Z</t>
  </si>
  <si>
    <t>2020-07-21T09:03:11Z</t>
  </si>
  <si>
    <t>2020-07-21T08:53:40Z</t>
  </si>
  <si>
    <t>MDEwOlJlcG9zaXRvcnkyODExNjk1MTU=</t>
  </si>
  <si>
    <t>Customer-Management-System</t>
  </si>
  <si>
    <t>haiclover</t>
  </si>
  <si>
    <t>haidv</t>
  </si>
  <si>
    <t>I am a developer, but love security</t>
  </si>
  <si>
    <t>VCS</t>
  </si>
  <si>
    <t>End of the semester</t>
  </si>
  <si>
    <t>https://github.com/haiclover/Customer-Management-System</t>
  </si>
  <si>
    <t>CSS/JavaScript/HTML/PHP/TSQL/Hack</t>
  </si>
  <si>
    <t>2020-07-20T16:28:46Z</t>
  </si>
  <si>
    <t>2020-08-09T13:18:31Z</t>
  </si>
  <si>
    <t>2020-07-20T16:34:04Z</t>
  </si>
  <si>
    <t>MDEwOlJlcG9zaXRvcnkyNDcyMjQxNTk=</t>
  </si>
  <si>
    <t>perpus-wb</t>
  </si>
  <si>
    <t>amalazza</t>
  </si>
  <si>
    <t>Nurul Amala Azza</t>
  </si>
  <si>
    <t>poem maker.</t>
  </si>
  <si>
    <t>https://github.com/amalazza/perpus-wb</t>
  </si>
  <si>
    <t>HTML/CSS/JavaScript/PHP/Makefile/CoffeeScript/TSQL</t>
  </si>
  <si>
    <t>2020-03-14T06:25:50Z</t>
  </si>
  <si>
    <t>2020-07-20T14:48:26Z</t>
  </si>
  <si>
    <t>2020-07-20T14:48:08Z</t>
  </si>
  <si>
    <t>MDEwOlJlcG9zaXRvcnkyMzcwNDQ1OTM=</t>
  </si>
  <si>
    <t>Final-CJ</t>
  </si>
  <si>
    <t>klissmanKR1995</t>
  </si>
  <si>
    <t>https://github.com/klissmanKR1995/Final-CJ</t>
  </si>
  <si>
    <t>2020-01-29T17:40:03Z</t>
  </si>
  <si>
    <t>2020-07-20T14:24:14Z</t>
  </si>
  <si>
    <t>2020-07-20T14:23:57Z</t>
  </si>
  <si>
    <t>MDEwOlJlcG9zaXRvcnkyNDQxMjc1Mzg=</t>
  </si>
  <si>
    <t>School</t>
  </si>
  <si>
    <t>durbarit3</t>
  </si>
  <si>
    <t>Durbar IT</t>
  </si>
  <si>
    <t>Muktobangla Shopping Complex, 207/9, Mirpur 1, Dhaka, Bangladesh</t>
  </si>
  <si>
    <t>https://github.com/durbarit3/School</t>
  </si>
  <si>
    <t>2020-03-01T10:19:29Z</t>
  </si>
  <si>
    <t>2020-07-20T11:14:31Z</t>
  </si>
  <si>
    <t>2020-07-20T11:14:26Z</t>
  </si>
  <si>
    <t>MDEwOlJlcG9zaXRvcnkyMDAyNjUzNjg=</t>
  </si>
  <si>
    <t>wp_shop</t>
  </si>
  <si>
    <t>hungquocminh1989</t>
  </si>
  <si>
    <t>https://github.com/hungquocminh1989/wp_shop</t>
  </si>
  <si>
    <t>PHP/CSS/JavaScript/Hack/Shell/HTML/TSQL</t>
  </si>
  <si>
    <t>2019-08-02T16:22:30Z</t>
  </si>
  <si>
    <t>2020-07-20T08:29:59Z</t>
  </si>
  <si>
    <t>2020-07-20T08:29:11Z</t>
  </si>
  <si>
    <t>MDEwOlJlcG9zaXRvcnkyNzg2MjM5MDE=</t>
  </si>
  <si>
    <t>koperasi</t>
  </si>
  <si>
    <t>L200170159</t>
  </si>
  <si>
    <t>Giovanny Dani Saputra</t>
  </si>
  <si>
    <t>https://github.com/L200170159/koperasi</t>
  </si>
  <si>
    <t>2020-07-10T12:07:50Z</t>
  </si>
  <si>
    <t>2020-07-20T02:18:58Z</t>
  </si>
  <si>
    <t>2020-07-20T02:18:05Z</t>
  </si>
  <si>
    <t>MDEwOlJlcG9zaXRvcnkyNjA5MDgxNzg=</t>
  </si>
  <si>
    <t>table_processing_plugin</t>
  </si>
  <si>
    <t>Mapmo</t>
  </si>
  <si>
    <t>Martin Iliev</t>
  </si>
  <si>
    <t>Student at FMI and Junior DevOps at SiteGround</t>
  </si>
  <si>
    <t>@FMI</t>
  </si>
  <si>
    <t>Sofia</t>
  </si>
  <si>
    <t>Final project for the Web Technologies subject at FMI, Sofia University</t>
  </si>
  <si>
    <t>https://github.com/Mapmo/table_processing_plugin</t>
  </si>
  <si>
    <t>PHP/JavaScript/CSS/TSQL/Hack</t>
  </si>
  <si>
    <t>2020-05-03T12:16:34Z</t>
  </si>
  <si>
    <t>2020-07-24T13:06:09Z</t>
  </si>
  <si>
    <t>2020-07-19T20:38:06Z</t>
  </si>
  <si>
    <t>MDEwOlJlcG9zaXRvcnkyNzU0MDAzNDk=</t>
  </si>
  <si>
    <t>SWE363-1</t>
  </si>
  <si>
    <t>MajedTam</t>
  </si>
  <si>
    <t>https://github.com/MajedTam/SWE363-1</t>
  </si>
  <si>
    <t>2020-06-27T15:29:43Z</t>
  </si>
  <si>
    <t>2021-03-03T19:09:48Z</t>
  </si>
  <si>
    <t>2020-07-19T17:52:59Z</t>
  </si>
  <si>
    <t>MDEwOlJlcG9zaXRvcnkyNzYzMTM4NDg=</t>
  </si>
  <si>
    <t>e-ppdb</t>
  </si>
  <si>
    <t>zamisyh</t>
  </si>
  <si>
    <t>itsZami</t>
  </si>
  <si>
    <t>Learn and Share</t>
  </si>
  <si>
    <t>Bekasi Utara, Indonesia</t>
  </si>
  <si>
    <t>This web-based e-PPDB was created using PHP 7 and MYSQL</t>
  </si>
  <si>
    <t>e-ppdb/ppdb-online/ppdb</t>
  </si>
  <si>
    <t>https://github.com/zamisyh/e-ppdb</t>
  </si>
  <si>
    <t>PHP/CSS/JavaScript/Shell/HTML/TSQL</t>
  </si>
  <si>
    <t>2020-07-01T07:54:32Z</t>
  </si>
  <si>
    <t>2021-05-18T06:03:21Z</t>
  </si>
  <si>
    <t>2020-07-18T10:12:30Z</t>
  </si>
  <si>
    <t>MDEwOlJlcG9zaXRvcnkyMTgxNDQwMDE=</t>
  </si>
  <si>
    <t>apple-passbook-bundle</t>
  </si>
  <si>
    <t>LauLamanApps</t>
  </si>
  <si>
    <t>Symfony integration for Passbook</t>
  </si>
  <si>
    <t>https://github.com/LauLamanApps/apple-passbook-bundle</t>
  </si>
  <si>
    <t>2019-10-28T20:58:07Z</t>
  </si>
  <si>
    <t>2020-07-18T09:55:09Z</t>
  </si>
  <si>
    <t>2020-07-18T09:55:05Z</t>
  </si>
  <si>
    <t>MDEwOlJlcG9zaXRvcnkyODA1NjU0OTU=</t>
  </si>
  <si>
    <t>mutation-test</t>
  </si>
  <si>
    <t>renandelmonico</t>
  </si>
  <si>
    <t>Renan Delmonico</t>
  </si>
  <si>
    <t>PHP Developer - Telegram: @renandelmonico</t>
  </si>
  <si>
    <t>UOL BoaCompra by PagSeguro</t>
  </si>
  <si>
    <t>Maringá, PR</t>
  </si>
  <si>
    <t>Repositório da palestra apresentada dia 18/07/2020</t>
  </si>
  <si>
    <t>https://github.com/renandelmonico/mutation-test</t>
  </si>
  <si>
    <t>2020-07-18T02:26:05Z</t>
  </si>
  <si>
    <t>2020-07-18T02:36:59Z</t>
  </si>
  <si>
    <t>2020-07-18T02:27:03Z</t>
  </si>
  <si>
    <t>MDEwOlJlcG9zaXRvcnkyNzQyNDA3NDc=</t>
  </si>
  <si>
    <t>Sinader</t>
  </si>
  <si>
    <t>freddyram</t>
  </si>
  <si>
    <t>Sinader mma</t>
  </si>
  <si>
    <t>https://github.com/freddyram/Sinader</t>
  </si>
  <si>
    <t>Dockerfile/PHP/Vue/HTML</t>
  </si>
  <si>
    <t>2020-06-22T20:57:49Z</t>
  </si>
  <si>
    <t>2020-07-17T19:20:58Z</t>
  </si>
  <si>
    <t>2020-07-17T19:20:39Z</t>
  </si>
  <si>
    <t>MDEwOlJlcG9zaXRvcnkyNjA0NzA0MTY=</t>
  </si>
  <si>
    <t>think.book.com</t>
  </si>
  <si>
    <t>RMA-tjLong</t>
  </si>
  <si>
    <t>登东山而小鲁，登泰山而小天下</t>
  </si>
  <si>
    <t>https://github.com/RMA-tjLong/think.book.com</t>
  </si>
  <si>
    <t>PHP/PLpgSQL/Smarty</t>
  </si>
  <si>
    <t>2020-05-01T13:50:36Z</t>
  </si>
  <si>
    <t>2020-07-17T09:23:50Z</t>
  </si>
  <si>
    <t>2020-07-17T09:23:35Z</t>
  </si>
  <si>
    <t>MDEwOlJlcG9zaXRvcnkyNzcxNzU1NzI=</t>
  </si>
  <si>
    <t>Web</t>
  </si>
  <si>
    <t>30145-Summar-Group-3</t>
  </si>
  <si>
    <t>https://github.com/30145-Summar-Group-3/Web</t>
  </si>
  <si>
    <t>2020-07-04T19:47:52Z</t>
  </si>
  <si>
    <t>2020-07-16T20:58:14Z</t>
  </si>
  <si>
    <t>2020-07-16T20:24:16Z</t>
  </si>
  <si>
    <t>MDEwOlJlcG9zaXRvcnkyODAxNDU0MDU=</t>
  </si>
  <si>
    <t>Humhub_RESTfull_API</t>
  </si>
  <si>
    <t>OlyaKalun</t>
  </si>
  <si>
    <t>https://github.com/OlyaKalun/Humhub_RESTfull_API</t>
  </si>
  <si>
    <t>PHP/JavaScript/CSS/HTML/Ruby/Makefile/TypeScript</t>
  </si>
  <si>
    <t>2020-07-16T12:14:53Z</t>
  </si>
  <si>
    <t>2020-07-16T12:20:57Z</t>
  </si>
  <si>
    <t>2020-07-16T12:19:00Z</t>
  </si>
  <si>
    <t>MDEwOlJlcG9zaXRvcnkyODAwMDE1ODY=</t>
  </si>
  <si>
    <t>MercerMorning</t>
  </si>
  <si>
    <t>https://github.com/MercerMorning/vendor</t>
  </si>
  <si>
    <t>PHP/JavaScript/HTML/Makefile/CSS/Shell/Dockerfile</t>
  </si>
  <si>
    <t>2020-07-15T23:14:44Z</t>
  </si>
  <si>
    <t>2020-07-16T08:31:16Z</t>
  </si>
  <si>
    <t>2020-07-16T08:30:06Z</t>
  </si>
  <si>
    <t>MDEwOlJlcG9zaXRvcnkyODAwNDY1MTc=</t>
  </si>
  <si>
    <t>appad</t>
  </si>
  <si>
    <t>fericoder</t>
  </si>
  <si>
    <t>https://github.com/fericoder/appad</t>
  </si>
  <si>
    <t>PHP/HTML/CSS/JavaScript/Makefile/Vue</t>
  </si>
  <si>
    <t>2020-07-16T03:48:01Z</t>
  </si>
  <si>
    <t>2020-07-16T03:59:07Z</t>
  </si>
  <si>
    <t>2020-07-16T03:58:59Z</t>
  </si>
  <si>
    <t>MDEwOlJlcG9zaXRvcnkyODAwMzcwMTA=</t>
  </si>
  <si>
    <t>pms</t>
  </si>
  <si>
    <t>ashanbj</t>
  </si>
  <si>
    <t>https://github.com/ashanbj/pms</t>
  </si>
  <si>
    <t>PHP/TSQL/CSS/JavaScript/Vue/HTML</t>
  </si>
  <si>
    <t>2020-07-16T02:55:06Z</t>
  </si>
  <si>
    <t>2020-07-16T03:04:09Z</t>
  </si>
  <si>
    <t>2020-07-16T03:02:24Z</t>
  </si>
  <si>
    <t>MDEwOlJlcG9zaXRvcnkyNzc1MDI1ODE=</t>
  </si>
  <si>
    <t>datlichkham2</t>
  </si>
  <si>
    <t>THUHUONG1998</t>
  </si>
  <si>
    <t>https://github.com/THUHUONG1998/datlichkham2</t>
  </si>
  <si>
    <t>PHP/JavaScript/CSS/HTML/Ruby/CoffeeScript/Shell</t>
  </si>
  <si>
    <t>2020-07-06T09:44:25Z</t>
  </si>
  <si>
    <t>2020-07-15T09:17:30Z</t>
  </si>
  <si>
    <t>2020-07-15T09:12:29Z</t>
  </si>
  <si>
    <t>MDEwOlJlcG9zaXRvcnkyNzk3NjA0NDU=</t>
  </si>
  <si>
    <t>BIRU-Website</t>
  </si>
  <si>
    <t>daffafafa</t>
  </si>
  <si>
    <t>Summer Project to Improve BIRU's WEbsite Functions</t>
  </si>
  <si>
    <t>https://github.com/daffafafa/BIRU-Website</t>
  </si>
  <si>
    <t>TSQL/CSS/JavaScript/HTML/PHP/Hack</t>
  </si>
  <si>
    <t>2020-07-15T04:10:17Z</t>
  </si>
  <si>
    <t>2020-07-15T04:48:00Z</t>
  </si>
  <si>
    <t>2020-07-15T04:46:37Z</t>
  </si>
  <si>
    <t>MDEwOlJlcG9zaXRvcnkyNzM1MDk3ODE=</t>
  </si>
  <si>
    <t>df-docker-tsar</t>
  </si>
  <si>
    <t>happyandrewli</t>
  </si>
  <si>
    <t>https://github.com/happyandrewli/df-docker-tsar</t>
  </si>
  <si>
    <t>Dockerfile/Shell/JavaScript/HTML/CSS/Ruby/PHP</t>
  </si>
  <si>
    <t>2020-06-19T14:12:18Z</t>
  </si>
  <si>
    <t>2020-07-14T12:41:38Z</t>
  </si>
  <si>
    <t>2020-07-14T12:41:28Z</t>
  </si>
  <si>
    <t>MDEwOlJlcG9zaXRvcnkyNjIyMTk3MDc=</t>
  </si>
  <si>
    <t>as</t>
  </si>
  <si>
    <t>sd3259291</t>
  </si>
  <si>
    <t>https://github.com/sd3259291/as</t>
  </si>
  <si>
    <t>2020-05-08T03:39:39Z</t>
  </si>
  <si>
    <t>2020-07-14T08:56:20Z</t>
  </si>
  <si>
    <t>2020-07-14T08:56:04Z</t>
  </si>
  <si>
    <t>MDEwOlJlcG9zaXRvcnkyNzk0ODk3ODM=</t>
  </si>
  <si>
    <t>learning-management</t>
  </si>
  <si>
    <t>agabaandre</t>
  </si>
  <si>
    <t>Agaba Andre</t>
  </si>
  <si>
    <t>Very enthusiastic about getting thing done real quick and accurate</t>
  </si>
  <si>
    <t>Kampala</t>
  </si>
  <si>
    <t>An open source lms based on chamiro</t>
  </si>
  <si>
    <t>https://github.com/agabaandre/learning-management</t>
  </si>
  <si>
    <t>2020-07-14T05:19:33Z</t>
  </si>
  <si>
    <t>2020-07-14T06:50:30Z</t>
  </si>
  <si>
    <t>2020-07-14T06:17:28Z</t>
  </si>
  <si>
    <t>MDEwOlJlcG9zaXRvcnkyNzkzNDc5NDA=</t>
  </si>
  <si>
    <t>tamsis</t>
  </si>
  <si>
    <t>boran055</t>
  </si>
  <si>
    <t>UBK</t>
  </si>
  <si>
    <t>https://github.com/boran055/tamsis</t>
  </si>
  <si>
    <t>PHP/HTML/Batchfile/Shell/JavaScript/CSS/TSQL</t>
  </si>
  <si>
    <t>2020-07-13T15:56:10Z</t>
  </si>
  <si>
    <t>2020-07-13T16:03:53Z</t>
  </si>
  <si>
    <t>2020-07-13T16:03:50Z</t>
  </si>
  <si>
    <t>MDEwOlJlcG9zaXRvcnkyNzkzNDU1MDA=</t>
  </si>
  <si>
    <t>t1</t>
  </si>
  <si>
    <t>https://github.com/anushri19/t1</t>
  </si>
  <si>
    <t>2020-07-13T15:46:13Z</t>
  </si>
  <si>
    <t>2020-07-19T21:13:56Z</t>
  </si>
  <si>
    <t>2020-07-13T15:58:26Z</t>
  </si>
  <si>
    <t>MDEwOlJlcG9zaXRvcnkyNzkzMTQzNDc=</t>
  </si>
  <si>
    <t>m2n2g3m3nt</t>
  </si>
  <si>
    <t>jgoncalves802</t>
  </si>
  <si>
    <t>https://github.com/jgoncalves802/m2n2g3m3nt</t>
  </si>
  <si>
    <t>2020-07-13T13:44:47Z</t>
  </si>
  <si>
    <t>2020-07-13T15:15:15Z</t>
  </si>
  <si>
    <t>2020-07-13T14:59:55Z</t>
  </si>
  <si>
    <t>MDEwOlJlcG9zaXRvcnkyNzgwNzc4ODA=</t>
  </si>
  <si>
    <t>ensemblesolidairesorg</t>
  </si>
  <si>
    <t>ahmadzdn</t>
  </si>
  <si>
    <t>Ahmad ZEIDAN</t>
  </si>
  <si>
    <t>Young developer passionate about computer security</t>
  </si>
  <si>
    <t>https://github.com/ahmadzdn/ensemblesolidairesorg</t>
  </si>
  <si>
    <t>2020-07-08T12:03:15Z</t>
  </si>
  <si>
    <t>2020-07-13T14:03:34Z</t>
  </si>
  <si>
    <t>2020-07-13T14:03:22Z</t>
  </si>
  <si>
    <t>MDEwOlJlcG9zaXRvcnkyNTUwNjgzMDg=</t>
  </si>
  <si>
    <t>uni-migration</t>
  </si>
  <si>
    <t>ah-mobin</t>
  </si>
  <si>
    <t>Abu Horaira Mobin</t>
  </si>
  <si>
    <t>BS.c Engineer in Computer Science.\r\nFull stack web developer.</t>
  </si>
  <si>
    <t>personal</t>
  </si>
  <si>
    <t>https://github.com/ah-mobin/uni-migration</t>
  </si>
  <si>
    <t>PHP/HTML/CSS/Vue</t>
  </si>
  <si>
    <t>2020-04-12T11:31:25Z</t>
  </si>
  <si>
    <t>2020-07-12T11:59:09Z</t>
  </si>
  <si>
    <t>2020-07-12T11:59:06Z</t>
  </si>
  <si>
    <t>MDEwOlJlcG9zaXRvcnkxNzY0MzM2NjA=</t>
  </si>
  <si>
    <t>maraquser</t>
  </si>
  <si>
    <t>JamieYnonan</t>
  </si>
  <si>
    <t>Jamie Ynoñan</t>
  </si>
  <si>
    <t>Lima, Perú</t>
  </si>
  <si>
    <t>Maraquser, project to manage users roles and permissions. This project is designed to explain/present certain architectures and patterns in a more tangible way.</t>
  </si>
  <si>
    <t>ddd/command-bus/asynchronous/docker/makefile/unit-testing/mutation-testing/php7/python3</t>
  </si>
  <si>
    <t>https://github.com/JamieYnonan/maraquser</t>
  </si>
  <si>
    <t>Makefile/PHP/Dockerfile/Shell/Python</t>
  </si>
  <si>
    <t>2019-03-19T05:47:52Z</t>
  </si>
  <si>
    <t>2020-07-12T06:18:37Z</t>
  </si>
  <si>
    <t>2020-07-12T06:18:27Z</t>
  </si>
  <si>
    <t>MDEwOlJlcG9zaXRvcnkyNjE2MDgzOTQ=</t>
  </si>
  <si>
    <t>PowerFitness3</t>
  </si>
  <si>
    <t>Natanael04</t>
  </si>
  <si>
    <t>prueba</t>
  </si>
  <si>
    <t>https://github.com/Natanael04/PowerFitness3</t>
  </si>
  <si>
    <t>2020-05-05T23:51:02Z</t>
  </si>
  <si>
    <t>2020-07-12T01:56:42Z</t>
  </si>
  <si>
    <t>2020-07-12T01:56:33Z</t>
  </si>
  <si>
    <t>MDEwOlJlcG9zaXRvcnkyMTg2NjI2MDI=</t>
  </si>
  <si>
    <t>khoanguyennd</t>
  </si>
  <si>
    <t>https://github.com/khoanguyennd/demo</t>
  </si>
  <si>
    <t>PHP/Shell/HTML/Hack/CSS/JavaScript/Batchfile</t>
  </si>
  <si>
    <t>2019-10-31T01:52:25Z</t>
  </si>
  <si>
    <t>2020-07-11T02:14:58Z</t>
  </si>
  <si>
    <t>2020-07-11T02:13:11Z</t>
  </si>
  <si>
    <t>MDEwOlJlcG9zaXRvcnkyNzY1ODc1MTk=</t>
  </si>
  <si>
    <t>booking</t>
  </si>
  <si>
    <t>RingLives</t>
  </si>
  <si>
    <t>Md Sahidur Rahman</t>
  </si>
  <si>
    <t>Full-stack developer</t>
  </si>
  <si>
    <t>https://github.com/RingLives/booking</t>
  </si>
  <si>
    <t>CSS/HTML/Shell/PHP/Vue</t>
  </si>
  <si>
    <t>2020-07-02T08:11:22Z</t>
  </si>
  <si>
    <t>2020-07-10T17:51:04Z</t>
  </si>
  <si>
    <t>2020-07-10T17:50:39Z</t>
  </si>
  <si>
    <t>MDEwOlJlcG9zaXRvcnkyNzg1ODE1MTI=</t>
  </si>
  <si>
    <t>portfoio-v2</t>
  </si>
  <si>
    <t>PhanithNoch</t>
  </si>
  <si>
    <t>PhaNith</t>
  </si>
  <si>
    <t xml:space="preserve">I'm an mobile &amp; web developer </t>
  </si>
  <si>
    <t>https://github.com/PhanithNoch/portfoio-v2</t>
  </si>
  <si>
    <t>2020-07-10T08:32:10Z</t>
  </si>
  <si>
    <t>2020-07-10T08:51:58Z</t>
  </si>
  <si>
    <t>2020-07-10T08:51:16Z</t>
  </si>
  <si>
    <t>MDEwOlJlcG9zaXRvcnkyNzg1MTQ5NzE=</t>
  </si>
  <si>
    <t>BACKUP-APLIKASI</t>
  </si>
  <si>
    <t>Killers007</t>
  </si>
  <si>
    <t>Ahmad Juhdi</t>
  </si>
  <si>
    <t>BACKUP APLIKASI</t>
  </si>
  <si>
    <t>https://github.com/Killers007/BACKUP-APLIKASI</t>
  </si>
  <si>
    <t>2020-07-10T02:04:25Z</t>
  </si>
  <si>
    <t>2020-07-10T02:46:11Z</t>
  </si>
  <si>
    <t>2020-07-10T02:45:45Z</t>
  </si>
  <si>
    <t>MDEwOlJlcG9zaXRvcnkyMzA0MzUxOTk=</t>
  </si>
  <si>
    <t>kursusOnline</t>
  </si>
  <si>
    <t>dzakwanzaky</t>
  </si>
  <si>
    <t>M Dzakwan Zaky</t>
  </si>
  <si>
    <t>PT Aino Indonesia</t>
  </si>
  <si>
    <t>Yogyakarta, ID</t>
  </si>
  <si>
    <t>https://github.com/dzakwanzaky/kursusOnline</t>
  </si>
  <si>
    <t>PHP/HTML/CSS/Vue/Hack</t>
  </si>
  <si>
    <t>2019-12-27T11:53:14Z</t>
  </si>
  <si>
    <t>2020-07-09T15:27:01Z</t>
  </si>
  <si>
    <t>2020-07-09T15:26:50Z</t>
  </si>
  <si>
    <t>MDEwOlJlcG9zaXRvcnkyMzU3ODc2OTE=</t>
  </si>
  <si>
    <t>observer-component</t>
  </si>
  <si>
    <t>:wrench: Event system for Nette framework's component model.</t>
  </si>
  <si>
    <t>php/nette/event</t>
  </si>
  <si>
    <t>https://github.com/infinityloop-dev/observer-component</t>
  </si>
  <si>
    <t>2020-01-23T12:12:24Z</t>
  </si>
  <si>
    <t>2020-07-09T10:53:15Z</t>
  </si>
  <si>
    <t>2020-07-09T10:52:31Z</t>
  </si>
  <si>
    <t>MDEwOlJlcG9zaXRvcnkyNzc0MzQ4MjI=</t>
  </si>
  <si>
    <t>openPlatformMiniprogram</t>
  </si>
  <si>
    <t>https://github.com/1768177868/openPlatformMiniprogram</t>
  </si>
  <si>
    <t>PHP/HTML/TSQL/JavaScript/PLpgSQL/Smarty/CSS</t>
  </si>
  <si>
    <t>2020-07-06T03:36:59Z</t>
  </si>
  <si>
    <t>2020-10-10T02:19:40Z</t>
  </si>
  <si>
    <t>2020-07-09T10:45:18Z</t>
  </si>
  <si>
    <t>MDEwOlJlcG9zaXRvcnkyNzgyNTQ1NzA=</t>
  </si>
  <si>
    <t>digital_signature</t>
  </si>
  <si>
    <t>EgaBudimanItera</t>
  </si>
  <si>
    <t>https://github.com/EgaBudimanItera/digital_signature</t>
  </si>
  <si>
    <t>2020-07-09T03:36:00Z</t>
  </si>
  <si>
    <t>2020-07-09T03:42:13Z</t>
  </si>
  <si>
    <t>2020-07-09T03:40:09Z</t>
  </si>
  <si>
    <t>MDEwOlJlcG9zaXRvcnkzMjg3OTkwOTQ=</t>
  </si>
  <si>
    <t>laravel-Inventory-Stock-With-Scanner</t>
  </si>
  <si>
    <t>benmoumene</t>
  </si>
  <si>
    <t>https://github.com/benmoumene/laravel-Inventory-Stock-With-Scanner</t>
  </si>
  <si>
    <t>2021-01-11T21:45:01Z</t>
  </si>
  <si>
    <t>2021-01-11T21:46:37Z</t>
  </si>
  <si>
    <t>2020-07-08T13:59:37Z</t>
  </si>
  <si>
    <t>MDEwOlJlcG9zaXRvcnkyNzc5NzY1MjU=</t>
  </si>
  <si>
    <t>layui-tp6-</t>
  </si>
  <si>
    <t>yintianyugithub</t>
  </si>
  <si>
    <t>yintianyu</t>
  </si>
  <si>
    <t>layui+tp6后台管理系统</t>
  </si>
  <si>
    <t>https://github.com/yintianyugithub/layui-tp6-</t>
  </si>
  <si>
    <t>PHP/JavaScript/HTML/Smarty/TSQL/CSS</t>
  </si>
  <si>
    <t>2020-07-08T03:06:55Z</t>
  </si>
  <si>
    <t>2020-09-08T03:46:11Z</t>
  </si>
  <si>
    <t>2020-07-08T08:19:54Z</t>
  </si>
  <si>
    <t>MDEwOlJlcG9zaXRvcnkyNDg1MDM4MzU=</t>
  </si>
  <si>
    <t>brahmastra</t>
  </si>
  <si>
    <t>mayurpatnerepo</t>
  </si>
  <si>
    <t>Brahmastra Products</t>
  </si>
  <si>
    <t>https://github.com/mayurpatnerepo/brahmastra</t>
  </si>
  <si>
    <t>PHP/Vue/HTML/TSQL</t>
  </si>
  <si>
    <t>2020-03-19T12:59:23Z</t>
  </si>
  <si>
    <t>2020-07-08T07:39:44Z</t>
  </si>
  <si>
    <t>2020-07-08T07:39:33Z</t>
  </si>
  <si>
    <t>MDEwOlJlcG9zaXRvcnkyNzgwMDQxMzg=</t>
  </si>
  <si>
    <t>admin</t>
  </si>
  <si>
    <t>wangcb</t>
  </si>
  <si>
    <t>https://github.com/wangcb/admin</t>
  </si>
  <si>
    <t>TSQL/JavaScript/CSS/HTML/PHP</t>
  </si>
  <si>
    <t>2020-07-08T06:05:42Z</t>
  </si>
  <si>
    <t>2020-07-16T07:14:19Z</t>
  </si>
  <si>
    <t>2020-07-08T07:00:46Z</t>
  </si>
  <si>
    <t>MDEwOlJlcG9zaXRvcnkyNzc4NDQ3NjI=</t>
  </si>
  <si>
    <t>CRM-Project</t>
  </si>
  <si>
    <t>vibhabs</t>
  </si>
  <si>
    <t>vibha bs</t>
  </si>
  <si>
    <t>MCA Student @bmsce</t>
  </si>
  <si>
    <t>banglore</t>
  </si>
  <si>
    <t>https://github.com/vibhabs/CRM-Project</t>
  </si>
  <si>
    <t>2020-07-07T14:50:33Z</t>
  </si>
  <si>
    <t>2021-04-09T07:18:32Z</t>
  </si>
  <si>
    <t>2020-07-08T04:36:02Z</t>
  </si>
  <si>
    <t>MDEwOlJlcG9zaXRvcnkyNzY1MzMxNTc=</t>
  </si>
  <si>
    <t>yx-fastadmin</t>
  </si>
  <si>
    <t>by-yuanxing</t>
  </si>
  <si>
    <t>远行</t>
  </si>
  <si>
    <t>keep running</t>
  </si>
  <si>
    <t xml:space="preserve">my learning project </t>
  </si>
  <si>
    <t>https://github.com/by-yuanxing/yx-fastadmin</t>
  </si>
  <si>
    <t>PHP/HTML/CSS/JavaScript/TSQL/PLpgSQL/Smarty</t>
  </si>
  <si>
    <t>2020-07-02T02:51:35Z</t>
  </si>
  <si>
    <t>2020-07-08T03:58:43Z</t>
  </si>
  <si>
    <t>2020-07-08T03:58:18Z</t>
  </si>
  <si>
    <t>MDEwOlJlcG9zaXRvcnkyNzgwMDI3ODA=</t>
  </si>
  <si>
    <t>JUNTAR-PWA</t>
  </si>
  <si>
    <t>vzoratto</t>
  </si>
  <si>
    <t>Valeria Zoratto</t>
  </si>
  <si>
    <t>https://github.com/vzoratto/JUNTAR-PWA</t>
  </si>
  <si>
    <t>Dockerfile/PHP/CSS/JavaScript/Batchfile/Ruby/Shell</t>
  </si>
  <si>
    <t>2020-07-08T05:57:47Z</t>
  </si>
  <si>
    <t>2020-07-08T06:11:10Z</t>
  </si>
  <si>
    <t>2020-07-07T21:51:58Z</t>
  </si>
  <si>
    <t>MDEwOlJlcG9zaXRvcnkyNzc5MDM3NzE=</t>
  </si>
  <si>
    <t>ponnohaat_akaunting</t>
  </si>
  <si>
    <t>faysal492</t>
  </si>
  <si>
    <t>https://github.com/faysal492/ponnohaat_akaunting</t>
  </si>
  <si>
    <t>2020-07-07T19:23:37Z</t>
  </si>
  <si>
    <t>2020-07-07T19:29:58Z</t>
  </si>
  <si>
    <t>2020-07-07T19:29:26Z</t>
  </si>
  <si>
    <t>MDEwOlJlcG9zaXRvcnkxNDYyNjUzNDU=</t>
  </si>
  <si>
    <t>jpspro</t>
  </si>
  <si>
    <t>opencookiecms</t>
  </si>
  <si>
    <t>SYED MOHD AFIQ SYED ABDUL RAHMAN</t>
  </si>
  <si>
    <t>https://github.com/opencookiecms/jpspro</t>
  </si>
  <si>
    <t>PHP/HTML/CSS/JavaScript/Hack/TSQL</t>
  </si>
  <si>
    <t>2018-08-27T07:55:47Z</t>
  </si>
  <si>
    <t>2020-07-07T13:41:40Z</t>
  </si>
  <si>
    <t>2020-07-07T13:41:24Z</t>
  </si>
  <si>
    <t>MDEwOlJlcG9zaXRvcnkxODY4NDUzMjY=</t>
  </si>
  <si>
    <t>318-io-2019</t>
  </si>
  <si>
    <t>318io</t>
  </si>
  <si>
    <t>The updated version of 318-io</t>
  </si>
  <si>
    <t>https://github.com/318io/318-io-2019</t>
  </si>
  <si>
    <t>PHP/JavaScript/CSS/HTML/Shell/Hack/Python</t>
  </si>
  <si>
    <t>2019-05-15T14:38:36Z</t>
  </si>
  <si>
    <t>2020-07-07T13:26:08Z</t>
  </si>
  <si>
    <t>2020-07-07T13:24:32Z</t>
  </si>
  <si>
    <t>MDEwOlJlcG9zaXRvcnkyNzc3MzM4MDM=</t>
  </si>
  <si>
    <t>fmea</t>
  </si>
  <si>
    <t>esanmar</t>
  </si>
  <si>
    <t>Eduardo Sanjurjo</t>
  </si>
  <si>
    <t>Passion for software and technologies that solve problems.</t>
  </si>
  <si>
    <t>Failure mode and effects analysis is the process of reviewing as many components, assemblies, and subsystems as possible to identify potential failure modes</t>
  </si>
  <si>
    <t>fmea/amfe/failure-mode/effects-analysis</t>
  </si>
  <si>
    <t>https://github.com/esanmar/fmea</t>
  </si>
  <si>
    <t>2020-07-07T06:18:54Z</t>
  </si>
  <si>
    <t>2021-02-04T08:43:50Z</t>
  </si>
  <si>
    <t>2020-07-07T06:46:10Z</t>
  </si>
  <si>
    <t>MDEwOlJlcG9zaXRvcnkyNzYyMTc2MDE=</t>
  </si>
  <si>
    <t>test_fidesio</t>
  </si>
  <si>
    <t>arharrab</t>
  </si>
  <si>
    <t>Abbes RHARRAB</t>
  </si>
  <si>
    <t>Fidesio - Test technique Drupal 8</t>
  </si>
  <si>
    <t>https://github.com/arharrab/test_fidesio</t>
  </si>
  <si>
    <t>2020-06-30T22:01:19Z</t>
  </si>
  <si>
    <t>2020-07-07T00:23:34Z</t>
  </si>
  <si>
    <t>2020-07-07T00:23:22Z</t>
  </si>
  <si>
    <t>MDEwOlJlcG9zaXRvcnkyMjg4MTE5ODU=</t>
  </si>
  <si>
    <t>ElasticApmBundle</t>
  </si>
  <si>
    <t>wizaplace</t>
  </si>
  <si>
    <t>https://github.com/wizaplace/ElasticApmBundle</t>
  </si>
  <si>
    <t>2019-12-18T10:07:17Z</t>
  </si>
  <si>
    <t>2021-05-18T19:32:56Z</t>
  </si>
  <si>
    <t>2020-07-06T12:14:23Z</t>
  </si>
  <si>
    <t>MDEwOlJlcG9zaXRvcnkyNzY5MzA2Mjk=</t>
  </si>
  <si>
    <t>OLAP-Application-PHP</t>
  </si>
  <si>
    <t>AnggaraAng</t>
  </si>
  <si>
    <t>Anggara Anggi</t>
  </si>
  <si>
    <t>Graphic Designer &amp; Love Programming</t>
  </si>
  <si>
    <t>OLAP Application with Data Warehouse in Mysql Database Build on PHP</t>
  </si>
  <si>
    <t>https://github.com/AnggaraAng/OLAP-Application-PHP</t>
  </si>
  <si>
    <t>CSS/JavaScript/TSQL/Hack/PHP/HTML</t>
  </si>
  <si>
    <t>2020-07-03T15:23:54Z</t>
  </si>
  <si>
    <t>2020-07-06T09:26:40Z</t>
  </si>
  <si>
    <t>2020-07-06T09:26:37Z</t>
  </si>
  <si>
    <t>MDEwOlJlcG9zaXRvcnkyNTgyMzcxODM=</t>
  </si>
  <si>
    <t>student-management</t>
  </si>
  <si>
    <t>minhhieu1612</t>
  </si>
  <si>
    <t>https://github.com/minhhieu1612/student-management</t>
  </si>
  <si>
    <t>2020-04-23T14:47:04Z</t>
  </si>
  <si>
    <t>2020-07-06T07:44:34Z</t>
  </si>
  <si>
    <t>2020-07-06T07:44:20Z</t>
  </si>
  <si>
    <t>MDEwOlJlcG9zaXRvcnkxOTU4NjA2MDI=</t>
  </si>
  <si>
    <t>stock_manage</t>
  </si>
  <si>
    <t>csh995426531</t>
  </si>
  <si>
    <t>CuisHang</t>
  </si>
  <si>
    <t>China</t>
  </si>
  <si>
    <t>https://github.com/csh995426531/stock_manage</t>
  </si>
  <si>
    <t>PHP/HTML/TSQL/PLpgSQL/Smarty/CSS/JavaScript</t>
  </si>
  <si>
    <t>2019-07-08T17:50:37Z</t>
  </si>
  <si>
    <t>2020-07-06T03:39:45Z</t>
  </si>
  <si>
    <t>2020-07-06T03:39:35Z</t>
  </si>
  <si>
    <t>MDEwOlJlcG9zaXRvcnkyNzg4ODM4MDk=</t>
  </si>
  <si>
    <t>website-phyjio</t>
  </si>
  <si>
    <t>pavank07</t>
  </si>
  <si>
    <t xml:space="preserve">website-phyjio </t>
  </si>
  <si>
    <t>https://github.com/pavank07/website-phyjio</t>
  </si>
  <si>
    <t>2020-07-11T15:00:28Z</t>
  </si>
  <si>
    <t>2020-07-11T17:59:09Z</t>
  </si>
  <si>
    <t>2020-07-05T20:55:02Z</t>
  </si>
  <si>
    <t>MDEwOlJlcG9zaXRvcnkyNDEwOTEyODI=</t>
  </si>
  <si>
    <t>alix</t>
  </si>
  <si>
    <t>harkiramadhan</t>
  </si>
  <si>
    <t>Ahmad Harki Ramadhan</t>
  </si>
  <si>
    <t>DKI Jakarta</t>
  </si>
  <si>
    <t>https://github.com/harkiramadhan/alix</t>
  </si>
  <si>
    <t>2020-02-17T11:29:07Z</t>
  </si>
  <si>
    <t>2020-07-05T10:05:13Z</t>
  </si>
  <si>
    <t>2020-07-05T10:04:54Z</t>
  </si>
  <si>
    <t>MDEwOlJlcG9zaXRvcnkyNzcxMDEwNDM=</t>
  </si>
  <si>
    <t>Online-Assessment-Management-System</t>
  </si>
  <si>
    <t>POONGKUYIL-MUSE</t>
  </si>
  <si>
    <t>A Website platform that works on Multiple-choice Test platform.</t>
  </si>
  <si>
    <t>https://github.com/POONGKUYIL-MUSE/Online-Assessment-Management-System</t>
  </si>
  <si>
    <t>2020-07-04T11:58:36Z</t>
  </si>
  <si>
    <t>2020-11-02T05:43:52Z</t>
  </si>
  <si>
    <t>2020-07-04T12:26:42Z</t>
  </si>
  <si>
    <t>MDEwOlJlcG9zaXRvcnkyNzY1NjUxMjE=</t>
  </si>
  <si>
    <t>candycbt</t>
  </si>
  <si>
    <t>sutam21</t>
  </si>
  <si>
    <t>New CandyCBT 2.8 r3</t>
  </si>
  <si>
    <t>candycbt/cbt/e-learning/free</t>
  </si>
  <si>
    <t>https://github.com/sutam21/candycbt</t>
  </si>
  <si>
    <t>PHP/TSQL/HTML/Batchfile/Shell/JavaScript/CSS</t>
  </si>
  <si>
    <t>2020-07-02T06:20:35Z</t>
  </si>
  <si>
    <t>2021-03-23T08:55:13Z</t>
  </si>
  <si>
    <t>2020-07-04T08:12:57Z</t>
  </si>
  <si>
    <t>MDEwOlJlcG9zaXRvcnkyNzY5NzQyNzA=</t>
  </si>
  <si>
    <t>elhadjibabacarsene-symbole__Abdou_Karim_SIDIBE_El_Hadji_Babacar_SENE</t>
  </si>
  <si>
    <t>elhadjibabacarsene</t>
  </si>
  <si>
    <t>Projet Application Chambre Symbole by Symfony</t>
  </si>
  <si>
    <t>https://github.com/elhadjibabacarsene/elhadjibabacarsene-symbole__Abdou_Karim_SIDIBE_El_Hadji_Babacar_SENE</t>
  </si>
  <si>
    <t>2020-07-03T19:34:02Z</t>
  </si>
  <si>
    <t>2020-07-03T19:56:22Z</t>
  </si>
  <si>
    <t>2020-07-03T19:56:00Z</t>
  </si>
  <si>
    <t>MDEwOlJlcG9zaXRvcnkyNzY4NTI5NjM=</t>
  </si>
  <si>
    <t>multisite-config-split</t>
  </si>
  <si>
    <t>hplord12</t>
  </si>
  <si>
    <t>https://github.com/hplord12/multisite-config-split</t>
  </si>
  <si>
    <t>2020-07-03T08:50:07Z</t>
  </si>
  <si>
    <t>2020-07-03T10:51:49Z</t>
  </si>
  <si>
    <t>2020-07-03T10:51:29Z</t>
  </si>
  <si>
    <t>MDEwOlJlcG9zaXRvcnkyNDY5MTUwNTM=</t>
  </si>
  <si>
    <t>she</t>
  </si>
  <si>
    <t>SierraFlorez</t>
  </si>
  <si>
    <t>Sistema de horas extras</t>
  </si>
  <si>
    <t>https://github.com/SierraFlorez/she</t>
  </si>
  <si>
    <t>PHP/HTML/Vue/TSQL</t>
  </si>
  <si>
    <t>2020-03-12T19:28:47Z</t>
  </si>
  <si>
    <t>2020-06-30T18:36:44Z</t>
  </si>
  <si>
    <t>2020-06-30T18:36:23Z</t>
  </si>
  <si>
    <t>MDEwOlJlcG9zaXRvcnkyNzYxNTM3Mjg=</t>
  </si>
  <si>
    <t>ticket</t>
  </si>
  <si>
    <t>agespinosa</t>
  </si>
  <si>
    <t>Gustavo Espinosa</t>
  </si>
  <si>
    <t>https://github.com/agespinosa/ticket</t>
  </si>
  <si>
    <t>2020-06-30T16:30:53Z</t>
  </si>
  <si>
    <t>2020-06-30T16:33:20Z</t>
  </si>
  <si>
    <t>2020-06-30T16:31:33Z</t>
  </si>
  <si>
    <t>MDEwOlJlcG9zaXRvcnkyNzM3OTQwMzI=</t>
  </si>
  <si>
    <t>podcast-hosting-rss</t>
  </si>
  <si>
    <t>kishor1234</t>
  </si>
  <si>
    <t>Kishor Shinde</t>
  </si>
  <si>
    <t>@asksoft</t>
  </si>
  <si>
    <t>https://github.com/kishor1234/podcast-hosting-rss</t>
  </si>
  <si>
    <t>PHP/HTML/Hack/JavaScript/CSS/Shell/Perl</t>
  </si>
  <si>
    <t>2020-06-20T22:30:02Z</t>
  </si>
  <si>
    <t>2020-06-30T15:26:50Z</t>
  </si>
  <si>
    <t>2020-06-30T15:25:40Z</t>
  </si>
  <si>
    <t>MDEwOlJlcG9zaXRvcnkyNzYxMDM1OTE=</t>
  </si>
  <si>
    <t>stagedrupal89</t>
  </si>
  <si>
    <t>Stage instance for config split</t>
  </si>
  <si>
    <t>https://github.com/hplord12/stagedrupal89</t>
  </si>
  <si>
    <t>2020-06-30T13:16:17Z</t>
  </si>
  <si>
    <t>2020-06-30T13:20:24Z</t>
  </si>
  <si>
    <t>2020-06-30T13:18:36Z</t>
  </si>
  <si>
    <t>MDEwOlJlcG9zaXRvcnkyNzU3ODg1ODQ=</t>
  </si>
  <si>
    <t>play_win</t>
  </si>
  <si>
    <t>https://github.com/kishor1234/play_win</t>
  </si>
  <si>
    <t>PHP/HTML/Hack/CSS/JavaScript/Batchfile</t>
  </si>
  <si>
    <t>2020-06-29T11:07:11Z</t>
  </si>
  <si>
    <t>2020-06-29T12:26:45Z</t>
  </si>
  <si>
    <t>2020-06-29T12:26:22Z</t>
  </si>
  <si>
    <t>MDEwOlJlcG9zaXRvcnkxOTEyNzIwMzQ=</t>
  </si>
  <si>
    <t>PA</t>
  </si>
  <si>
    <t>gifariabi</t>
  </si>
  <si>
    <t>https://github.com/gifariabi/PA</t>
  </si>
  <si>
    <t>PHP/HTML/CSS/JavaScript/DIGITAL Command Language/PLpgSQL</t>
  </si>
  <si>
    <t>2019-06-11T01:37:44Z</t>
  </si>
  <si>
    <t>2020-06-29T02:19:54Z</t>
  </si>
  <si>
    <t>2020-06-29T02:24:40Z</t>
  </si>
  <si>
    <t>MDEwOlJlcG9zaXRvcnkyNzA0MTM2NDI=</t>
  </si>
  <si>
    <t>online_exam_fci</t>
  </si>
  <si>
    <t>HossamAmeen</t>
  </si>
  <si>
    <t>Hossam Mohamed Sayed Ameen</t>
  </si>
  <si>
    <t>I am web developer php ( laravel).</t>
  </si>
  <si>
    <t>https://github.com/HossamAmeen/online_exam_fci</t>
  </si>
  <si>
    <t>PHP/CSS/JavaScript/HTML/CoffeeScript/Shell/Vue</t>
  </si>
  <si>
    <t>2020-06-07T19:45:12Z</t>
  </si>
  <si>
    <t>2020-06-27T18:18:20Z</t>
  </si>
  <si>
    <t>2020-06-27T18:17:56Z</t>
  </si>
  <si>
    <t>MDEwOlJlcG9zaXRvcnkyNDE1NjY4NjU=</t>
  </si>
  <si>
    <t>backend-office</t>
  </si>
  <si>
    <t>quockidang95</t>
  </si>
  <si>
    <t>https://github.com/quockidang95/backend-office</t>
  </si>
  <si>
    <t>PHP/HTML/Vue</t>
  </si>
  <si>
    <t>2020-02-19T08:11:41Z</t>
  </si>
  <si>
    <t>2020-06-27T11:21:26Z</t>
  </si>
  <si>
    <t>2020-06-27T11:21:20Z</t>
  </si>
  <si>
    <t>MDEwOlJlcG9zaXRvcnkyNjc4NTA5MDM=</t>
  </si>
  <si>
    <t>SIGAP-UMKM</t>
  </si>
  <si>
    <t>vlrntnsha13</t>
  </si>
  <si>
    <t>https://github.com/vlrntnsha13/SIGAP-UMKM</t>
  </si>
  <si>
    <t>2020-05-29T12:21:03Z</t>
  </si>
  <si>
    <t>2020-06-26T16:03:52Z</t>
  </si>
  <si>
    <t>2020-06-26T16:03:11Z</t>
  </si>
  <si>
    <t>MDEwOlJlcG9zaXRvcnkyNzUxNjQ2MDU=</t>
  </si>
  <si>
    <t>publication</t>
  </si>
  <si>
    <t>taftadjani</t>
  </si>
  <si>
    <t>https://github.com/taftadjani/publication</t>
  </si>
  <si>
    <t>2020-06-26T13:38:37Z</t>
  </si>
  <si>
    <t>2020-06-26T14:01:54Z</t>
  </si>
  <si>
    <t>2020-06-26T14:01:39Z</t>
  </si>
  <si>
    <t>MDEwOlJlcG9zaXRvcnkyNzQ4Mzk3MzA=</t>
  </si>
  <si>
    <t>elearndistech</t>
  </si>
  <si>
    <t>nugrahadevelopers</t>
  </si>
  <si>
    <t>repo elearn distech base moodle</t>
  </si>
  <si>
    <t>https://github.com/nugrahadevelopers/elearndistech</t>
  </si>
  <si>
    <t>2020-06-25T05:52:23Z</t>
  </si>
  <si>
    <t>2020-06-25T13:06:53Z</t>
  </si>
  <si>
    <t>2020-06-25T13:06:49Z</t>
  </si>
  <si>
    <t>MDEwOlJlcG9zaXRvcnkyNzQwODAyMzM=</t>
  </si>
  <si>
    <t>Revisi</t>
  </si>
  <si>
    <t>https://github.com/gifariabi/Revisi</t>
  </si>
  <si>
    <t>PHP/HTML/CSS/Hack/JavaScript/DIGITAL Command Language/PLpgSQL</t>
  </si>
  <si>
    <t>2020-06-22T08:20:21Z</t>
  </si>
  <si>
    <t>2020-06-24T17:16:18Z</t>
  </si>
  <si>
    <t>2020-06-24T17:16:03Z</t>
  </si>
  <si>
    <t>MDEwOlJlcG9zaXRvcnkyNDcyMjg4NzY=</t>
  </si>
  <si>
    <t>EPBM</t>
  </si>
  <si>
    <t>rizha089</t>
  </si>
  <si>
    <t>Rizha Al-fajri</t>
  </si>
  <si>
    <t>https://github.com/rizha089/EPBM</t>
  </si>
  <si>
    <t>PHP/JavaScript/Vue/HTML/Hack</t>
  </si>
  <si>
    <t>2020-03-14T07:05:29Z</t>
  </si>
  <si>
    <t>2020-06-24T16:11:04Z</t>
  </si>
  <si>
    <t>2020-06-24T16:10:34Z</t>
  </si>
  <si>
    <t>MDEwOlJlcG9zaXRvcnkyNjc4OTY1NDc=</t>
  </si>
  <si>
    <t>myeducation</t>
  </si>
  <si>
    <t>akashsinga</t>
  </si>
  <si>
    <t>https://github.com/akashsinga/myeducation</t>
  </si>
  <si>
    <t>2020-05-29T15:50:26Z</t>
  </si>
  <si>
    <t>2020-07-31T07:19:01Z</t>
  </si>
  <si>
    <t>2020-06-23T17:41:11Z</t>
  </si>
  <si>
    <t>MDEwOlJlcG9zaXRvcnkyNTc2NDgzMzY=</t>
  </si>
  <si>
    <t>shopsmart</t>
  </si>
  <si>
    <t>Muhammadiqbal15</t>
  </si>
  <si>
    <t>repo untuk shopsmart</t>
  </si>
  <si>
    <t>https://github.com/Muhammadiqbal15/shopsmart</t>
  </si>
  <si>
    <t>PHP/HTML/JavaScript/CSS/Ruby</t>
  </si>
  <si>
    <t>2020-04-21T16:22:25Z</t>
  </si>
  <si>
    <t>2020-06-23T07:55:11Z</t>
  </si>
  <si>
    <t>2020-06-23T07:54:44Z</t>
  </si>
  <si>
    <t>MDEwOlJlcG9zaXRvcnkyNTc4MDg1MTE=</t>
  </si>
  <si>
    <t>toko_online</t>
  </si>
  <si>
    <t>azhar042003</t>
  </si>
  <si>
    <t>https://github.com/azhar042003/toko_online</t>
  </si>
  <si>
    <t>2020-04-22T06:10:59Z</t>
  </si>
  <si>
    <t>2020-06-23T07:51:58Z</t>
  </si>
  <si>
    <t>2020-06-23T07:51:35Z</t>
  </si>
  <si>
    <t>MDEwOlJlcG9zaXRvcnkyNTc4NDk4MjY=</t>
  </si>
  <si>
    <t>fastadmin_mayi</t>
  </si>
  <si>
    <t>hzq92</t>
  </si>
  <si>
    <t>mayi</t>
  </si>
  <si>
    <t>https://github.com/hzq92/fastadmin_mayi</t>
  </si>
  <si>
    <t>2020-04-22T09:11:43Z</t>
  </si>
  <si>
    <t>2020-08-12T08:37:30Z</t>
  </si>
  <si>
    <t>2020-06-23T02:02:13Z</t>
  </si>
  <si>
    <t>MDEwOlJlcG9zaXRvcnkyNjcwNDYxMDU=</t>
  </si>
  <si>
    <t>Skripsi_LB1</t>
  </si>
  <si>
    <t>yullyayu</t>
  </si>
  <si>
    <t>https://github.com/yullyayu/Skripsi_LB1</t>
  </si>
  <si>
    <t>2020-05-26T13:10:52Z</t>
  </si>
  <si>
    <t>2020-09-09T01:00:55Z</t>
  </si>
  <si>
    <t>2020-06-21T20:23:21Z</t>
  </si>
  <si>
    <t>MDEwOlJlcG9zaXRvcnkyNzM4MDE0OTI=</t>
  </si>
  <si>
    <t>equipment_management_system</t>
  </si>
  <si>
    <t>tianheng2017</t>
  </si>
  <si>
    <t>传感器设备后台管理系统</t>
  </si>
  <si>
    <t>https://github.com/tianheng2017/equipment_management_system</t>
  </si>
  <si>
    <t>PHP/Shell/HTML/Smarty/JavaScript/CSS</t>
  </si>
  <si>
    <t>2020-06-20T23:38:09Z</t>
  </si>
  <si>
    <t>2020-06-21T00:49:08Z</t>
  </si>
  <si>
    <t>2020-06-21T00:49:05Z</t>
  </si>
  <si>
    <t>MDEwOlJlcG9zaXRvcnkyNTQyMDA5ODE=</t>
  </si>
  <si>
    <t>WorkTime-App</t>
  </si>
  <si>
    <t>Seqak</t>
  </si>
  <si>
    <t>Kacper Kozioł</t>
  </si>
  <si>
    <t>An application that helps in counting the working time. Especially if you work in several projects.</t>
  </si>
  <si>
    <t>https://github.com/Seqak/WorkTime-App</t>
  </si>
  <si>
    <t>CSS/PHP/JavaScript/HTML/TSQL</t>
  </si>
  <si>
    <t>2020-04-08T21:07:57Z</t>
  </si>
  <si>
    <t>2020-06-20T11:49:30Z</t>
  </si>
  <si>
    <t>2020-06-20T11:49:15Z</t>
  </si>
  <si>
    <t>MDEwOlJlcG9zaXRvcnkyNTAxMjM5NjE=</t>
  </si>
  <si>
    <t>PI_WebWassalni</t>
  </si>
  <si>
    <t>mehdi-ayari</t>
  </si>
  <si>
    <t>https://github.com/mehdi-ayari/PI_WebWassalni</t>
  </si>
  <si>
    <t>PHP/HTML/CSS/JavaScript/Ruby</t>
  </si>
  <si>
    <t>2020-03-26T00:35:47Z</t>
  </si>
  <si>
    <t>2020-06-20T12:34:14Z</t>
  </si>
  <si>
    <t>2020-06-20T11:34:33Z</t>
  </si>
  <si>
    <t>MDEwOlJlcG9zaXRvcnkyNzE4MjY5MTk=</t>
  </si>
  <si>
    <t>skylinen</t>
  </si>
  <si>
    <t>wilangan8</t>
  </si>
  <si>
    <t>https://github.com/wilangan8/skylinen</t>
  </si>
  <si>
    <t>2020-06-12T15:09:04Z</t>
  </si>
  <si>
    <t>2020-06-18T11:40:30Z</t>
  </si>
  <si>
    <t>2020-06-18T11:37:27Z</t>
  </si>
  <si>
    <t>MDEwOlJlcG9zaXRvcnkyNDg0MzQxNzI=</t>
  </si>
  <si>
    <t>MageMastery_Workshop</t>
  </si>
  <si>
    <t>BorisovskiP</t>
  </si>
  <si>
    <t>Petar Borisovski</t>
  </si>
  <si>
    <t xml:space="preserve"> @customgento</t>
  </si>
  <si>
    <t>Bad Homburg, Germany</t>
  </si>
  <si>
    <t>https://github.com/BorisovskiP/MageMastery_Workshop</t>
  </si>
  <si>
    <t>PHP/JavaScript/CSS/HTML/VCL/Shell</t>
  </si>
  <si>
    <t>2020-03-19T07:07:17Z</t>
  </si>
  <si>
    <t>2020-06-17T12:00:43Z</t>
  </si>
  <si>
    <t>2020-06-17T12:00:05Z</t>
  </si>
  <si>
    <t>MDEwOlJlcG9zaXRvcnkyNzI2MDIwNDE=</t>
  </si>
  <si>
    <t>ternium_v1</t>
  </si>
  <si>
    <t>vkwasinski</t>
  </si>
  <si>
    <t>Vinícius Kwasinski</t>
  </si>
  <si>
    <t>Perl Programmer and PHP Lover</t>
  </si>
  <si>
    <t>VK Softwares</t>
  </si>
  <si>
    <t>Rio de Janeiro, Brazil</t>
  </si>
  <si>
    <t>https://github.com/vkwasinski/ternium_v1</t>
  </si>
  <si>
    <t>2020-06-16T03:37:20Z</t>
  </si>
  <si>
    <t>2020-06-16T03:38:36Z</t>
  </si>
  <si>
    <t>2020-06-16T03:38:13Z</t>
  </si>
  <si>
    <t>MDEwOlJlcG9zaXRvcnkyNzExNTUwODc=</t>
  </si>
  <si>
    <t>afftership</t>
  </si>
  <si>
    <t>Thanhdev-web</t>
  </si>
  <si>
    <t>Thanhdev</t>
  </si>
  <si>
    <t>https://github.com/Thanhdev-web/afftership</t>
  </si>
  <si>
    <t>PHP/HTML/TypeScript/Vue</t>
  </si>
  <si>
    <t>2020-06-10T02:15:55Z</t>
  </si>
  <si>
    <t>2020-06-16T01:56:53Z</t>
  </si>
  <si>
    <t>2020-06-16T01:55:24Z</t>
  </si>
  <si>
    <t>MDEwOlJlcG9zaXRvcnkyNTQxMjkwMjA=</t>
  </si>
  <si>
    <t>NBA_application</t>
  </si>
  <si>
    <t>gabordanielski</t>
  </si>
  <si>
    <t>Gabor Danielski</t>
  </si>
  <si>
    <t>https://github.com/gabordanielski/NBA_application</t>
  </si>
  <si>
    <t>2020-04-08T15:36:30Z</t>
  </si>
  <si>
    <t>2020-06-15T22:17:28Z</t>
  </si>
  <si>
    <t>2020-06-15T21:42:47Z</t>
  </si>
  <si>
    <t>MDEwOlJlcG9zaXRvcnkyNzMzMzAxODc=</t>
  </si>
  <si>
    <t>online</t>
  </si>
  <si>
    <t>robbiereta</t>
  </si>
  <si>
    <t>https://github.com/robbiereta/online</t>
  </si>
  <si>
    <t>HTML/JavaScript/PHP/Hack/CSS</t>
  </si>
  <si>
    <t>2020-06-18T20:07:39Z</t>
  </si>
  <si>
    <t>2020-06-18T20:08:05Z</t>
  </si>
  <si>
    <t>2020-06-15T19:24:37Z</t>
  </si>
  <si>
    <t>MDEwOlJlcG9zaXRvcnkyNTM0NDE0NTc=</t>
  </si>
  <si>
    <t>aid</t>
  </si>
  <si>
    <t>DaniilBobrov14</t>
  </si>
  <si>
    <t>aid project</t>
  </si>
  <si>
    <t>https://github.com/DaniilBobrov14/aid</t>
  </si>
  <si>
    <t>2020-04-06T08:41:26Z</t>
  </si>
  <si>
    <t>2020-06-15T15:10:36Z</t>
  </si>
  <si>
    <t>2020-06-15T15:10:31Z</t>
  </si>
  <si>
    <t>MDEwOlJlcG9zaXRvcnkyNTY2NTMxOTg=</t>
  </si>
  <si>
    <t>Event_management</t>
  </si>
  <si>
    <t>MD-Khalid-Hosain</t>
  </si>
  <si>
    <t>MD Khalid Hosain</t>
  </si>
  <si>
    <t>Laravel Developer</t>
  </si>
  <si>
    <t>Final project</t>
  </si>
  <si>
    <t>https://github.com/MD-Khalid-Hosain/Event_management</t>
  </si>
  <si>
    <t>PHP/HTML/Makefile/Vue</t>
  </si>
  <si>
    <t>2020-04-18T02:26:11Z</t>
  </si>
  <si>
    <t>2020-09-16T13:31:40Z</t>
  </si>
  <si>
    <t>2020-06-15T07:05:44Z</t>
  </si>
  <si>
    <t>MDEwOlJlcG9zaXRvcnkyNDY2NzM1MDk=</t>
  </si>
  <si>
    <t>ashram</t>
  </si>
  <si>
    <t>vikashranjan0000</t>
  </si>
  <si>
    <t>https://github.com/vikashranjan0000/ashram</t>
  </si>
  <si>
    <t>CSS/JavaScript/HTML/PHP/Hack</t>
  </si>
  <si>
    <t>2020-03-11T20:28:53Z</t>
  </si>
  <si>
    <t>2020-06-14T23:03:24Z</t>
  </si>
  <si>
    <t>2020-06-14T23:02:51Z</t>
  </si>
  <si>
    <t>MDEwOlJlcG9zaXRvcnkyNjc4MzQzNjk=</t>
  </si>
  <si>
    <t>nlntotoshop</t>
  </si>
  <si>
    <t>nhatminh0149</t>
  </si>
  <si>
    <t>https://github.com/nhatminh0149/nlntotoshop</t>
  </si>
  <si>
    <t>2020-05-29T10:49:40Z</t>
  </si>
  <si>
    <t>2020-06-14T17:11:35Z</t>
  </si>
  <si>
    <t>2020-06-14T17:22:12Z</t>
  </si>
  <si>
    <t>MDEwOlJlcG9zaXRvcnkyMjE3MTcwMTM=</t>
  </si>
  <si>
    <t>fa</t>
  </si>
  <si>
    <t>https://github.com/hipogea/fa</t>
  </si>
  <si>
    <t>2019-11-14T14:31:10Z</t>
  </si>
  <si>
    <t>2020-06-14T14:09:09Z</t>
  </si>
  <si>
    <t>2020-06-14T14:07:22Z</t>
  </si>
  <si>
    <t>MDEwOlJlcG9zaXRvcnkyNjAwMzYxNjQ=</t>
  </si>
  <si>
    <t>Foods</t>
  </si>
  <si>
    <t>Farouk00</t>
  </si>
  <si>
    <t>test register</t>
  </si>
  <si>
    <t>https://github.com/Farouk00/Foods</t>
  </si>
  <si>
    <t>2020-04-29T20:20:33Z</t>
  </si>
  <si>
    <t>2020-06-14T10:56:11Z</t>
  </si>
  <si>
    <t>2020-06-14T10:54:46Z</t>
  </si>
  <si>
    <t>MDEwOlJlcG9zaXRvcnkzNDg2Mzc0Mzg=</t>
  </si>
  <si>
    <t>Automatic-correctness-assessment</t>
  </si>
  <si>
    <t>gmldbs</t>
  </si>
  <si>
    <t>https://github.com/gmldbs/Automatic-correctness-assessment</t>
  </si>
  <si>
    <t>Perl/Makefile/Python/C/C++/PostScript/Batchfile</t>
  </si>
  <si>
    <t>2021-03-17T08:43:40Z</t>
  </si>
  <si>
    <t>2021-04-06T07:32:35Z</t>
  </si>
  <si>
    <t>2021-04-06T07:32:32Z</t>
  </si>
  <si>
    <t>MDEwOlJlcG9zaXRvcnkyOTgzOTczMTY=</t>
  </si>
  <si>
    <t>CodeDefendersCode</t>
  </si>
  <si>
    <t>vnc10</t>
  </si>
  <si>
    <t>Vinicius Petris</t>
  </si>
  <si>
    <t>Computer Science student at Federal University of Technology - Paraná</t>
  </si>
  <si>
    <t>Campo Mourão, PR, Brazil</t>
  </si>
  <si>
    <t>https://github.com/vnc10/CodeDefendersCode</t>
  </si>
  <si>
    <t>Dockerfile/Shell/Python/Java/Makefile/JavaScript/HTML</t>
  </si>
  <si>
    <t>2020-09-24T21:19:24Z</t>
  </si>
  <si>
    <t>2021-03-13T22:33:01Z</t>
  </si>
  <si>
    <t>2021-02-06T04:45:07Z</t>
  </si>
  <si>
    <t>MDEwOlJlcG9zaXRvcnkzMzAzNjkzOTE=</t>
  </si>
  <si>
    <t>MajorExample</t>
  </si>
  <si>
    <t>MutantBench</t>
  </si>
  <si>
    <t>https://github.com/MutantBench/MajorExample</t>
  </si>
  <si>
    <t>2021-01-17T10:55:26Z</t>
  </si>
  <si>
    <t>2021-01-17T14:10:15Z</t>
  </si>
  <si>
    <t>2021-01-17T14:10:06Z</t>
  </si>
  <si>
    <t>MDEwOlJlcG9zaXRvcnk0ODQzNzY3Mw==</t>
  </si>
  <si>
    <t>CodeDefenders</t>
  </si>
  <si>
    <t>Gamification of Mutation Testing</t>
  </si>
  <si>
    <t>https://github.com/CodeDefenders/CodeDefenders</t>
  </si>
  <si>
    <t>Java/Shell/JavaScript/HTML/CSS/Dockerfile</t>
  </si>
  <si>
    <t>2015-12-22T14:53:12Z</t>
  </si>
  <si>
    <t>2021-03-25T09:04:04Z</t>
  </si>
  <si>
    <t>2020-12-05T14:40:03Z</t>
  </si>
  <si>
    <t>MDEwOlJlcG9zaXRvcnkzMDgwMzEzNTk=</t>
  </si>
  <si>
    <t>TQS20-21_major-demo</t>
  </si>
  <si>
    <t>danrpinho</t>
  </si>
  <si>
    <t>Daniel Pinho</t>
  </si>
  <si>
    <t>University of Porto</t>
  </si>
  <si>
    <t>https://github.com/danrpinho/TQS20-21_major-demo</t>
  </si>
  <si>
    <t>Shell/Java</t>
  </si>
  <si>
    <t>2020-10-28T13:49:47Z</t>
  </si>
  <si>
    <t>2020-12-07T17:21:20Z</t>
  </si>
  <si>
    <t>2020-10-28T13:52:22Z</t>
  </si>
  <si>
    <t>MDEwOlJlcG9zaXRvcnkzMDQ1ODAzMTQ=</t>
  </si>
  <si>
    <t>TVVS</t>
  </si>
  <si>
    <t>DiogoASTeixeira</t>
  </si>
  <si>
    <t>Diogo Teixeira</t>
  </si>
  <si>
    <t>FEUP</t>
  </si>
  <si>
    <t>Porto</t>
  </si>
  <si>
    <t>https://github.com/DiogoASTeixeira/TVVS</t>
  </si>
  <si>
    <t>Java/Shell</t>
  </si>
  <si>
    <t>2020-10-16T09:27:35Z</t>
  </si>
  <si>
    <t>2021-03-11T16:22:47Z</t>
  </si>
  <si>
    <t>2020-10-26T12:44:07Z</t>
  </si>
  <si>
    <t>MDEwOlJlcG9zaXRvcnkzMDQ5MjcxNjQ=</t>
  </si>
  <si>
    <t>TriangleMutation</t>
  </si>
  <si>
    <t>ricardojaferreira</t>
  </si>
  <si>
    <t>Ricardo Ferreira</t>
  </si>
  <si>
    <t>Some mutation testing with the Triangle tool</t>
  </si>
  <si>
    <t>https://github.com/ricardojaferreira/TriangleMutation</t>
  </si>
  <si>
    <t>Java/Shell/CSS/HTML/JavaScript</t>
  </si>
  <si>
    <t>2020-10-17T17:01:09Z</t>
  </si>
  <si>
    <t>2020-10-17T23:26:24Z</t>
  </si>
  <si>
    <t>2020-10-17T23:26:18Z</t>
  </si>
  <si>
    <t>MDEwOlJlcG9zaXRvcnkzMDEyODExMzU=</t>
  </si>
  <si>
    <t>CS520-InClass2</t>
  </si>
  <si>
    <t>koushikrbukkasamudram</t>
  </si>
  <si>
    <t>https://github.com/koushikrbukkasamudram/CS520-InClass2</t>
  </si>
  <si>
    <t>2020-10-05T03:13:47Z</t>
  </si>
  <si>
    <t>2020-10-05T03:16:53Z</t>
  </si>
  <si>
    <t>2020-10-05T02:25:18Z</t>
  </si>
  <si>
    <t>MDEwOlJlcG9zaXRvcnkyOTQ3NDYxNDA=</t>
  </si>
  <si>
    <t>cseprjs</t>
  </si>
  <si>
    <t>tonymadkins</t>
  </si>
  <si>
    <t>Anthony Adkins</t>
  </si>
  <si>
    <t>https://github.com/tonymadkins/cseprjs</t>
  </si>
  <si>
    <t>Python/Java/CSS/HTML/JavaScript/Shell</t>
  </si>
  <si>
    <t>2020-09-11T16:28:59Z</t>
  </si>
  <si>
    <t>2020-09-11T17:01:44Z</t>
  </si>
  <si>
    <t>2020-09-11T17:01:34Z</t>
  </si>
  <si>
    <t>MDEwOlJlcG9zaXRvcnkyMDIyMzk4ODQ=</t>
  </si>
  <si>
    <t>TesterRank</t>
  </si>
  <si>
    <t>viyer5</t>
  </si>
  <si>
    <t>Vighnesh Iyer</t>
  </si>
  <si>
    <t>I am a second year grad student at University of Illinois at Urbana Champaign studying Computer Science. Reactive programming is Kotlin is my latest obsession</t>
  </si>
  <si>
    <t>https://github.com/viyer5/TesterRank</t>
  </si>
  <si>
    <t>2019-08-13T23:53:22Z</t>
  </si>
  <si>
    <t>2020-06-29T21:29:00Z</t>
  </si>
  <si>
    <t>2020-06-29T21:28:57Z</t>
  </si>
  <si>
    <t>MDEwOlJlcG9zaXRvcnkzNjgwOTY5MDE=</t>
  </si>
  <si>
    <t>MutationAnalysisForDBC-FormaliSE21</t>
  </si>
  <si>
    <t>TUBS-ISF</t>
  </si>
  <si>
    <t>https://github.com/TUBS-ISF/MutationAnalysisForDBC-FormaliSE21</t>
  </si>
  <si>
    <t>Java/Python</t>
  </si>
  <si>
    <t>2021-05-17T07:36:53Z</t>
  </si>
  <si>
    <t>2021-05-17T07:43:58Z</t>
  </si>
  <si>
    <t>2021-05-17T07:43:22Z</t>
  </si>
  <si>
    <t>MDEwOlJlcG9zaXRvcnkxNjk0MjM0MTg=</t>
  </si>
  <si>
    <t>nimrod-hunor</t>
  </si>
  <si>
    <t>easy-software-ufal</t>
  </si>
  <si>
    <t>https://github.com/easy-software-ufal/nimrod-hunor</t>
  </si>
  <si>
    <t>Python/Java/Dockerfile/Shell</t>
  </si>
  <si>
    <t>2019-02-06T14:59:36Z</t>
  </si>
  <si>
    <t>2021-04-06T19:36:19Z</t>
  </si>
  <si>
    <t>2021-04-06T19:35:59Z</t>
  </si>
  <si>
    <t>MDEwOlJlcG9zaXRvcnkxNDU1NTc5MjA=</t>
  </si>
  <si>
    <t>GaSubtle</t>
  </si>
  <si>
    <t>AbdullahAsendar</t>
  </si>
  <si>
    <t>Abdullah Asendar</t>
  </si>
  <si>
    <t>Backend Java Developer</t>
  </si>
  <si>
    <t>Generate Higher Order Mutants using Genetic Algorithm</t>
  </si>
  <si>
    <t>fault-based-testing/mutation-testing/genetic-algorithm/java-8/javafx/junit4/spring-boot</t>
  </si>
  <si>
    <t>https://github.com/AbdullahAsendar/GaSubtle</t>
  </si>
  <si>
    <t>Java/CSS</t>
  </si>
  <si>
    <t>2018-08-21T12:00:42Z</t>
  </si>
  <si>
    <t>2020-12-11T00:56:34Z</t>
  </si>
  <si>
    <t>2020-12-11T00:56:31Z</t>
  </si>
  <si>
    <t>MDEwOlJlcG9zaXRvcnkyMzY0ODcyMQ==</t>
  </si>
  <si>
    <t>MuJava</t>
  </si>
  <si>
    <t>saiema</t>
  </si>
  <si>
    <t>Simón Emmanuel Gutiérrez Brida</t>
  </si>
  <si>
    <t>PhD in Computer Science at FaMAF (Universidad Nacional de Córdoba)\r\n\r\nPlace of work : Universidad Nacional de Río Cuarto, Departamento de Computación</t>
  </si>
  <si>
    <t>An improved version of muJava, a mutation tool for Java</t>
  </si>
  <si>
    <t>https://github.com/saiema/MuJava</t>
  </si>
  <si>
    <t>2014-09-04T04:43:48Z</t>
  </si>
  <si>
    <t>2020-10-13T16:59:09Z</t>
  </si>
  <si>
    <t>2020-10-13T16:58:59Z</t>
  </si>
  <si>
    <t>MDEwOlJlcG9zaXRvcnk2Njg4NzgzMQ==</t>
  </si>
  <si>
    <t>MyPhdThesis_DemoCode</t>
  </si>
  <si>
    <t>shabanjokhio</t>
  </si>
  <si>
    <t>Muhammad Shaban</t>
  </si>
  <si>
    <t>https://github.com/shabanjokhio/MyPhdThesis_DemoCode</t>
  </si>
  <si>
    <t>2016-08-29T23:17:13Z</t>
  </si>
  <si>
    <t>2020-10-07T20:15:54Z</t>
  </si>
  <si>
    <t>2020-10-07T20:06:44Z</t>
  </si>
  <si>
    <t>MDEwOlJlcG9zaXRvcnkxMTY3MjEwNTA=</t>
  </si>
  <si>
    <t>METtester</t>
  </si>
  <si>
    <t>UNF-STLab</t>
  </si>
  <si>
    <t>https://github.com/UNF-STLab/METtester</t>
  </si>
  <si>
    <t>Java/Batchfile</t>
  </si>
  <si>
    <t>2018-01-08T19:54:05Z</t>
  </si>
  <si>
    <t>2020-09-16T14:49:27Z</t>
  </si>
  <si>
    <t>2020-09-16T14:49:06Z</t>
  </si>
  <si>
    <t>MDEwOlJlcG9zaXRvcnkzOTg1NzUxNA==</t>
  </si>
  <si>
    <t>ANPER</t>
  </si>
  <si>
    <t>gastonscilingo</t>
  </si>
  <si>
    <t>Gastón Scilingo</t>
  </si>
  <si>
    <t>UNRC</t>
  </si>
  <si>
    <t>Automatic NullPointer Exception Repair</t>
  </si>
  <si>
    <t>https://github.com/gastonscilingo/ANPER</t>
  </si>
  <si>
    <t>2015-07-28T20:59:46Z</t>
  </si>
  <si>
    <t>2020-08-31T18:07:15Z</t>
  </si>
  <si>
    <t>2020-08-31T18:07:06Z</t>
  </si>
  <si>
    <t>MDEwOlJlcG9zaXRvcnkyODg3MzkyMjU=</t>
  </si>
  <si>
    <t>myStudents</t>
  </si>
  <si>
    <t>phantomDai</t>
  </si>
  <si>
    <t>https://github.com/phantomDai/myStudents</t>
  </si>
  <si>
    <t>HTML/CSS/Java</t>
  </si>
  <si>
    <t>2020-08-19T13:27:49Z</t>
  </si>
  <si>
    <t>2020-08-19T13:40:45Z</t>
  </si>
  <si>
    <t>2020-08-19T13:29:07Z</t>
  </si>
  <si>
    <t>Academia/Industry</t>
  </si>
  <si>
    <t>MDEwOlJlcG9zaXRvcnkyNTgwOTc0NTA=</t>
  </si>
  <si>
    <t>junstar17.github.io</t>
  </si>
  <si>
    <t>Junstar17</t>
  </si>
  <si>
    <t>블로그</t>
  </si>
  <si>
    <t>https://github.com/Junstar17/junstar17.github.io</t>
  </si>
  <si>
    <t>HTML/Ruby/SCSS/JavaScript/CSS/Pug</t>
  </si>
  <si>
    <t>2020-04-23T04:50:48Z</t>
  </si>
  <si>
    <t>2021-06-22T07:13:02Z</t>
  </si>
  <si>
    <t>2021-06-22T07:12:51Z</t>
  </si>
  <si>
    <t>MDEwOlJlcG9zaXRvcnkzNzY2NjIxMTI=</t>
  </si>
  <si>
    <t>muina</t>
  </si>
  <si>
    <t>vaporyhumo</t>
  </si>
  <si>
    <t>Rodrigo Andr√©s Contreras Vilina</t>
  </si>
  <si>
    <t>@recorridoCL</t>
  </si>
  <si>
    <t>Santiago, Chile</t>
  </si>
  <si>
    <t>Typesafe core for Rails applications that already use Sorbet.</t>
  </si>
  <si>
    <t>ruby/rails/sorbet</t>
  </si>
  <si>
    <t>https://github.com/vaporyhumo/muina</t>
  </si>
  <si>
    <t>Ruby/Shell</t>
  </si>
  <si>
    <t>2021-06-13T23:52:09Z</t>
  </si>
  <si>
    <t>2021-06-22T05:35:34Z</t>
  </si>
  <si>
    <t>2021-06-22T05:01:51Z</t>
  </si>
  <si>
    <t>MDEwOlJlcG9zaXRvcnkzNDczMDY5NTQ=</t>
  </si>
  <si>
    <t>giftlog</t>
  </si>
  <si>
    <t>Soki-Naka</t>
  </si>
  <si>
    <t>https://github.com/Soki-Naka/giftlog</t>
  </si>
  <si>
    <t>Ruby/JavaScript/HTML/SCSS</t>
  </si>
  <si>
    <t>2021-03-13T07:46:49Z</t>
  </si>
  <si>
    <t>2021-06-22T04:34:22Z</t>
  </si>
  <si>
    <t>2021-06-22T04:33:30Z</t>
  </si>
  <si>
    <t>MDEwOlJlcG9zaXRvcnkzMjg0MTI2ODk=</t>
  </si>
  <si>
    <t>jcookpad</t>
  </si>
  <si>
    <t>junjun491</t>
  </si>
  <si>
    <t>https://github.com/junjun491/jcookpad</t>
  </si>
  <si>
    <t>Ruby/JavaScript/CSS/SCSS/HTML/Vue/Dockerfile</t>
  </si>
  <si>
    <t>2021-01-10T15:17:27Z</t>
  </si>
  <si>
    <t>2021-06-22T03:41:11Z</t>
  </si>
  <si>
    <t>2021-06-22T03:40:48Z</t>
  </si>
  <si>
    <t>MDEwOlJlcG9zaXRvcnkzNzI3MTQ3MjM=</t>
  </si>
  <si>
    <t>Portfolio</t>
  </si>
  <si>
    <t>yuma0313</t>
  </si>
  <si>
    <t>https://github.com/yuma0313/Portfolio</t>
  </si>
  <si>
    <t>Ruby/JavaScript/HTML/CoffeeScript/SCSS</t>
  </si>
  <si>
    <t>2021-06-01T05:45:57Z</t>
  </si>
  <si>
    <t>2021-06-22T02:33:09Z</t>
  </si>
  <si>
    <t>2021-06-22T02:32:46Z</t>
  </si>
  <si>
    <t>MDEwOlJlcG9zaXRvcnkzNTU5MjU0NjE=</t>
  </si>
  <si>
    <t>mentalhealth_management_test</t>
  </si>
  <si>
    <t>ko-suke1016</t>
  </si>
  <si>
    <t>こうすけ</t>
  </si>
  <si>
    <t>RUNTEQ15期　\r\n元飲食業人事労務</t>
  </si>
  <si>
    <t>メンタルヘルスマネジメント検定3級の副教材</t>
  </si>
  <si>
    <t>https://github.com/ko-suke1016/mentalhealth_management_test</t>
  </si>
  <si>
    <t>JavaScript/Ruby/HTML/SCSS/CSS</t>
  </si>
  <si>
    <t>2021-04-08T13:48:47Z</t>
  </si>
  <si>
    <t>2021-06-21T19:21:03Z</t>
  </si>
  <si>
    <t>2021-06-21T19:21:00Z</t>
  </si>
  <si>
    <t>MDEwOlJlcG9zaXRvcnkzNjkxMTkzMzE=</t>
  </si>
  <si>
    <t>surfing_typing</t>
  </si>
  <si>
    <t>ryuji55</t>
  </si>
  <si>
    <t>https://github.com/ryuji55/surfing_typing</t>
  </si>
  <si>
    <t>Ruby/JavaScript/SCSS/HTML</t>
  </si>
  <si>
    <t>2021-05-20T07:25:56Z</t>
  </si>
  <si>
    <t>2021-06-21T15:54:56Z</t>
  </si>
  <si>
    <t>2021-06-21T15:54:52Z</t>
  </si>
  <si>
    <t>MDEwOlJlcG9zaXRvcnkzMjMwMjIzNDA=</t>
  </si>
  <si>
    <t>best_gifter</t>
  </si>
  <si>
    <t>naka-no-mura</t>
  </si>
  <si>
    <t>https://github.com/naka-no-mura/best_gifter</t>
  </si>
  <si>
    <t>Ruby/JavaScript/CSS/HTML/Vue/SCSS</t>
  </si>
  <si>
    <t>2020-12-20T07:59:40Z</t>
  </si>
  <si>
    <t>2021-06-21T14:49:12Z</t>
  </si>
  <si>
    <t>2021-06-21T14:49:10Z</t>
  </si>
  <si>
    <t>MDEwOlJlcG9zaXRvcnkzNTEyNTU5Nzc=</t>
  </si>
  <si>
    <t>rr</t>
  </si>
  <si>
    <t>kent7k</t>
  </si>
  <si>
    <t>Kento</t>
  </si>
  <si>
    <t>https://github.com/kent7k/rr</t>
  </si>
  <si>
    <t>Dockerfile/Ruby/HTML/SCSS/Vue/JavaScript/HCL</t>
  </si>
  <si>
    <t>2021-03-24T23:55:12Z</t>
  </si>
  <si>
    <t>2021-06-21T11:48:51Z</t>
  </si>
  <si>
    <t>2021-06-21T11:48:38Z</t>
  </si>
  <si>
    <t>MDEwOlJlcG9zaXRvcnkxNzM5NjQ4ODU=</t>
  </si>
  <si>
    <t>tchuang5.github.io</t>
  </si>
  <si>
    <t>tchuang5</t>
  </si>
  <si>
    <t>https://github.com/tchuang5/tchuang5.github.io</t>
  </si>
  <si>
    <t>HTML/Ruby/Shell/SCSS/Sass</t>
  </si>
  <si>
    <t>2019-03-05T14:46:19Z</t>
  </si>
  <si>
    <t>2021-06-21T09:02:04Z</t>
  </si>
  <si>
    <t>2021-06-21T09:01:55Z</t>
  </si>
  <si>
    <t>MDEwOlJlcG9zaXRvcnkzNzQ0OTgzMDE=</t>
  </si>
  <si>
    <t>rails_review_app</t>
  </si>
  <si>
    <t>KouSei089</t>
  </si>
  <si>
    <t>https://github.com/KouSei089/rails_review_app</t>
  </si>
  <si>
    <t>2021-06-07T01:09:53Z</t>
  </si>
  <si>
    <t>2021-06-21T07:14:22Z</t>
  </si>
  <si>
    <t>2021-06-21T07:14:02Z</t>
  </si>
  <si>
    <t>MDEwOlJlcG9zaXRvcnkzNjY3MjUwNDQ=</t>
  </si>
  <si>
    <t>syuwakai</t>
  </si>
  <si>
    <t>toshiki-o23</t>
  </si>
  <si>
    <t>„Éù„Éº„Éà„Éï„Ç©„É™„Ç™‰ΩúÊàê</t>
  </si>
  <si>
    <t>https://github.com/toshiki-o23/syuwakai</t>
  </si>
  <si>
    <t>Ruby/JavaScript/SCSS/HTML/Dockerfile/Shell</t>
  </si>
  <si>
    <t>2021-05-12T13:27:59Z</t>
  </si>
  <si>
    <t>2021-06-20T11:03:28Z</t>
  </si>
  <si>
    <t>2021-06-20T11:03:15Z</t>
  </si>
  <si>
    <t>MDEwOlJlcG9zaXRvcnkzNDk2MTg4NzY=</t>
  </si>
  <si>
    <t>book-put</t>
  </si>
  <si>
    <t>shrine-dragon</t>
  </si>
  <si>
    <t>日本パトロール浜松営業所</t>
  </si>
  <si>
    <t>静岡県浜松市</t>
  </si>
  <si>
    <t>https://github.com/shrine-dragon/book-put</t>
  </si>
  <si>
    <t>Ruby/JavaScript/CSS/HTML/SCSS</t>
  </si>
  <si>
    <t>2021-03-20T03:40:23Z</t>
  </si>
  <si>
    <t>2021-06-20T11:03:08Z</t>
  </si>
  <si>
    <t>2021-06-20T11:03:05Z</t>
  </si>
  <si>
    <t>MDEwOlJlcG9zaXRvcnkzNTM5NDQyNDU=</t>
  </si>
  <si>
    <t>iitoko</t>
  </si>
  <si>
    <t>kaho-t</t>
  </si>
  <si>
    <t>https://github.com/kaho-t/iitoko</t>
  </si>
  <si>
    <t>2021-04-02T07:39:41Z</t>
  </si>
  <si>
    <t>2021-06-20T07:45:25Z</t>
  </si>
  <si>
    <t>2021-06-20T07:45:01Z</t>
  </si>
  <si>
    <t>MDEwOlJlcG9zaXRvcnkxNDUxOTcyNDY=</t>
  </si>
  <si>
    <t>value_semantics</t>
  </si>
  <si>
    <t>tomdalling</t>
  </si>
  <si>
    <t>Tom Dalling</t>
  </si>
  <si>
    <t>Melbourne, Australia</t>
  </si>
  <si>
    <t>A gem for making value classes, with lightweight validation and coercion.</t>
  </si>
  <si>
    <t>https://github.com/tomdalling/value_semantics</t>
  </si>
  <si>
    <t>2018-08-18T06:48:16Z</t>
  </si>
  <si>
    <t>2021-06-20T05:27:16Z</t>
  </si>
  <si>
    <t>2021-06-20T05:26:57Z</t>
  </si>
  <si>
    <t>MDEwOlJlcG9zaXRvcnk5MjczMjMxNw==</t>
  </si>
  <si>
    <t>amazutech</t>
  </si>
  <si>
    <t>lsamon</t>
  </si>
  <si>
    <t>Louis Amon</t>
  </si>
  <si>
    <t>https://github.com/lsamon/amazutech</t>
  </si>
  <si>
    <t>Ruby/JavaScript/CoffeeScript/CSS/HTML/Shell/SCSS</t>
  </si>
  <si>
    <t>2017-05-29T11:09:49Z</t>
  </si>
  <si>
    <t>2021-06-19T16:02:23Z</t>
  </si>
  <si>
    <t>2021-06-19T16:01:40Z</t>
  </si>
  <si>
    <t>MDEwOlJlcG9zaXRvcnkzNDEwMzAwNTc=</t>
  </si>
  <si>
    <t>paikajiV2</t>
  </si>
  <si>
    <t>higak926</t>
  </si>
  <si>
    <t>https://github.com/higak926/paikajiV2</t>
  </si>
  <si>
    <t>Dockerfile/Ruby/JavaScript/CoffeeScript/SCSS/Vue/HTML</t>
  </si>
  <si>
    <t>2021-02-21T23:48:16Z</t>
  </si>
  <si>
    <t>2021-06-19T09:10:17Z</t>
  </si>
  <si>
    <t>2021-06-19T09:10:08Z</t>
  </si>
  <si>
    <t>MDEwOlJlcG9zaXRvcnkzNjk3MDIzNDc=</t>
  </si>
  <si>
    <t>clone_insta</t>
  </si>
  <si>
    <t>koteharyu</t>
  </si>
  <si>
    <t>haryu</t>
  </si>
  <si>
    <t>https://github.com/koteharyu/clone_insta</t>
  </si>
  <si>
    <t>Ruby/JavaScript/HTML/SCSS/Slim</t>
  </si>
  <si>
    <t>2021-05-22T03:01:07Z</t>
  </si>
  <si>
    <t>2021-06-19T03:45:40Z</t>
  </si>
  <si>
    <t>2021-06-19T03:45:38Z</t>
  </si>
  <si>
    <t>MDEwOlJlcG9zaXRvcnkxOTU4MTA0OTQ=</t>
  </si>
  <si>
    <t>cqrs-es-sample-with-res</t>
  </si>
  <si>
    <t>RailsEventStore</t>
  </si>
  <si>
    <t>https://github.com/RailsEventStore/cqrs-es-sample-with-res</t>
  </si>
  <si>
    <t>Ruby/Makefile/JavaScript/CSS/HTML/SCSS</t>
  </si>
  <si>
    <t>2019-07-08T12:47:02Z</t>
  </si>
  <si>
    <t>2021-06-18T20:27:51Z</t>
  </si>
  <si>
    <t>2021-06-18T20:26:03Z</t>
  </si>
  <si>
    <t>MDEwOlJlcG9zaXRvcnkzMzEyMTE3MDY=</t>
  </si>
  <si>
    <t>tokyodateclub</t>
  </si>
  <si>
    <t>takumi555</t>
  </si>
  <si>
    <t xml:space="preserve"> An app to post and share date spots</t>
  </si>
  <si>
    <t>https://github.com/takumi555/tokyodateclub</t>
  </si>
  <si>
    <t>Ruby/JavaScript/HTML/SCSS/Haml</t>
  </si>
  <si>
    <t>2021-01-20T06:16:53Z</t>
  </si>
  <si>
    <t>2021-06-18T12:24:38Z</t>
  </si>
  <si>
    <t>2021-06-18T12:24:35Z</t>
  </si>
  <si>
    <t>MDEwOlJlcG9zaXRvcnkxMjcxNTgzMjg=</t>
  </si>
  <si>
    <t>2_happy_bot</t>
  </si>
  <si>
    <t>enextus</t>
  </si>
  <si>
    <t>Eduard</t>
  </si>
  <si>
    <t>Cybergizer</t>
  </si>
  <si>
    <t>https://github.com/enextus/2_happy_bot</t>
  </si>
  <si>
    <t>Ruby/JavaScript/CoffeeScript/HTML/CSS</t>
  </si>
  <si>
    <t>2018-03-28T15:09:07Z</t>
  </si>
  <si>
    <t>2021-06-18T10:38:08Z</t>
  </si>
  <si>
    <t>2021-06-18T10:37:55Z</t>
  </si>
  <si>
    <t>MDEwOlJlcG9zaXRvcnkzNTc3MzkxMTQ=</t>
  </si>
  <si>
    <t>rails_cheat_sheet</t>
  </si>
  <si>
    <t>Paprikas</t>
  </si>
  <si>
    <t>Maxim Zelenkin</t>
  </si>
  <si>
    <t>RU</t>
  </si>
  <si>
    <t>Rails Cheat Sheet App</t>
  </si>
  <si>
    <t>https://github.com/Paprikas/rails_cheat_sheet</t>
  </si>
  <si>
    <t>Ruby/JavaScript/CSS/HTML/Dockerfile/Shell/SCSS</t>
  </si>
  <si>
    <t>2021-04-14T01:40:28Z</t>
  </si>
  <si>
    <t>2021-06-17T14:13:37Z</t>
  </si>
  <si>
    <t>2021-06-17T14:13:33Z</t>
  </si>
  <si>
    <t>MDEwOlJlcG9zaXRvcnkzNzAyNTc5ODQ=</t>
  </si>
  <si>
    <t>rails-for-learning</t>
  </si>
  <si>
    <t>machamp0714</t>
  </si>
  <si>
    <t>oide tatsuya</t>
  </si>
  <si>
    <t>web engineer</t>
  </si>
  <si>
    <t>ruffnote inc.</t>
  </si>
  <si>
    <t>Tochigi</t>
  </si>
  <si>
    <t>https://github.com/machamp0714/rails-for-learning</t>
  </si>
  <si>
    <t>Dockerfile/Ruby/JavaScript/CSS/HTML/SCSS/Slim</t>
  </si>
  <si>
    <t>2021-05-24T06:59:45Z</t>
  </si>
  <si>
    <t>2021-06-16T13:53:34Z</t>
  </si>
  <si>
    <t>2021-06-16T13:53:29Z</t>
  </si>
  <si>
    <t>MDEwOlJlcG9zaXRvcnkzMTE0NTM1OTQ=</t>
  </si>
  <si>
    <t>ruby-lirc</t>
  </si>
  <si>
    <t>telyn</t>
  </si>
  <si>
    <t>Telyn</t>
  </si>
  <si>
    <t>Part developer, part musician, all bad at looking after cuddly giraffes.\r\n\r\nCurrent areas of interest: Docker, Ruby, PlayStation 2 homebrew</t>
  </si>
  <si>
    <t xml:space="preserve">@researchbods </t>
  </si>
  <si>
    <t>Leeds, UK</t>
  </si>
  <si>
    <t>Ruby client for LIRC. Initial focus is on replacing irsend. Pull requests for more welcome</t>
  </si>
  <si>
    <t>https://github.com/telyn/ruby-lirc</t>
  </si>
  <si>
    <t>2020-11-09T20:13:33Z</t>
  </si>
  <si>
    <t>2021-06-16T07:41:27Z</t>
  </si>
  <si>
    <t>2021-06-16T07:41:24Z</t>
  </si>
  <si>
    <t>MDEwOlJlcG9zaXRvcnkyOTkzMzU1MDQ=</t>
  </si>
  <si>
    <t>idle</t>
  </si>
  <si>
    <t>miyumasayama</t>
  </si>
  <si>
    <t>ÊòåÂ±±ÁæéÁµê/Miyu Masayama</t>
  </si>
  <si>
    <t>https://github.com/miyumasayama/idle</t>
  </si>
  <si>
    <t>Ruby/JavaScript/SCSS/Slim/HTML</t>
  </si>
  <si>
    <t>2020-09-28T14:30:43Z</t>
  </si>
  <si>
    <t>2021-06-15T13:54:40Z</t>
  </si>
  <si>
    <t>2021-06-15T13:54:37Z</t>
  </si>
  <si>
    <t>MDEwOlJlcG9zaXRvcnkzNjQ3NzAyODA=</t>
  </si>
  <si>
    <t>bager</t>
  </si>
  <si>
    <t>saraya103</t>
  </si>
  <si>
    <t>https://github.com/saraya103/bager</t>
  </si>
  <si>
    <t>2021-05-06T03:12:19Z</t>
  </si>
  <si>
    <t>2021-06-15T05:04:39Z</t>
  </si>
  <si>
    <t>2021-06-15T05:04:36Z</t>
  </si>
  <si>
    <t>MDEwOlJlcG9zaXRvcnkzNzcwMTA5NzA=</t>
  </si>
  <si>
    <t>bookingapp</t>
  </si>
  <si>
    <t>mmacampbrazil</t>
  </si>
  <si>
    <t>https://github.com/mmacampbrazil/bookingapp</t>
  </si>
  <si>
    <t>Ruby/JavaScript/SCSS/CSS/HTML</t>
  </si>
  <si>
    <t>2021-06-15T02:19:46Z</t>
  </si>
  <si>
    <t>2021-06-15T03:20:58Z</t>
  </si>
  <si>
    <t>2021-06-15T03:16:50Z</t>
  </si>
  <si>
    <t>MDEwOlJlcG9zaXRvcnkyODQ0NzMwNTc=</t>
  </si>
  <si>
    <t>Reservation-System</t>
  </si>
  <si>
    <t>tsuka414</t>
  </si>
  <si>
    <t>Keita Tsukaguchi</t>
  </si>
  <si>
    <t>20 years old, Engineer.\r\nI am interested in machine-learning,AI.\r\n\r\nUsing Python and PHP.\r\nAlso interested in Go.\r\n</t>
  </si>
  <si>
    <t>Tokyo, JAPAN</t>
  </si>
  <si>
    <t>https://github.com/tsuka414/Reservation-System</t>
  </si>
  <si>
    <t>Ruby/JavaScript/CSS/HTML/CoffeeScript/Dockerfile/SCSS</t>
  </si>
  <si>
    <t>2020-08-02T14:02:46Z</t>
  </si>
  <si>
    <t>2021-06-14T15:25:12Z</t>
  </si>
  <si>
    <t>2021-06-14T15:17:47Z</t>
  </si>
  <si>
    <t>MDEwOlJlcG9zaXRvcnkyNDk3MzI2NzE=</t>
  </si>
  <si>
    <t>psychology</t>
  </si>
  <si>
    <t>r-haja</t>
  </si>
  <si>
    <t>ÁøíÊÖ£Âåñ„Ç¢„Éó„É™</t>
  </si>
  <si>
    <t>https://github.com/r-haja/psychology</t>
  </si>
  <si>
    <t>Ruby/JavaScript/CoffeeScript/CSS/HTML/SCSS</t>
  </si>
  <si>
    <t>2020-03-24T14:38:29Z</t>
  </si>
  <si>
    <t>2021-06-14T10:01:44Z</t>
  </si>
  <si>
    <t>2021-06-14T09:45:49Z</t>
  </si>
  <si>
    <t>MDEwOlJlcG9zaXRvcnkyNjgyMjM4NDQ=</t>
  </si>
  <si>
    <t>cocktail-hub</t>
  </si>
  <si>
    <t>takuya-33</t>
  </si>
  <si>
    <t>takuya_33</t>
  </si>
  <si>
    <t>https://github.com/takuya-33/cocktail-hub</t>
  </si>
  <si>
    <t>Dockerfile/Ruby/JavaScript/CSS/Vue/HTML/Shell</t>
  </si>
  <si>
    <t>2020-05-31T06:38:28Z</t>
  </si>
  <si>
    <t>2021-06-14T01:46:14Z</t>
  </si>
  <si>
    <t>2021-06-14T01:46:12Z</t>
  </si>
  <si>
    <t>MDEwOlJlcG9zaXRvcnkzNzYzODcxMTM=</t>
  </si>
  <si>
    <t>bruegheldev</t>
  </si>
  <si>
    <t>stephmoore</t>
  </si>
  <si>
    <t>https://github.com/stephmoore/bruegheldev</t>
  </si>
  <si>
    <t>Dockerfile/Ruby/TeX/HTML/SCSS/JavaScript</t>
  </si>
  <si>
    <t>2021-06-12T21:31:22Z</t>
  </si>
  <si>
    <t>2021-06-13T01:05:45Z</t>
  </si>
  <si>
    <t>2021-06-13T01:05:28Z</t>
  </si>
  <si>
    <t>MDEwOlJlcG9zaXRvcnkxMzI5Njk1MzI=</t>
  </si>
  <si>
    <t>dressage</t>
  </si>
  <si>
    <t>jennego</t>
  </si>
  <si>
    <t>Jennifer Chow</t>
  </si>
  <si>
    <t>Frontend/Fullstack Developer. HTML, CSS, JavaScript, React.js/Gatsby, Ruby on Rails</t>
  </si>
  <si>
    <t xml:space="preserve">Ladysmith, BC </t>
  </si>
  <si>
    <t>Rails based responsive web app and api for dressage tests</t>
  </si>
  <si>
    <t>https://github.com/jennego/dressage</t>
  </si>
  <si>
    <t>2018-05-11T00:42:18Z</t>
  </si>
  <si>
    <t>2021-06-12T19:49:18Z</t>
  </si>
  <si>
    <t>2021-06-12T19:49:14Z</t>
  </si>
  <si>
    <t>MDEwOlJlcG9zaXRvcnkzNDk1MzgxNTg=</t>
  </si>
  <si>
    <t>the_odin_project_ruby</t>
  </si>
  <si>
    <t>Hokie007</t>
  </si>
  <si>
    <t>https://github.com/Hokie007/the_odin_project_ruby</t>
  </si>
  <si>
    <t>Ruby/Shell/HTML</t>
  </si>
  <si>
    <t>2021-03-19T19:44:48Z</t>
  </si>
  <si>
    <t>2021-06-12T15:32:13Z</t>
  </si>
  <si>
    <t>2021-06-12T15:32:05Z</t>
  </si>
  <si>
    <t>MDEwOlJlcG9zaXRvcnkzNzI5MTE5MTk=</t>
  </si>
  <si>
    <t>vote_local_fe</t>
  </si>
  <si>
    <t>vote-local</t>
  </si>
  <si>
    <t>https://github.com/vote-local/vote_local_fe</t>
  </si>
  <si>
    <t>2021-06-01T17:30:39Z</t>
  </si>
  <si>
    <t>2021-06-11T17:06:18Z</t>
  </si>
  <si>
    <t>2021-06-11T17:06:10Z</t>
  </si>
  <si>
    <t>MDEwOlJlcG9zaXRvcnkyMTk1Mzk3MzA=</t>
  </si>
  <si>
    <t>jas0nmjames.github.io</t>
  </si>
  <si>
    <t>jas0nmjames</t>
  </si>
  <si>
    <t>Jason</t>
  </si>
  <si>
    <t>Product Designer with an MBA.   UX, design systems, and product management. I like to üèäüèæ‚Äç‚ôÇÔ∏è, üö¥üèæ‚Äç‚ôÇÔ∏è, and üèÉüèæ‚Äç‚ôÇÔ∏è.</t>
  </si>
  <si>
    <t>South Florida, USA</t>
  </si>
  <si>
    <t>Personal and Portfolio Site written in HTML, CSS and Markdown with Jekyll. Starting from scratch (not with a template) to learn for understanding. On a journey to learn the JAMstack. Next stop, design in Framer and build in React.</t>
  </si>
  <si>
    <t>https://github.com/jas0nmjames/jas0nmjames.github.io</t>
  </si>
  <si>
    <t>HTML/CSS/Ruby/SCSS</t>
  </si>
  <si>
    <t>2019-11-04T15:57:24Z</t>
  </si>
  <si>
    <t>2021-06-11T16:53:45Z</t>
  </si>
  <si>
    <t>2021-06-11T16:53:42Z</t>
  </si>
  <si>
    <t>MDEwOlJlcG9zaXRvcnkzNzUzODMyMjE=</t>
  </si>
  <si>
    <t>cooking_blog</t>
  </si>
  <si>
    <t>higashitetuya</t>
  </si>
  <si>
    <t>https://github.com/higashitetuya/cooking_blog</t>
  </si>
  <si>
    <t>Ruby/JavaScript/CoffeeScript/SCSS/HTML</t>
  </si>
  <si>
    <t>2021-06-09T14:25:29Z</t>
  </si>
  <si>
    <t>2021-06-10T14:30:01Z</t>
  </si>
  <si>
    <t>2021-06-10T14:29:18Z</t>
  </si>
  <si>
    <t>MDEwOlJlcG9zaXRvcnkzNzU2OTA2MTA=</t>
  </si>
  <si>
    <t>ruby_tutorial</t>
  </si>
  <si>
    <t>rko619619</t>
  </si>
  <si>
    <t>Yan</t>
  </si>
  <si>
    <t>https://github.com/rko619619/ruby_tutorial</t>
  </si>
  <si>
    <t>2021-06-10T12:32:31Z</t>
  </si>
  <si>
    <t>2021-06-10T13:31:06Z</t>
  </si>
  <si>
    <t>2021-06-10T13:27:56Z</t>
  </si>
  <si>
    <t>MDEwOlJlcG9zaXRvcnkzMzIxMjUyNw==</t>
  </si>
  <si>
    <t>rails_event_store</t>
  </si>
  <si>
    <t>A Ruby implementation of an Event Store based on Active Record</t>
  </si>
  <si>
    <t>ruby/event-sourcing/rails/ddd/aggregate-root/event-driven/domain-driven-design/event-driven-architecture/cqrs-es/cqrs</t>
  </si>
  <si>
    <t>https://github.com/RailsEventStore/rails_event_store</t>
  </si>
  <si>
    <t>Ruby/Makefile/Shell/Elm/JavaScript/CSS/HTML</t>
  </si>
  <si>
    <t>2015-03-31T22:02:32Z</t>
  </si>
  <si>
    <t>2021-06-22T03:41:44Z</t>
  </si>
  <si>
    <t>2021-06-10T07:21:06Z</t>
  </si>
  <si>
    <t>MDEwOlJlcG9zaXRvcnkzMzIwOTk2NDU=</t>
  </si>
  <si>
    <t>gcmc2</t>
  </si>
  <si>
    <t>AkioMabuchi</t>
  </si>
  <si>
    <t>Akio Mabuchi</t>
  </si>
  <si>
    <t>I'm developing Web services by using Rails and Laravel and games by using Unity.</t>
  </si>
  <si>
    <t>Independent</t>
  </si>
  <si>
    <t>Kyoto</t>
  </si>
  <si>
    <t>https://github.com/AkioMabuchi/gcmc2</t>
  </si>
  <si>
    <t>2021-01-23T01:06:17Z</t>
  </si>
  <si>
    <t>2021-06-10T04:32:31Z</t>
  </si>
  <si>
    <t>2021-06-10T04:32:13Z</t>
  </si>
  <si>
    <t>MDEwOlJlcG9zaXRvcnkzNzQ3NzkxMDE=</t>
  </si>
  <si>
    <t>mutant-rails-example</t>
  </si>
  <si>
    <t>mbj</t>
  </si>
  <si>
    <t>Markus Schirp</t>
  </si>
  <si>
    <t>Master of Disaster.</t>
  </si>
  <si>
    <t>/proc/self</t>
  </si>
  <si>
    <t>/dev/urandom</t>
  </si>
  <si>
    <t>Mutant with rails example</t>
  </si>
  <si>
    <t>https://github.com/mbj/mutant-rails-example</t>
  </si>
  <si>
    <t>Ruby/JavaScript/CSS/HTML</t>
  </si>
  <si>
    <t>2021-06-07T19:31:02Z</t>
  </si>
  <si>
    <t>2021-06-07T19:41:16Z</t>
  </si>
  <si>
    <t>2021-06-07T19:32:25Z</t>
  </si>
  <si>
    <t>MDEwOlJlcG9zaXRvcnkxNjMxODI3NjA=</t>
  </si>
  <si>
    <t>ruby_tools</t>
  </si>
  <si>
    <t>zw963</t>
  </si>
  <si>
    <t>Billy.Zheng</t>
  </si>
  <si>
    <t>Just a nerd.</t>
  </si>
  <si>
    <t>Free to be hired</t>
  </si>
  <si>
    <t>Many ruby tools(gems) combined with travelling ruby for use independently.</t>
  </si>
  <si>
    <t>https://github.com/zw963/ruby_tools</t>
  </si>
  <si>
    <t>Ruby/CSS/JavaScript/Ragel/Yacc/REXX/Shell</t>
  </si>
  <si>
    <t>2018-12-26T13:25:19Z</t>
  </si>
  <si>
    <t>2021-06-07T12:40:16Z</t>
  </si>
  <si>
    <t>2021-06-07T12:39:50Z</t>
  </si>
  <si>
    <t>MDEwOlJlcG9zaXRvcnkzNjMzNjI3MzI=</t>
  </si>
  <si>
    <t>blogapp-ymkwyh1</t>
  </si>
  <si>
    <t>yuheiyamakawa</t>
  </si>
  <si>
    <t>https://github.com/yuheiyamakawa/blogapp-ymkwyh1</t>
  </si>
  <si>
    <t>Ruby/JavaScript/HTML/SCSS/Haml/Shell</t>
  </si>
  <si>
    <t>2021-05-01T08:42:51Z</t>
  </si>
  <si>
    <t>2021-06-05T15:07:52Z</t>
  </si>
  <si>
    <t>2021-06-05T15:07:49Z</t>
  </si>
  <si>
    <t>MDEwOlJlcG9zaXRvcnkzNDM3MDM5ODk=</t>
  </si>
  <si>
    <t>Study_quest</t>
  </si>
  <si>
    <t>namikawa07</t>
  </si>
  <si>
    <t>https://github.com/namikawa07/Study_quest</t>
  </si>
  <si>
    <t>Ruby/JavaScript/HTML/SCSS/Slim/Vue/CoffeeScript</t>
  </si>
  <si>
    <t>2021-03-02T08:46:14Z</t>
  </si>
  <si>
    <t>2021-06-09T23:12:46Z</t>
  </si>
  <si>
    <t>2021-06-05T10:45:01Z</t>
  </si>
  <si>
    <t>MDEwOlJlcG9zaXRvcnkxMjQ2NjUxMDQ=</t>
  </si>
  <si>
    <t>pdf-archiver.github.io</t>
  </si>
  <si>
    <t>PDF-Archiver</t>
  </si>
  <si>
    <t>https://github.com/PDF-Archiver/pdf-archiver.github.io</t>
  </si>
  <si>
    <t>SCSS</t>
  </si>
  <si>
    <t>HTML/Ruby/JavaScript/Shell/SCSS</t>
  </si>
  <si>
    <t>2018-03-10T14:48:23Z</t>
  </si>
  <si>
    <t>2021-06-04T22:41:48Z</t>
  </si>
  <si>
    <t>2021-06-04T22:41:44Z</t>
  </si>
  <si>
    <t>MDEwOlJlcG9zaXRvcnkzNjQxNDAxMjQ=</t>
  </si>
  <si>
    <t>Recipena</t>
  </si>
  <si>
    <t>sh908</t>
  </si>
  <si>
    <t>https://github.com/sh908/Recipena</t>
  </si>
  <si>
    <t>Ruby/JavaScript/SCSS/HTML/CoffeeScript/DIGITAL Command Language</t>
  </si>
  <si>
    <t>2021-05-04T04:35:50Z</t>
  </si>
  <si>
    <t>2021-06-03T10:55:02Z</t>
  </si>
  <si>
    <t>2021-06-03T10:54:44Z</t>
  </si>
  <si>
    <t>MDEwOlJlcG9zaXRvcnkzNDg1MzEyNDM=</t>
  </si>
  <si>
    <t>lets_pizza</t>
  </si>
  <si>
    <t>yousuke20</t>
  </si>
  <si>
    <t>Yousuke</t>
  </si>
  <si>
    <t>https://github.com/yousuke20/lets_pizza</t>
  </si>
  <si>
    <t>2021-03-17T00:25:54Z</t>
  </si>
  <si>
    <t>2021-06-01T05:02:30Z</t>
  </si>
  <si>
    <t>2021-06-01T05:02:27Z</t>
  </si>
  <si>
    <t>MDEwOlJlcG9zaXRvcnkxMDE1ODY0MzY=</t>
  </si>
  <si>
    <t>recipefinder7657651</t>
  </si>
  <si>
    <t>JuPlutonic</t>
  </si>
  <si>
    <t xml:space="preserve"> 0x639d1dec74</t>
  </si>
  <si>
    <t xml:space="preserve">Ruby developer. Homebrew contributer. With experience in JS, Golang and Python3(see gitlab.com/alexjamz) development. </t>
  </si>
  <si>
    <t>Msk, Russian Fed.</t>
  </si>
  <si>
    <t>Food2Fork.com has shut down TODO: New API provider (PaaS: Heroku)</t>
  </si>
  <si>
    <t>https://github.com/JuPlutonic/recipefinder7657651</t>
  </si>
  <si>
    <t>2017-08-27T23:25:25Z</t>
  </si>
  <si>
    <t>2021-05-31T13:59:32Z</t>
  </si>
  <si>
    <t>2021-05-31T13:59:29Z</t>
  </si>
  <si>
    <t>MDEwOlJlcG9zaXRvcnkzNzIzNjI1OTY=</t>
  </si>
  <si>
    <t>roomApp</t>
  </si>
  <si>
    <t>kitayaman</t>
  </si>
  <si>
    <t>https://github.com/kitayaman/roomApp</t>
  </si>
  <si>
    <t>2021-05-31T02:37:52Z</t>
  </si>
  <si>
    <t>2021-06-03T07:39:04Z</t>
  </si>
  <si>
    <t>2021-05-31T02:37:04Z</t>
  </si>
  <si>
    <t>MDEwOlJlcG9zaXRvcnkzMzc5ODczMDE=</t>
  </si>
  <si>
    <t>car_inventory</t>
  </si>
  <si>
    <t>EPIC448</t>
  </si>
  <si>
    <t>Samuel Ogun</t>
  </si>
  <si>
    <t xml:space="preserve">Car inventory Project with Ruby on Rails </t>
  </si>
  <si>
    <t>https://github.com/EPIC448/car_inventory</t>
  </si>
  <si>
    <t>2021-02-11T09:49:49Z</t>
  </si>
  <si>
    <t>2021-05-30T17:29:22Z</t>
  </si>
  <si>
    <t>2021-05-30T17:29:14Z</t>
  </si>
  <si>
    <t>MDEwOlJlcG9zaXRvcnkzNjQ1MDAwNTk=</t>
  </si>
  <si>
    <t>Agepan</t>
  </si>
  <si>
    <t>vullbyte</t>
  </si>
  <si>
    <t>https://github.com/vullbyte/Agepan</t>
  </si>
  <si>
    <t>2021-05-05T07:50:04Z</t>
  </si>
  <si>
    <t>2021-05-29T06:49:14Z</t>
  </si>
  <si>
    <t>2021-05-29T06:49:03Z</t>
  </si>
  <si>
    <t>MDEwOlJlcG9zaXRvcnkzNjAzNTAzMDU=</t>
  </si>
  <si>
    <t>blogapp_ohken</t>
  </si>
  <si>
    <t>techkento</t>
  </si>
  <si>
    <t>Yokohama</t>
  </si>
  <si>
    <t>https://github.com/techkento/blogapp_ohken</t>
  </si>
  <si>
    <t>2021-04-22T00:54:39Z</t>
  </si>
  <si>
    <t>2021-05-28T16:03:32Z</t>
  </si>
  <si>
    <t>2021-05-28T16:03:16Z</t>
  </si>
  <si>
    <t>MDEwOlJlcG9zaXRvcnkzNDU2MjE5NjU=</t>
  </si>
  <si>
    <t>portfolio-api</t>
  </si>
  <si>
    <t>harukata4477</t>
  </si>
  <si>
    <t>api directory</t>
  </si>
  <si>
    <t>https://github.com/harukata4477/portfolio-api</t>
  </si>
  <si>
    <t>Dockerfile/Ruby/HTML/Shell</t>
  </si>
  <si>
    <t>2021-03-08T10:46:55Z</t>
  </si>
  <si>
    <t>2021-05-28T14:15:10Z</t>
  </si>
  <si>
    <t>2021-05-28T14:14:59Z</t>
  </si>
  <si>
    <t>MDEwOlJlcG9zaXRvcnkyNzgyMTI0OTY=</t>
  </si>
  <si>
    <t>sidekiq_app</t>
  </si>
  <si>
    <t>daiki510</t>
  </si>
  <si>
    <t>ddd510</t>
  </si>
  <si>
    <t>https://github.com/daiki510/sidekiq_app</t>
  </si>
  <si>
    <t>2020-07-08T23:09:08Z</t>
  </si>
  <si>
    <t>2021-05-28T13:07:56Z</t>
  </si>
  <si>
    <t>2021-05-28T13:07:53Z</t>
  </si>
  <si>
    <t>MDEwOlJlcG9zaXRvcnkyMDYzNjY1MjQ=</t>
  </si>
  <si>
    <t>second.match</t>
  </si>
  <si>
    <t>naru20181117</t>
  </si>
  <si>
    <t>Naruhub</t>
  </si>
  <si>
    <t>World</t>
  </si>
  <si>
    <t>matching.app</t>
  </si>
  <si>
    <t>https://github.com/naru20181117/second.match</t>
  </si>
  <si>
    <t>Ruby/JavaScript/CoffeeScript/HTML/SCSS</t>
  </si>
  <si>
    <t>2019-09-04T16:41:46Z</t>
  </si>
  <si>
    <t>2021-05-27T16:28:55Z</t>
  </si>
  <si>
    <t>2021-05-27T16:28:52Z</t>
  </si>
  <si>
    <t>MDEwOlJlcG9zaXRvcnkzNTgyMTAyMjk=</t>
  </si>
  <si>
    <t>locat</t>
  </si>
  <si>
    <t>yuuffff1212</t>
  </si>
  <si>
    <t>https://github.com/yuuffff1212/locat</t>
  </si>
  <si>
    <t>2021-04-15T09:58:18Z</t>
  </si>
  <si>
    <t>2021-05-27T08:47:02Z</t>
  </si>
  <si>
    <t>2021-05-27T08:46:55Z</t>
  </si>
  <si>
    <t>MDEwOlJlcG9zaXRvcnkzNDMxOTUzMjU=</t>
  </si>
  <si>
    <t>my_brain</t>
  </si>
  <si>
    <t>ice-crypto</t>
  </si>
  <si>
    <t>https://github.com/ice-crypto/my_brain</t>
  </si>
  <si>
    <t>Ruby/Dockerfile/HTML/Shell/JavaScript/Yacc/CSS</t>
  </si>
  <si>
    <t>2021-02-28T19:29:52Z</t>
  </si>
  <si>
    <t>2021-05-25T08:21:57Z</t>
  </si>
  <si>
    <t>2021-05-25T08:21:44Z</t>
  </si>
  <si>
    <t>MDEwOlJlcG9zaXRvcnkzOTkxNjY5OQ==</t>
  </si>
  <si>
    <t>managertools-logging</t>
  </si>
  <si>
    <t>neontapir</t>
  </si>
  <si>
    <t>Chuck Durfee</t>
  </si>
  <si>
    <t>Dev manager helping folks deliver better via agile and DDD. Christ follower, husband, dad to 7 +2 dogs, board gamer, MBA, CSP.</t>
  </si>
  <si>
    <t>North Denver metro area</t>
  </si>
  <si>
    <t>A tool for line managers to record the results of Manager Tools' events like one-on-ones and feedback</t>
  </si>
  <si>
    <t>https://github.com/neontapir/managertools-logging</t>
  </si>
  <si>
    <t>2015-07-29T21:14:29Z</t>
  </si>
  <si>
    <t>2021-05-24T19:02:01Z</t>
  </si>
  <si>
    <t>2021-05-24T19:01:50Z</t>
  </si>
  <si>
    <t>MDEwOlJlcG9zaXRvcnkzNzAzNzIxMDE=</t>
  </si>
  <si>
    <t>Eat-App</t>
  </si>
  <si>
    <t>ashwinisukale</t>
  </si>
  <si>
    <t>Ashwini Sukale</t>
  </si>
  <si>
    <t>StackoverFlow - https://stackoverflow.com/users/2163881/ashwini\r\nLinkedIn - https://www.linkedin.com/in/ashwini-sukale-a3ba3a37/</t>
  </si>
  <si>
    <t>https://github.com/ashwinisukale/Eat-App</t>
  </si>
  <si>
    <t>Ruby/HTML</t>
  </si>
  <si>
    <t>2021-05-24T14:01:36Z</t>
  </si>
  <si>
    <t>2021-05-24T14:23:30Z</t>
  </si>
  <si>
    <t>2021-05-24T14:23:27Z</t>
  </si>
  <si>
    <t>MDEwOlJlcG9zaXRvcnkzNjk5NzM1NDk=</t>
  </si>
  <si>
    <t>id_generator</t>
  </si>
  <si>
    <t>teddyomachi</t>
  </si>
  <si>
    <t>https://github.com/teddyomachi/id_generator</t>
  </si>
  <si>
    <t>Ruby/JavaScript/CoffeeScript/CSS/SCSS/HTML</t>
  </si>
  <si>
    <t>2021-05-23T06:01:38Z</t>
  </si>
  <si>
    <t>2021-05-23T06:04:55Z</t>
  </si>
  <si>
    <t>2021-05-23T05:55:37Z</t>
  </si>
  <si>
    <t>MDEwOlJlcG9zaXRvcnkyMzIzMDM4MTc=</t>
  </si>
  <si>
    <t>friends</t>
  </si>
  <si>
    <t>kazuki13070311</t>
  </si>
  <si>
    <t>:two_men_holding_hands:„ÄêRight Guardians„Äë„Ç™„É≥„É©„Ç§„É≥„Ç≤„Éº„É†„ÄåDestiny2„Äç„Åß‰∏ÄÁ∑í„Å´ÈÅä„Åπ„Çã‰ª≤Èñì„Å®Áπã„Åå„Çå„Çã„Çµ„Éº„Éì„Çπ</t>
  </si>
  <si>
    <t>https://github.com/kazuki13070311/friends</t>
  </si>
  <si>
    <t>2020-01-07T10:47:20Z</t>
  </si>
  <si>
    <t>2021-05-22T20:27:25Z</t>
  </si>
  <si>
    <t>2021-05-22T20:26:26Z</t>
  </si>
  <si>
    <t>MDEwOlJlcG9zaXRvcnkxNDY4MDY5MDE=</t>
  </si>
  <si>
    <t>gateway</t>
  </si>
  <si>
    <t>suncoast-devs</t>
  </si>
  <si>
    <t>https://github.com/suncoast-devs/gateway</t>
  </si>
  <si>
    <t>2018-08-30T21:08:51Z</t>
  </si>
  <si>
    <t>2021-05-21T22:21:03Z</t>
  </si>
  <si>
    <t>2021-05-21T22:20:57Z</t>
  </si>
  <si>
    <t>MDEwOlJlcG9zaXRvcnkxMDc3Mjg4Njc=</t>
  </si>
  <si>
    <t>pre_deploy_checker</t>
  </si>
  <si>
    <t>Invoca</t>
  </si>
  <si>
    <t>A tool that verifies all commits in a branch have corresponding JIRA tickets</t>
  </si>
  <si>
    <t>https://github.com/Invoca/pre_deploy_checker</t>
  </si>
  <si>
    <t>Ruby/JavaScript/HTML/Shell/Dockerfile/SCSS</t>
  </si>
  <si>
    <t>2017-10-20T21:37:01Z</t>
  </si>
  <si>
    <t>2021-05-21T17:41:32Z</t>
  </si>
  <si>
    <t>2021-05-21T17:41:30Z</t>
  </si>
  <si>
    <t>MDEwOlJlcG9zaXRvcnk2NjQ3NjYxOA==</t>
  </si>
  <si>
    <t>glimr-api-client</t>
  </si>
  <si>
    <t>ministryofjustice</t>
  </si>
  <si>
    <t>An API client for integrating with the GLiMR case management system.</t>
  </si>
  <si>
    <t>https://github.com/ministryofjustice/glimr-api-client</t>
  </si>
  <si>
    <t>2016-08-24T15:35:01Z</t>
  </si>
  <si>
    <t>2021-05-21T13:49:09Z</t>
  </si>
  <si>
    <t>2021-05-21T13:49:06Z</t>
  </si>
  <si>
    <t>MDEwOlJlcG9zaXRvcnkzNjYyNzkxNDk=</t>
  </si>
  <si>
    <t>rails_api_curriculum</t>
  </si>
  <si>
    <t>morioka1206</t>
  </si>
  <si>
    <t>https://github.com/morioka1206/rails_api_curriculum</t>
  </si>
  <si>
    <t>Ruby/JavaScript/CSS/HTML/Shell/Yacc/SCSS</t>
  </si>
  <si>
    <t>2021-05-11T06:30:03Z</t>
  </si>
  <si>
    <t>2021-05-21T07:06:20Z</t>
  </si>
  <si>
    <t>2021-05-21T07:06:17Z</t>
  </si>
  <si>
    <t>MDEwOlJlcG9zaXRvcnkzNjkzOTUwODQ=</t>
  </si>
  <si>
    <t>sampleapp-rails5.2.5</t>
  </si>
  <si>
    <t>nakachan1994</t>
  </si>
  <si>
    <t>https://github.com/nakachan1994/sampleapp-rails5.2.5</t>
  </si>
  <si>
    <t>2021-05-21T02:45:55Z</t>
  </si>
  <si>
    <t>2021-05-21T02:50:08Z</t>
  </si>
  <si>
    <t>2021-05-21T02:44:05Z</t>
  </si>
  <si>
    <t>MDEwOlJlcG9zaXRvcnkzNjkzMzY2NTE=</t>
  </si>
  <si>
    <t>curly-fortnight</t>
  </si>
  <si>
    <t>ErinClaudio</t>
  </si>
  <si>
    <t>Erin Claudio</t>
  </si>
  <si>
    <t>https://github.com/ErinClaudio/curly-fortnight</t>
  </si>
  <si>
    <t>2021-05-20T20:59:45Z</t>
  </si>
  <si>
    <t>2021-05-20T21:02:09Z</t>
  </si>
  <si>
    <t>2021-05-20T20:59:17Z</t>
  </si>
  <si>
    <t>MDEwOlJlcG9zaXRvcnkzNDY3OTk0MTI=</t>
  </si>
  <si>
    <t>fluffy-octo-pancake</t>
  </si>
  <si>
    <t xml:space="preserve">A simple rails API tutorial </t>
  </si>
  <si>
    <t>https://github.com/ErinClaudio/fluffy-octo-pancake</t>
  </si>
  <si>
    <t>2021-03-11T18:28:55Z</t>
  </si>
  <si>
    <t>2021-05-20T21:00:41Z</t>
  </si>
  <si>
    <t>MDEwOlJlcG9zaXRvcnkyMzE3MTEyMzc=</t>
  </si>
  <si>
    <t>rails</t>
  </si>
  <si>
    <t>sugiyama404</t>
  </si>
  <si>
    <t>srart rails to AWS</t>
  </si>
  <si>
    <t>https://github.com/sugiyama404/rails</t>
  </si>
  <si>
    <t>Ruby/Dockerfile/JavaScript/CSS/HTML/CoffeeScript/Shell</t>
  </si>
  <si>
    <t>2020-01-04T05:01:05Z</t>
  </si>
  <si>
    <t>2021-05-20T14:20:35Z</t>
  </si>
  <si>
    <t>2021-05-20T14:20:33Z</t>
  </si>
  <si>
    <t>MDEwOlJlcG9zaXRvcnkxNDM5MDgzMTI=</t>
  </si>
  <si>
    <t>heimdallr-viz</t>
  </si>
  <si>
    <t>araneforseti</t>
  </si>
  <si>
    <t>Sarah</t>
  </si>
  <si>
    <t>Ruby gem for aiding visual regression</t>
  </si>
  <si>
    <t>https://github.com/araneforseti/heimdallr-viz</t>
  </si>
  <si>
    <t>2018-08-07T17:50:20Z</t>
  </si>
  <si>
    <t>2021-05-18T14:46:33Z</t>
  </si>
  <si>
    <t>2021-05-18T14:46:29Z</t>
  </si>
  <si>
    <t>MDEwOlJlcG9zaXRvcnk3MDYxMTk5NQ==</t>
  </si>
  <si>
    <t>tax-tribunals-downloader</t>
  </si>
  <si>
    <t>https://github.com/ministryofjustice/tax-tribunals-downloader</t>
  </si>
  <si>
    <t>Ruby/JavaScript/CSS/Shell/Gherkin/Dockerfile</t>
  </si>
  <si>
    <t>2016-10-11T16:14:23Z</t>
  </si>
  <si>
    <t>2021-05-18T10:16:52Z</t>
  </si>
  <si>
    <t>2021-05-18T10:16:49Z</t>
  </si>
  <si>
    <t>MDEwOlJlcG9zaXRvcnk2ODI5ODY0Mg==</t>
  </si>
  <si>
    <t>mojfile-uploader</t>
  </si>
  <si>
    <t xml:space="preserve">MoJ File Uploader API application </t>
  </si>
  <si>
    <t>https://github.com/ministryofjustice/mojfile-uploader</t>
  </si>
  <si>
    <t>Ruby/Shell/CSS/JavaScript/Dockerfile/Haml</t>
  </si>
  <si>
    <t>2016-09-15T13:57:01Z</t>
  </si>
  <si>
    <t>2021-05-18T10:14:48Z</t>
  </si>
  <si>
    <t>2021-05-18T10:14:45Z</t>
  </si>
  <si>
    <t>MDEwOlJlcG9zaXRvcnk5MjkzNDU5</t>
  </si>
  <si>
    <t>unparser</t>
  </si>
  <si>
    <t>Turn Ruby AST into semantically equivalent Ruby source</t>
  </si>
  <si>
    <t>ruby/parser/unparser/ruby-syntax</t>
  </si>
  <si>
    <t>https://github.com/mbj/unparser</t>
  </si>
  <si>
    <t>2013-04-08T09:54:20Z</t>
  </si>
  <si>
    <t>2021-06-17T23:51:56Z</t>
  </si>
  <si>
    <t>2021-05-17T11:46:08Z</t>
  </si>
  <si>
    <t>MDEwOlJlcG9zaXRvcnkyMDQ3MjQ0MDI=</t>
  </si>
  <si>
    <t>mprelude-rb</t>
  </si>
  <si>
    <t>https://github.com/mbj/mprelude-rb</t>
  </si>
  <si>
    <t>2019-08-27T14:44:04Z</t>
  </si>
  <si>
    <t>2021-05-17T11:45:55Z</t>
  </si>
  <si>
    <t>2021-05-17T11:45:52Z</t>
  </si>
  <si>
    <t>MDEwOlJlcG9zaXRvcnkzNjc4NzcxNzc=</t>
  </si>
  <si>
    <t>api</t>
  </si>
  <si>
    <t>nishikouichirou</t>
  </si>
  <si>
    <t>https://github.com/nishikouichirou/api</t>
  </si>
  <si>
    <t>2021-05-16T12:42:14Z</t>
  </si>
  <si>
    <t>2021-06-07T08:01:00Z</t>
  </si>
  <si>
    <t>2021-05-17T09:14:49Z</t>
  </si>
  <si>
    <t>MDEwOlJlcG9zaXRvcnkzMDk0MTE5ODY=</t>
  </si>
  <si>
    <t>rails_new_io</t>
  </si>
  <si>
    <t>miatrinity</t>
  </si>
  <si>
    <t>Mia Sinek &amp; Trinity Takei</t>
  </si>
  <si>
    <t xml:space="preserve">We are an indie maker couple currently living in sunny Valencia, Spain üá™üá∏. </t>
  </si>
  <si>
    <t>Valencia, Spain</t>
  </si>
  <si>
    <t>railsnew.io is an app to create and verify new rails applications using an intuitive UI.</t>
  </si>
  <si>
    <t>https://github.com/miatrinity/rails_new_io</t>
  </si>
  <si>
    <t>2020-11-02T15:27:00Z</t>
  </si>
  <si>
    <t>2021-05-16T01:06:46Z</t>
  </si>
  <si>
    <t>2021-05-16T01:06:43Z</t>
  </si>
  <si>
    <t>MDEwOlJlcG9zaXRvcnkxNjE5MzIzMzE=</t>
  </si>
  <si>
    <t>DesiLopers</t>
  </si>
  <si>
    <t>nori3506</t>
  </si>
  <si>
    <t>Nori</t>
  </si>
  <si>
    <t>I am an experienced Ruby, Ruby on Rails Developer.\r\nNot only Backend, but also React.js and Riot.js are my favorite as Frontend skills</t>
  </si>
  <si>
    <t>Canada Vancouver</t>
  </si>
  <si>
    <t>DesiLopers app</t>
  </si>
  <si>
    <t>https://github.com/nori3506/DesiLopers</t>
  </si>
  <si>
    <t>Ruby/JavaScript/CSS/HTML/Vue/Dockerfile/SCSS</t>
  </si>
  <si>
    <t>2018-12-15T18:18:25Z</t>
  </si>
  <si>
    <t>2021-05-15T06:57:31Z</t>
  </si>
  <si>
    <t>2021-05-15T06:57:17Z</t>
  </si>
  <si>
    <t>MDEwOlJlcG9zaXRvcnkzNjM5NzA5NTU=</t>
  </si>
  <si>
    <t>Twitter-redesign</t>
  </si>
  <si>
    <t>RailonA</t>
  </si>
  <si>
    <t>Railon Acosta</t>
  </si>
  <si>
    <t>Full-stack developer with knowledge in HTML | CSS | JavaScript | Ruby | Looking for new opportunities</t>
  </si>
  <si>
    <t>Freelance Full-stack Developer</t>
  </si>
  <si>
    <t>New York</t>
  </si>
  <si>
    <t>A clone of Twitter web app made in Rails.</t>
  </si>
  <si>
    <t>https://github.com/RailonA/Twitter-redesign</t>
  </si>
  <si>
    <t>2021-05-03T15:13:09Z</t>
  </si>
  <si>
    <t>2021-06-15T23:30:23Z</t>
  </si>
  <si>
    <t>2021-05-14T19:31:44Z</t>
  </si>
  <si>
    <t>MDEwOlJlcG9zaXRvcnkzNTM1MzIxODA=</t>
  </si>
  <si>
    <t>Rails-insta_clone_app</t>
  </si>
  <si>
    <t>tatsuki-okuda</t>
  </si>
  <si>
    <t>https://github.com/tatsuki-okuda/Rails-insta_clone_app</t>
  </si>
  <si>
    <t>Ruby/JavaScript/HTML/Haml/SCSS/Shell/Roff</t>
  </si>
  <si>
    <t>2021-04-01T01:01:17Z</t>
  </si>
  <si>
    <t>2021-05-14T12:17:18Z</t>
  </si>
  <si>
    <t>2021-05-14T12:17:15Z</t>
  </si>
  <si>
    <t>MDEwOlJlcG9zaXRvcnkzNjQxMDI3NzY=</t>
  </si>
  <si>
    <t>gvl_romance</t>
  </si>
  <si>
    <t>miquitruli</t>
  </si>
  <si>
    <t>https://github.com/miquitruli/gvl_romance</t>
  </si>
  <si>
    <t>2021-05-04T00:59:41Z</t>
  </si>
  <si>
    <t>2021-05-12T22:45:40Z</t>
  </si>
  <si>
    <t>2021-05-12T22:45:38Z</t>
  </si>
  <si>
    <t>MDEwOlJlcG9zaXRvcnkyMDQxMTA0NTQ=</t>
  </si>
  <si>
    <t>Tourly</t>
  </si>
  <si>
    <t>ityusuke</t>
  </si>
  <si>
    <t>k.yusuke</t>
  </si>
  <si>
    <t>https://github.com/ityusuke/Tourly</t>
  </si>
  <si>
    <t>Ruby/CSS/Roff/HTML/JavaScript/DIGITAL Command Language/CoffeeScript</t>
  </si>
  <si>
    <t>2019-08-24T04:57:19Z</t>
  </si>
  <si>
    <t>2021-05-12T04:26:44Z</t>
  </si>
  <si>
    <t>2021-05-12T04:26:42Z</t>
  </si>
  <si>
    <t>MDEwOlJlcG9zaXRvcnkzNjI3NzI3OTY=</t>
  </si>
  <si>
    <t>introduction_project_bachelor</t>
  </si>
  <si>
    <t>LeonardoAdriano</t>
  </si>
  <si>
    <t>https://github.com/LeonardoAdriano/introduction_project_bachelor</t>
  </si>
  <si>
    <t>Ruby/JavaScript/CSS/SCSS/HTML/Shell/Roff</t>
  </si>
  <si>
    <t>2021-04-29T10:06:37Z</t>
  </si>
  <si>
    <t>2021-05-11T13:37:57Z</t>
  </si>
  <si>
    <t>2021-05-11T13:36:28Z</t>
  </si>
  <si>
    <t>MDEwOlJlcG9zaXRvcnkzMzc5MTI1NjI=</t>
  </si>
  <si>
    <t>furima-32405</t>
  </si>
  <si>
    <t>Êó•Êú¨„Éë„Éà„É≠„Éº„É´ÊµúÊùæÂñ∂Ê•≠ÊâÄ</t>
  </si>
  <si>
    <t>ÈùôÂ≤°ÁúåÊµúÊùæÂ∏Ç</t>
  </si>
  <si>
    <t>https://github.com/shrine-dragon/furima-32405</t>
  </si>
  <si>
    <t>2021-02-11T02:42:02Z</t>
  </si>
  <si>
    <t>2021-05-10T21:45:50Z</t>
  </si>
  <si>
    <t>2021-05-10T21:45:43Z</t>
  </si>
  <si>
    <t>MDEwOlJlcG9zaXRvcnkyMTUyMTU3NjU=</t>
  </si>
  <si>
    <t>git_eventorg</t>
  </si>
  <si>
    <t>Taiji-tech</t>
  </si>
  <si>
    <t>Taiji</t>
  </si>
  <si>
    <t>Event Organizer„ÅÆ„É¨„Éù„Ç∏„Éà„É™„ÄÄÔºà2019Âπ¥10Êúà15Êó•„ÄúÔºâ</t>
  </si>
  <si>
    <t>https://github.com/Taiji-tech/git_eventorg</t>
  </si>
  <si>
    <t>Ruby/JavaScript/CoffeeScript/HTML/SCSS/CSS/Shell</t>
  </si>
  <si>
    <t>2019-10-15T05:41:46Z</t>
  </si>
  <si>
    <t>2021-05-09T11:06:18Z</t>
  </si>
  <si>
    <t>2021-05-09T11:06:16Z</t>
  </si>
  <si>
    <t>MDEwOlJlcG9zaXRvcnkzMjMyODQzNTc=</t>
  </si>
  <si>
    <t>tatoever</t>
  </si>
  <si>
    <t>enuii3</t>
  </si>
  <si>
    <t>https://github.com/enuii3/tatoever</t>
  </si>
  <si>
    <t>2020-12-21T09:09:31Z</t>
  </si>
  <si>
    <t>2021-05-08T13:03:27Z</t>
  </si>
  <si>
    <t>2021-05-08T13:03:24Z</t>
  </si>
  <si>
    <t>MDEwOlJlcG9zaXRvcnkzNjA4OTA4NzM=</t>
  </si>
  <si>
    <t>WhoisDonlee.github.io</t>
  </si>
  <si>
    <t>WhoisDonlee</t>
  </si>
  <si>
    <t>Dennis Doll√©e</t>
  </si>
  <si>
    <t>Bioinformatics student at University of Applied Sciences Leiden.\r\n</t>
  </si>
  <si>
    <t>@ErasmusMC-Bioinformatics</t>
  </si>
  <si>
    <t>Rotterdam, The Netherlands</t>
  </si>
  <si>
    <t>https://github.com/WhoisDonlee/WhoisDonlee.github.io</t>
  </si>
  <si>
    <t>Creative Commons Zero v1.0 Universal</t>
  </si>
  <si>
    <t>Ruby/HTML/SCSS/JavaScript/Shell</t>
  </si>
  <si>
    <t>2021-04-23T13:19:56Z</t>
  </si>
  <si>
    <t>2021-05-07T14:07:31Z</t>
  </si>
  <si>
    <t>2021-05-07T14:07:20Z</t>
  </si>
  <si>
    <t>MDEwOlJlcG9zaXRvcnkyOTEwNTc3NjI=</t>
  </si>
  <si>
    <t>runeterra_cards</t>
  </si>
  <si>
    <t>zofrex</t>
  </si>
  <si>
    <t>James 'zofrex' Sanderson</t>
  </si>
  <si>
    <t>Library for decoding Legends of Runeterra deck codes &amp; loading Runeterra Data Dragon metadata</t>
  </si>
  <si>
    <t>runeterra-deck-codes/runeterra/legends-of-runeterra/hacktoberfest</t>
  </si>
  <si>
    <t>https://github.com/zofrex/runeterra_cards</t>
  </si>
  <si>
    <t>2020-08-28T13:47:01Z</t>
  </si>
  <si>
    <t>2021-05-05T07:37:22Z</t>
  </si>
  <si>
    <t>2021-05-05T07:37:13Z</t>
  </si>
  <si>
    <t>MDEwOlJlcG9zaXRvcnkzMzkzNzQxMTI=</t>
  </si>
  <si>
    <t>portfolio</t>
  </si>
  <si>
    <t>GakuMatsuya</t>
  </si>
  <si>
    <t>https://github.com/GakuMatsuya/portfolio</t>
  </si>
  <si>
    <t>2021-02-16T11:18:59Z</t>
  </si>
  <si>
    <t>2021-05-05T02:07:29Z</t>
  </si>
  <si>
    <t>2021-05-05T02:07:15Z</t>
  </si>
  <si>
    <t>MDEwOlJlcG9zaXRvcnkzNjM0NTc2Nzk=</t>
  </si>
  <si>
    <t>case-mutant</t>
  </si>
  <si>
    <t>pawelpacana</t>
  </si>
  <si>
    <t>Pawe≈Ç Pacana</t>
  </si>
  <si>
    <t>Holistic Developer at @arkency. Lately into Domain-Driven Design, Feature Toggles and frontend apps with Elm. I dig legacy Rails codebases üòÖ</t>
  </si>
  <si>
    <t>Arkency</t>
  </si>
  <si>
    <t>Wroc≈Çaw, PL</t>
  </si>
  <si>
    <t>https://github.com/pawelpacana/case-mutant</t>
  </si>
  <si>
    <t>2021-05-01T16:35:19Z</t>
  </si>
  <si>
    <t>2021-05-04T23:05:18Z</t>
  </si>
  <si>
    <t>2021-05-04T23:04:55Z</t>
  </si>
  <si>
    <t>MDEwOlJlcG9zaXRvcnkzNTg1MTY4Mzk=</t>
  </si>
  <si>
    <t>Todo_Rails</t>
  </si>
  <si>
    <t>nloc7770</t>
  </si>
  <si>
    <t>L·ªôc nguy·ªÖn</t>
  </si>
  <si>
    <t>Learning new languages and technologies is what I am passionate about.</t>
  </si>
  <si>
    <t>Bu√¥n ma  thu·ªôt</t>
  </si>
  <si>
    <t>A todo app using Ruby on rails + postgresql</t>
  </si>
  <si>
    <t>ruby-on-rails/html-css-javascript/postgresql</t>
  </si>
  <si>
    <t>https://github.com/nloc7770/Todo_Rails</t>
  </si>
  <si>
    <t>2021-04-16T07:41:04Z</t>
  </si>
  <si>
    <t>2021-05-04T08:03:20Z</t>
  </si>
  <si>
    <t>2021-05-04T08:01:27Z</t>
  </si>
  <si>
    <t>MDEwOlJlcG9zaXRvcnkzMDYzMjk1NTc=</t>
  </si>
  <si>
    <t>golfscore</t>
  </si>
  <si>
    <t>tomo-IR</t>
  </si>
  <si>
    <t>https://github.com/tomo-IR/golfscore</t>
  </si>
  <si>
    <t>Ruby/JavaScript/SCSS/HTML/Vue/Dockerfile</t>
  </si>
  <si>
    <t>2020-10-22T12:27:35Z</t>
  </si>
  <si>
    <t>2021-05-03T22:30:13Z</t>
  </si>
  <si>
    <t>2021-05-03T22:30:03Z</t>
  </si>
  <si>
    <t>MDEwOlJlcG9zaXRvcnk2NTA1NDg3OA==</t>
  </si>
  <si>
    <t>optionparser-generator</t>
  </si>
  <si>
    <t>madblobfish</t>
  </si>
  <si>
    <t>Generates OptionParser using an OpenStruct</t>
  </si>
  <si>
    <t>command-line-parser/rubygem/option-parser/hacktoberfest</t>
  </si>
  <si>
    <t>https://github.com/madblobfish/optionparser-generator</t>
  </si>
  <si>
    <t>Ruby/Makefile</t>
  </si>
  <si>
    <t>2016-08-05T23:19:44Z</t>
  </si>
  <si>
    <t>2021-05-03T16:48:49Z</t>
  </si>
  <si>
    <t>2021-05-03T16:48:56Z</t>
  </si>
  <si>
    <t>MDEwOlJlcG9zaXRvcnkzNjM5NjMyNDU=</t>
  </si>
  <si>
    <t>saveflap</t>
  </si>
  <si>
    <t>dieng-devops</t>
  </si>
  <si>
    <t>https://github.com/dieng-devops/saveflap</t>
  </si>
  <si>
    <t>Ruby/Dockerfile/JavaScript/CoffeeScript/CSS/Haml/HTML</t>
  </si>
  <si>
    <t>2021-05-03T14:47:44Z</t>
  </si>
  <si>
    <t>2021-05-03T14:50:24Z</t>
  </si>
  <si>
    <t>2021-05-03T14:45:17Z</t>
  </si>
  <si>
    <t>MDEwOlJlcG9zaXRvcnkzNTgyOTU1NDA=</t>
  </si>
  <si>
    <t>ror-social-scaffold</t>
  </si>
  <si>
    <t>This repo includes the initial code for a social media app. Its purpose is to be a starting point for Microverse students.</t>
  </si>
  <si>
    <t>https://github.com/RailonA/ror-social-scaffold</t>
  </si>
  <si>
    <t>Ruby/JavaScript/CSS/SCSS/HTML</t>
  </si>
  <si>
    <t>2021-04-15T14:50:35Z</t>
  </si>
  <si>
    <t>2021-06-15T23:30:24Z</t>
  </si>
  <si>
    <t>2021-05-02T13:35:58Z</t>
  </si>
  <si>
    <t>MDEwOlJlcG9zaXRvcnkxMzgyMjYyMDI=</t>
  </si>
  <si>
    <t>jekyll-latex-block</t>
  </si>
  <si>
    <t>t-richards</t>
  </si>
  <si>
    <t>Tom Richards</t>
  </si>
  <si>
    <t>Independent security researcher, software engineer, and Linux enthusiast.</t>
  </si>
  <si>
    <t>Tennessee, USA</t>
  </si>
  <si>
    <t>A plugin for Jekyll that uses KaTeX to render LaTeX.</t>
  </si>
  <si>
    <t>https://github.com/t-richards/jekyll-latex-block</t>
  </si>
  <si>
    <t>2018-06-21T22:02:37Z</t>
  </si>
  <si>
    <t>2021-04-30T01:51:28Z</t>
  </si>
  <si>
    <t>2021-04-30T01:51:25Z</t>
  </si>
  <si>
    <t>MDEwOlJlcG9zaXRvcnkyNzk2MjgxMTg=</t>
  </si>
  <si>
    <t>pool_site_app</t>
  </si>
  <si>
    <t>okmtz</t>
  </si>
  <si>
    <t>Yuto Okamoto</t>
  </si>
  <si>
    <t>Japan/Fukuoka</t>
  </si>
  <si>
    <t>https://github.com/okmtz/pool_site_app</t>
  </si>
  <si>
    <t>Dockerfile/Ruby/JavaScript/HTML/Shell/SCSS</t>
  </si>
  <si>
    <t>2020-07-14T15:47:43Z</t>
  </si>
  <si>
    <t>2021-04-29T05:15:57Z</t>
  </si>
  <si>
    <t>2021-04-29T05:15:53Z</t>
  </si>
  <si>
    <t>MDEwOlJlcG9zaXRvcnk3NjIxNDY5OQ==</t>
  </si>
  <si>
    <t>jekyll-google-tag-manager</t>
  </si>
  <si>
    <t>GTM plugin for Jekyll.</t>
  </si>
  <si>
    <t>https://github.com/t-richards/jekyll-google-tag-manager</t>
  </si>
  <si>
    <t>2016-12-12T02:20:55Z</t>
  </si>
  <si>
    <t>2021-04-29T04:02:36Z</t>
  </si>
  <si>
    <t>2021-04-29T04:02:33Z</t>
  </si>
  <si>
    <t>MDEwOlJlcG9zaXRvcnkyOTEwODY4NjE=</t>
  </si>
  <si>
    <t>blogapp-takumi</t>
  </si>
  <si>
    <t>https://github.com/takumi555/blogapp-takumi</t>
  </si>
  <si>
    <t>2020-08-28T15:53:22Z</t>
  </si>
  <si>
    <t>2021-04-28T15:08:51Z</t>
  </si>
  <si>
    <t>2021-04-28T15:08:33Z</t>
  </si>
  <si>
    <t>MDEwOlJlcG9zaXRvcnkzNDQ0NzEzNTI=</t>
  </si>
  <si>
    <t>PF_World_tactics_app</t>
  </si>
  <si>
    <t>milan2229</t>
  </si>
  <si>
    <t>yuuya</t>
  </si>
  <si>
    <t>Gunma, Japan</t>
  </si>
  <si>
    <t>PF„Ç¢„Éó„É™„ÄéWorldTactics„Äè„ÅÆ„É™„Éù„Ç∏„Éà„É™„Åß„Åô„ÄÇ</t>
  </si>
  <si>
    <t>rspec/ec2/ajax/ruby</t>
  </si>
  <si>
    <t>https://github.com/milan2229/PF_World_tactics_app</t>
  </si>
  <si>
    <t>2021-03-04T12:45:06Z</t>
  </si>
  <si>
    <t>2021-05-01T13:08:31Z</t>
  </si>
  <si>
    <t>2021-04-26T14:51:03Z</t>
  </si>
  <si>
    <t>MDEwOlJlcG9zaXRvcnkyNzE1MjIyNjc=</t>
  </si>
  <si>
    <t>Ruralia-Decidim</t>
  </si>
  <si>
    <t>Metatavu</t>
  </si>
  <si>
    <t>https://github.com/Metatavu/Ruralia-Decidim</t>
  </si>
  <si>
    <t>Dockerfile/Ruby/JavaScript/CSS/HTML/Shell/SCSS</t>
  </si>
  <si>
    <t>2020-06-11T10:52:55Z</t>
  </si>
  <si>
    <t>2021-04-23T12:09:15Z</t>
  </si>
  <si>
    <t>2021-04-23T12:09:11Z</t>
  </si>
  <si>
    <t>MDEwOlJlcG9zaXRvcnkzNjA3NjY2MDY=</t>
  </si>
  <si>
    <t>MyRailsTemplate</t>
  </si>
  <si>
    <t>HenryBlairG</t>
  </si>
  <si>
    <t>Henry Blair González</t>
  </si>
  <si>
    <t>Major Robotics \r\nMinor AI\r\nComputer Science Undergraduate</t>
  </si>
  <si>
    <t>rails project template</t>
  </si>
  <si>
    <t>https://github.com/HenryBlairG/MyRailsTemplate</t>
  </si>
  <si>
    <t>Dockerfile/Ruby/JavaScript/CSS/Vue/HTML</t>
  </si>
  <si>
    <t>2021-04-23T04:53:25Z</t>
  </si>
  <si>
    <t>2021-04-23T05:12:29Z</t>
  </si>
  <si>
    <t>2021-04-23T05:12:24Z</t>
  </si>
  <si>
    <t>MDEwOlJlcG9zaXRvcnkzNTg3OTMyNjM=</t>
  </si>
  <si>
    <t>ruby4</t>
  </si>
  <si>
    <t>VadimVadimVadim1337</t>
  </si>
  <si>
    <t>–í–∞–¥–∏–º –ö—É—â–µ–≤—Å–∫–∏–π</t>
  </si>
  <si>
    <t>Kushchevsky Vadim was a mysterious person. One day he went to a girl on the street and offered to take a walk, but she rejected him.</t>
  </si>
  <si>
    <t>https://github.com/VadimVadimVadim1337/ruby4</t>
  </si>
  <si>
    <t>2021-04-17T05:29:33Z</t>
  </si>
  <si>
    <t>2021-04-17T05:59:27Z</t>
  </si>
  <si>
    <t>2021-04-17T05:59:10Z</t>
  </si>
  <si>
    <t>MDEwOlJlcG9zaXRvcnkzNTg3OTE2MzQ=</t>
  </si>
  <si>
    <t>ruby3</t>
  </si>
  <si>
    <t>https://github.com/VadimVadimVadim1337/ruby3</t>
  </si>
  <si>
    <t>2021-04-17T05:19:30Z</t>
  </si>
  <si>
    <t>2021-04-17T05:21:59Z</t>
  </si>
  <si>
    <t>2021-04-17T05:21:32Z</t>
  </si>
  <si>
    <t>MDEwOlJlcG9zaXRvcnkzNTg3OTAyMTk=</t>
  </si>
  <si>
    <t>ruby2</t>
  </si>
  <si>
    <t>https://github.com/VadimVadimVadim1337/ruby2</t>
  </si>
  <si>
    <t>2021-04-17T05:10:11Z</t>
  </si>
  <si>
    <t>2021-04-17T05:16:33Z</t>
  </si>
  <si>
    <t>2021-04-17T05:16:16Z</t>
  </si>
  <si>
    <t>MDEwOlJlcG9zaXRvcnkxNTIyODA0OTg=</t>
  </si>
  <si>
    <t>yarr</t>
  </si>
  <si>
    <t>phaul</t>
  </si>
  <si>
    <t>Paul Sonkoly</t>
  </si>
  <si>
    <t>Smart Pension</t>
  </si>
  <si>
    <t>Reading</t>
  </si>
  <si>
    <t>[Yet Another Ruby Robot] IRC bot that tells you about ruby core documentation and other things</t>
  </si>
  <si>
    <t>bot/rubydoc/ruby/irc-bot</t>
  </si>
  <si>
    <t>https://github.com/phaul/yarr</t>
  </si>
  <si>
    <t>2018-10-09T16:00:42Z</t>
  </si>
  <si>
    <t>2021-04-14T18:13:37Z</t>
  </si>
  <si>
    <t>2021-04-14T18:13:28Z</t>
  </si>
  <si>
    <t>MDEwOlJlcG9zaXRvcnkzNTI3NzQzODA=</t>
  </si>
  <si>
    <t>vet-hospital-new</t>
  </si>
  <si>
    <t>xinqipei</t>
  </si>
  <si>
    <t>Created an cloud web application for vet- hospital by using ruby on rails and deployed by using Heroku cloud platform</t>
  </si>
  <si>
    <t>https://github.com/xinqipei/vet-hospital-new</t>
  </si>
  <si>
    <t>2021-03-29T20:21:54Z</t>
  </si>
  <si>
    <t>2021-04-13T12:20:07Z</t>
  </si>
  <si>
    <t>2021-04-13T12:20:05Z</t>
  </si>
  <si>
    <t>MDEwOlJlcG9zaXRvcnkyOTMxMDk3NzM=</t>
  </si>
  <si>
    <t>import_agent_app</t>
  </si>
  <si>
    <t>fukadashigeru</t>
  </si>
  <si>
    <t>Shigeru Fukada</t>
  </si>
  <si>
    <t>Osaka, Japan</t>
  </si>
  <si>
    <t>https://github.com/fukadashigeru/import_agent_app</t>
  </si>
  <si>
    <t>Ruby/JavaScript/CSS/HTML/Slim/SCSS</t>
  </si>
  <si>
    <t>2020-09-05T16:09:39Z</t>
  </si>
  <si>
    <t>2021-04-11T04:37:48Z</t>
  </si>
  <si>
    <t>2021-04-11T04:37:44Z</t>
  </si>
  <si>
    <t>MDEwOlJlcG9zaXRvcnkzMzAwNDM3Mzc=</t>
  </si>
  <si>
    <t>owarai</t>
  </si>
  <si>
    <t>neino-san</t>
  </si>
  <si>
    <t>Sho„ÄÄnakajima</t>
  </si>
  <si>
    <t>https://github.com/neino-san/owarai</t>
  </si>
  <si>
    <t>Ruby/JavaScript/SCSS/HTML/Shell/Batchfile/Dockerfile</t>
  </si>
  <si>
    <t>2021-01-15T23:21:20Z</t>
  </si>
  <si>
    <t>2021-04-06T16:30:49Z</t>
  </si>
  <si>
    <t>2021-04-06T16:30:22Z</t>
  </si>
  <si>
    <t>MDEwOlJlcG9zaXRvcnkzOTg0ODIwNw==</t>
  </si>
  <si>
    <t>captains-mistress</t>
  </si>
  <si>
    <t>k00ka</t>
  </si>
  <si>
    <t>David A</t>
  </si>
  <si>
    <t>CTO of Ryatta Group, a Toronto-based development house, creators of award-winning software solutions.</t>
  </si>
  <si>
    <t>Ryatta Group</t>
  </si>
  <si>
    <t>The Captain's Mistress Workshop first performed at Ruby Hack Night in Toronto on July 29, 2015</t>
  </si>
  <si>
    <t>https://github.com/k00ka/captains-mistress</t>
  </si>
  <si>
    <t>2015-07-28T17:29:33Z</t>
  </si>
  <si>
    <t>2021-04-06T15:40:04Z</t>
  </si>
  <si>
    <t>2021-04-06T15:40:01Z</t>
  </si>
  <si>
    <t>MDEwOlJlcG9zaXRvcnk0MzQ2MjMzOQ==</t>
  </si>
  <si>
    <t>game-of-life</t>
  </si>
  <si>
    <t>The Game of Life Mini Code Retreat</t>
  </si>
  <si>
    <t>https://github.com/k00ka/game-of-life</t>
  </si>
  <si>
    <t>2015-09-30T22:11:46Z</t>
  </si>
  <si>
    <t>2021-04-06T14:22:54Z</t>
  </si>
  <si>
    <t>2021-04-06T14:22:48Z</t>
  </si>
  <si>
    <t>MDEwOlJlcG9zaXRvcnkzMjg3ODkwNA==</t>
  </si>
  <si>
    <t>bowling-game-kata</t>
  </si>
  <si>
    <t>Bowling Game TDD Kata for Ruby Hack Night March 23, 2015</t>
  </si>
  <si>
    <t>https://github.com/k00ka/bowling-game-kata</t>
  </si>
  <si>
    <t>2015-03-25T17:05:36Z</t>
  </si>
  <si>
    <t>2021-04-06T14:18:23Z</t>
  </si>
  <si>
    <t>2021-04-06T14:18:10Z</t>
  </si>
  <si>
    <t>MDEwOlJlcG9zaXRvcnkyOTk0ODAwMw==</t>
  </si>
  <si>
    <t>string-kata</t>
  </si>
  <si>
    <t>String Calculator TDD Kata for Ruby Hack Night</t>
  </si>
  <si>
    <t>https://github.com/k00ka/string-kata</t>
  </si>
  <si>
    <t>2015-01-28T03:10:33Z</t>
  </si>
  <si>
    <t>2021-04-06T14:17:00Z</t>
  </si>
  <si>
    <t>2021-04-06T14:16:28Z</t>
  </si>
  <si>
    <t>MDEwOlJlcG9zaXRvcnkzNTQ0ODg5MTA=</t>
  </si>
  <si>
    <t>twitter_app</t>
  </si>
  <si>
    <t>git-ryou2405</t>
  </si>
  <si>
    <t>https://github.com/git-ryou2405/twitter_app</t>
  </si>
  <si>
    <t>2021-04-04T08:04:09Z</t>
  </si>
  <si>
    <t>2021-04-06T13:24:39Z</t>
  </si>
  <si>
    <t>2021-04-06T13:24:22Z</t>
  </si>
  <si>
    <t>MDEwOlJlcG9zaXRvcnkzNTQ5NjY4MjU=</t>
  </si>
  <si>
    <t>Hotel_booking</t>
  </si>
  <si>
    <t>adnanmirza1</t>
  </si>
  <si>
    <t>Adnan Mustafa</t>
  </si>
  <si>
    <t>HAKUNA MATATA!</t>
  </si>
  <si>
    <t>https://github.com/adnanmirza1/Hotel_booking</t>
  </si>
  <si>
    <t>2021-04-05T20:41:10Z</t>
  </si>
  <si>
    <t>2021-04-05T20:55:57Z</t>
  </si>
  <si>
    <t>2021-04-05T20:54:46Z</t>
  </si>
  <si>
    <t>MDEwOlJlcG9zaXRvcnkzNDMzOTAzNDY=</t>
  </si>
  <si>
    <t>Ironworks</t>
  </si>
  <si>
    <t>raw7330</t>
  </si>
  <si>
    <t>https://github.com/raw7330/Ironworks</t>
  </si>
  <si>
    <t>2021-03-01T11:21:44Z</t>
  </si>
  <si>
    <t>2021-04-04T04:56:07Z</t>
  </si>
  <si>
    <t>2021-04-04T04:55:51Z</t>
  </si>
  <si>
    <t>MDEwOlJlcG9zaXRvcnkxNjc0MzM2NDE=</t>
  </si>
  <si>
    <t>wagnerecologylab.github.io</t>
  </si>
  <si>
    <t>wagnerecologylab</t>
  </si>
  <si>
    <t>Wagner Ecology Lab</t>
  </si>
  <si>
    <t>https://github.com/wagnerecologylab/wagnerecologylab.github.io</t>
  </si>
  <si>
    <t>HTML/Ruby/CSS/JavaScript</t>
  </si>
  <si>
    <t>2019-01-24T20:35:12Z</t>
  </si>
  <si>
    <t>2021-04-02T18:58:04Z</t>
  </si>
  <si>
    <t>2021-04-02T18:57:58Z</t>
  </si>
  <si>
    <t>MDEwOlJlcG9zaXRvcnkzMzkyMTgzMDc=</t>
  </si>
  <si>
    <t>jobs</t>
  </si>
  <si>
    <t>leticiaoliveira5</t>
  </si>
  <si>
    <t>Let√≠cia Oliveira</t>
  </si>
  <si>
    <t>O aplicativo permite que pessoas que trabalham na mesma empresa criem e gerenciem oportunidades de emprego e encontrem candidatos interessados nelas.</t>
  </si>
  <si>
    <t>https://github.com/leticiaoliveira5/jobs</t>
  </si>
  <si>
    <t>2021-02-15T21:58:43Z</t>
  </si>
  <si>
    <t>2021-04-01T22:32:43Z</t>
  </si>
  <si>
    <t>2021-04-01T22:32:41Z</t>
  </si>
  <si>
    <t>MDEwOlJlcG9zaXRvcnkzNDUyMTA1NDk=</t>
  </si>
  <si>
    <t>crowsfoot</t>
  </si>
  <si>
    <t>zherbert-dev</t>
  </si>
  <si>
    <t>Zack Herbert</t>
  </si>
  <si>
    <t>Software Engineer with a fondness for Ruby/RoR and Javascript things\r\n\r\nHe/Him/They</t>
  </si>
  <si>
    <t>Virginia</t>
  </si>
  <si>
    <t>Text based RPG discord bot</t>
  </si>
  <si>
    <t>https://github.com/zherbert-dev/crowsfoot</t>
  </si>
  <si>
    <t>2021-03-06T22:40:26Z</t>
  </si>
  <si>
    <t>2021-03-31T14:20:22Z</t>
  </si>
  <si>
    <t>2021-03-31T14:20:16Z</t>
  </si>
  <si>
    <t>MDEwOlJlcG9zaXRvcnkyOTk4MDkyMDg=</t>
  </si>
  <si>
    <t>manu_match</t>
  </si>
  <si>
    <t>ekoria-ux</t>
  </si>
  <si>
    <t>https://github.com/ekoria-ux/manu_match</t>
  </si>
  <si>
    <t>Ruby/JavaScript/HTML/SCSS/CSS</t>
  </si>
  <si>
    <t>2020-09-30T04:32:27Z</t>
  </si>
  <si>
    <t>2021-03-31T03:57:27Z</t>
  </si>
  <si>
    <t>2021-03-31T03:56:56Z</t>
  </si>
  <si>
    <t>MDEwOlJlcG9zaXRvcnkzNDEyNzYwNzI=</t>
  </si>
  <si>
    <t>yamakawa</t>
  </si>
  <si>
    <t>https://github.com/yuheiyamakawa/yamakawa</t>
  </si>
  <si>
    <t>2021-02-22T17:10:32Z</t>
  </si>
  <si>
    <t>2021-03-30T18:20:00Z</t>
  </si>
  <si>
    <t>2021-03-30T18:19:46Z</t>
  </si>
  <si>
    <t>MDEwOlJlcG9zaXRvcnkzMDQwNjY1Nzk=</t>
  </si>
  <si>
    <t>TMmanager</t>
  </si>
  <si>
    <t>yumaasato</t>
  </si>
  <si>
    <t>yuma asato</t>
  </si>
  <si>
    <t>Rails/React/Javascript(Typescript)\r\n</t>
  </si>
  <si>
    <t>Kyushu University</t>
  </si>
  <si>
    <t>https://github.com/yumaasato/TMmanager</t>
  </si>
  <si>
    <t>Ruby/JavaScript/SCSS/HTML/Shell/Dockerfile/Yacc</t>
  </si>
  <si>
    <t>2020-10-14T16:02:55Z</t>
  </si>
  <si>
    <t>2021-04-17T10:30:28Z</t>
  </si>
  <si>
    <t>2021-03-28T10:18:41Z</t>
  </si>
  <si>
    <t>MDEwOlJlcG9zaXRvcnkzNDM4MTUzMDg=</t>
  </si>
  <si>
    <t>auth-sys</t>
  </si>
  <si>
    <t>kelibst</t>
  </si>
  <si>
    <t>Keli Booster</t>
  </si>
  <si>
    <t>Remote Full-Stack Software Engineer (Ruby, Rails, JavaScript, React, Redux, WordPress)\r\n\r\n\r\nOpen for new opportunities\r\n</t>
  </si>
  <si>
    <t>Freelance Full Stack Developer</t>
  </si>
  <si>
    <t>Ho, Ghana</t>
  </si>
  <si>
    <t>A rails api user authentication system with email validation features</t>
  </si>
  <si>
    <t>https://github.com/kelibst/auth-sys</t>
  </si>
  <si>
    <t>Ruby/HTML/CSS</t>
  </si>
  <si>
    <t>2021-03-02T15:10:38Z</t>
  </si>
  <si>
    <t>2021-03-28T05:58:31Z</t>
  </si>
  <si>
    <t>2021-03-28T05:56:18Z</t>
  </si>
  <si>
    <t>MDEwOlJlcG9zaXRvcnkzNTAzMDY2MjY=</t>
  </si>
  <si>
    <t>Demo_app</t>
  </si>
  <si>
    <t>shirokuma-star</t>
  </si>
  <si>
    <t>https://github.com/shirokuma-star/Demo_app</t>
  </si>
  <si>
    <t>2021-03-22T10:49:22Z</t>
  </si>
  <si>
    <t>2021-03-25T07:24:14Z</t>
  </si>
  <si>
    <t>2021-03-25T07:23:48Z</t>
  </si>
  <si>
    <t>MDEwOlJlcG9zaXRvcnkzNDYxNzM2NTU=</t>
  </si>
  <si>
    <t>trip_expence_sample</t>
  </si>
  <si>
    <t>satoshitodaka</t>
  </si>
  <si>
    <t>https://github.com/satoshitodaka/trip_expence_sample</t>
  </si>
  <si>
    <t>Ruby/JavaScript/SCSS/CSS/HTML/Yacc/Java</t>
  </si>
  <si>
    <t>2021-03-09T23:33:02Z</t>
  </si>
  <si>
    <t>2021-04-10T22:49:33Z</t>
  </si>
  <si>
    <t>2021-03-24T21:31:10Z</t>
  </si>
  <si>
    <t>MDEwOlJlcG9zaXRvcnkzMjk3OTg0Mjc=</t>
  </si>
  <si>
    <t>you-owe-me</t>
  </si>
  <si>
    <t>s6quma</t>
  </si>
  <si>
    <t>yui_mano</t>
  </si>
  <si>
    <t>https://github.com/s6quma/you-owe-me</t>
  </si>
  <si>
    <t>2021-01-15T03:26:55Z</t>
  </si>
  <si>
    <t>2021-03-24T01:40:32Z</t>
  </si>
  <si>
    <t>2021-03-24T01:40:26Z</t>
  </si>
  <si>
    <t>MDEwOlJlcG9zaXRvcnkzNTA2OTA0MzQ=</t>
  </si>
  <si>
    <t>smart_campus_poc</t>
  </si>
  <si>
    <t>mahmoudsultan</t>
  </si>
  <si>
    <t>Mahmoud Sultan</t>
  </si>
  <si>
    <t>Full-stack Web Engineer (Backend Focused).</t>
  </si>
  <si>
    <t>Graduation Project. Smart Campus PoC with video streams on Kafka, real-time stream processing with Apache Flink, Backend Microservices with Ruby on Rails and Python, and a client-facing Vue Dashboard.</t>
  </si>
  <si>
    <t>https://github.com/mahmoudsultan/smart_campus_poc</t>
  </si>
  <si>
    <t>Dockerfile/Ruby/HTML/Shell/JavaScript/Yacc/CSS</t>
  </si>
  <si>
    <t>2021-03-23T11:41:42Z</t>
  </si>
  <si>
    <t>2021-03-23T11:48:26Z</t>
  </si>
  <si>
    <t>2021-03-23T11:44:53Z</t>
  </si>
  <si>
    <t>MDEwOlJlcG9zaXRvcnkyODk3MzQ1NzM=</t>
  </si>
  <si>
    <t>ruby_chess</t>
  </si>
  <si>
    <t>rlmoser99</t>
  </si>
  <si>
    <t>Rachel Moser</t>
  </si>
  <si>
    <t>Ruby on Rails Developer and Maintainer at @TheOdinProject.</t>
  </si>
  <si>
    <t>A command line chess game written in Ruby and tested with RSpec.</t>
  </si>
  <si>
    <t>https://github.com/rlmoser99/ruby_chess</t>
  </si>
  <si>
    <t>Ruby/Shell/Makefile/C/CSS/Ragel/Yacc</t>
  </si>
  <si>
    <t>2020-08-23T17:29:11Z</t>
  </si>
  <si>
    <t>2021-03-22T14:22:09Z</t>
  </si>
  <si>
    <t>2021-03-22T14:18:07Z</t>
  </si>
  <si>
    <t>MDEwOlJlcG9zaXRvcnkzMzcxMDkwNDU=</t>
  </si>
  <si>
    <t>blogapp-1</t>
  </si>
  <si>
    <t>yudai1223</t>
  </si>
  <si>
    <t>https://github.com/yudai1223/blogapp-1</t>
  </si>
  <si>
    <t>Ruby/JavaScript/SCSS/Haml/HTML/CSS</t>
  </si>
  <si>
    <t>2021-02-08T14:50:26Z</t>
  </si>
  <si>
    <t>2021-03-20T14:03:49Z</t>
  </si>
  <si>
    <t>2021-03-20T14:03:46Z</t>
  </si>
  <si>
    <t>MDEwOlJlcG9zaXRvcnkzMzIyNzE3NDY=</t>
  </si>
  <si>
    <t>uber-eats-like</t>
  </si>
  <si>
    <t>yusuke113</t>
  </si>
  <si>
    <t>Yusuke Sato</t>
  </si>
  <si>
    <t>https://github.com/yusuke113/uber-eats-like</t>
  </si>
  <si>
    <t>Ruby/HTML/CSS/JavaScript</t>
  </si>
  <si>
    <t>2021-01-23T17:45:46Z</t>
  </si>
  <si>
    <t>2021-03-19T10:18:01Z</t>
  </si>
  <si>
    <t>2021-03-19T10:17:58Z</t>
  </si>
  <si>
    <t>MDEwOlJlcG9zaXRvcnkzNDIwNDU1NzQ=</t>
  </si>
  <si>
    <t>laParrillaGrill</t>
  </si>
  <si>
    <t>kikluz</t>
  </si>
  <si>
    <t xml:space="preserve">enrique rivas </t>
  </si>
  <si>
    <t>I am enthusiastic about learning tech!\r\n</t>
  </si>
  <si>
    <t>califrnia</t>
  </si>
  <si>
    <t>site for restaurante</t>
  </si>
  <si>
    <t>https://github.com/kikluz/laParrillaGrill</t>
  </si>
  <si>
    <t>Ruby/HTML/JavaScript/SCSS</t>
  </si>
  <si>
    <t>2021-02-24T21:51:53Z</t>
  </si>
  <si>
    <t>2021-03-18T21:14:38Z</t>
  </si>
  <si>
    <t>2021-03-18T21:14:21Z</t>
  </si>
  <si>
    <t>MDEwOlJlcG9zaXRvcnkzNDg4MTgwODE=</t>
  </si>
  <si>
    <t>mutant-sorbet-test</t>
  </si>
  <si>
    <t>Rodrigo Andrés Contreras Vilina</t>
  </si>
  <si>
    <t>https://github.com/vaporyhumo/mutant-sorbet-test</t>
  </si>
  <si>
    <t>2021-03-17T18:49:30Z</t>
  </si>
  <si>
    <t>2021-03-17T18:52:37Z</t>
  </si>
  <si>
    <t>2021-03-17T18:51:50Z</t>
  </si>
  <si>
    <t>MDEwOlJlcG9zaXRvcnk0ODcxNjk2Mw==</t>
  </si>
  <si>
    <t>lorekeeper</t>
  </si>
  <si>
    <t>JordiPolo</t>
  </si>
  <si>
    <t>Jordi Polo</t>
  </si>
  <si>
    <t>San Francisco</t>
  </si>
  <si>
    <t>Very fast logging library in JSON format</t>
  </si>
  <si>
    <t>logger</t>
  </si>
  <si>
    <t>https://github.com/JordiPolo/lorekeeper</t>
  </si>
  <si>
    <t>2015-12-28T23:20:50Z</t>
  </si>
  <si>
    <t>2021-03-17T03:59:31Z</t>
  </si>
  <si>
    <t>2021-03-17T03:59:28Z</t>
  </si>
  <si>
    <t>MDEwOlJlcG9zaXRvcnkzNDE2OTExODU=</t>
  </si>
  <si>
    <t>is_sw_character_hooman</t>
  </si>
  <si>
    <t>pkacp</t>
  </si>
  <si>
    <t>Piotr Kacprzak</t>
  </si>
  <si>
    <t>Star Wars Api client vol. 2</t>
  </si>
  <si>
    <t>https://github.com/pkacp/is_sw_character_hooman</t>
  </si>
  <si>
    <t>2021-02-23T21:10:24Z</t>
  </si>
  <si>
    <t>2021-03-16T22:09:10Z</t>
  </si>
  <si>
    <t>2021-03-16T22:03:18Z</t>
  </si>
  <si>
    <t>MDEwOlJlcG9zaXRvcnkzNDgwMTk1ODk=</t>
  </si>
  <si>
    <t>ruby</t>
  </si>
  <si>
    <t>https://github.com/VadimVadimVadim1337/ruby</t>
  </si>
  <si>
    <t>2021-03-15T15:16:47Z</t>
  </si>
  <si>
    <t>2021-03-15T16:18:59Z</t>
  </si>
  <si>
    <t>2021-03-15T16:18:41Z</t>
  </si>
  <si>
    <t>MDEwOlJlcG9zaXRvcnkzNDc1NTI5MjY=</t>
  </si>
  <si>
    <t>manage-api</t>
  </si>
  <si>
    <t>daikidaiki1583</t>
  </si>
  <si>
    <t>https://github.com/daikidaiki1583/manage-api</t>
  </si>
  <si>
    <t>2021-03-14T05:33:16Z</t>
  </si>
  <si>
    <t>2021-03-15T16:03:27Z</t>
  </si>
  <si>
    <t>2021-03-15T16:01:26Z</t>
  </si>
  <si>
    <t>MDEwOlJlcG9zaXRvcnkzNDY3NjI4Mjc=</t>
  </si>
  <si>
    <t>SupermarketReceipt</t>
  </si>
  <si>
    <t>jmhumblet</t>
  </si>
  <si>
    <t>JiM</t>
  </si>
  <si>
    <t>https://github.com/jmhumblet/SupermarketReceipt</t>
  </si>
  <si>
    <t>CMake/C++/C/C#/Go/Java/Kotlin</t>
  </si>
  <si>
    <t>2021-03-11T16:16:46Z</t>
  </si>
  <si>
    <t>2021-03-11T16:23:08Z</t>
  </si>
  <si>
    <t>2021-03-11T15:36:22Z</t>
  </si>
  <si>
    <t>MDEwOlJlcG9zaXRvcnkzMjYxOTQzNjQ=</t>
  </si>
  <si>
    <t>swapi_on_tests</t>
  </si>
  <si>
    <t>rcholody</t>
  </si>
  <si>
    <t>https://github.com/rcholody/swapi_on_tests</t>
  </si>
  <si>
    <t>2021-01-02T13:59:09Z</t>
  </si>
  <si>
    <t>2021-03-10T13:39:02Z</t>
  </si>
  <si>
    <t>2021-03-10T13:38:50Z</t>
  </si>
  <si>
    <t>MDEwOlJlcG9zaXRvcnkzNDYyMzg1MjU=</t>
  </si>
  <si>
    <t>cat-app</t>
  </si>
  <si>
    <t>ayakuma</t>
  </si>
  <si>
    <t>https://github.com/ayakuma/cat-app</t>
  </si>
  <si>
    <t>Dockerfile/Ruby/JavaScript/CSS/HTML</t>
  </si>
  <si>
    <t>2021-03-10T05:07:14Z</t>
  </si>
  <si>
    <t>2021-03-10T05:12:38Z</t>
  </si>
  <si>
    <t>2021-03-10T05:08:02Z</t>
  </si>
  <si>
    <t>MDEwOlJlcG9zaXRvcnkyODAxMzM2MjU=</t>
  </si>
  <si>
    <t>calendar-app</t>
  </si>
  <si>
    <t>S42100254h</t>
  </si>
  <si>
    <t>YUKI„ÄÄSAWABE</t>
  </si>
  <si>
    <t>https://github.com/S42100254h/calendar-app</t>
  </si>
  <si>
    <t>HTML/JavaScript/CSS/Ruby</t>
  </si>
  <si>
    <t>2020-07-16T11:15:14Z</t>
  </si>
  <si>
    <t>2021-03-08T09:58:29Z</t>
  </si>
  <si>
    <t>2021-03-08T09:58:23Z</t>
  </si>
  <si>
    <t>MDEwOlJlcG9zaXRvcnkzNDI3NzM5ODU=</t>
  </si>
  <si>
    <t>furima-32387</t>
  </si>
  <si>
    <t>ikki1123</t>
  </si>
  <si>
    <t>https://github.com/ikki1123/furima-32387</t>
  </si>
  <si>
    <t>2021-02-27T04:54:15Z</t>
  </si>
  <si>
    <t>2021-03-10T10:05:02Z</t>
  </si>
  <si>
    <t>2021-03-06T11:01:43Z</t>
  </si>
  <si>
    <t>MDEwOlJlcG9zaXRvcnkzMTI3MTc3MjU=</t>
  </si>
  <si>
    <t>calendar</t>
  </si>
  <si>
    <t>https://github.com/S42100254h/calendar</t>
  </si>
  <si>
    <t>2020-11-14T00:53:01Z</t>
  </si>
  <si>
    <t>2021-03-06T01:12:59Z</t>
  </si>
  <si>
    <t>2021-03-06T01:12:56Z</t>
  </si>
  <si>
    <t>MDEwOlJlcG9zaXRvcnkzMTQyNTk4NDU=</t>
  </si>
  <si>
    <t>my_portfolio</t>
  </si>
  <si>
    <t>nikawa2161</t>
  </si>
  <si>
    <t>https://github.com/nikawa2161/my_portfolio</t>
  </si>
  <si>
    <t>2020-11-19T13:41:25Z</t>
  </si>
  <si>
    <t>2021-03-05T13:08:09Z</t>
  </si>
  <si>
    <t>2021-03-05T13:08:05Z</t>
  </si>
  <si>
    <t>MDEwOlJlcG9zaXRvcnkyNjUzMDQyNzI=</t>
  </si>
  <si>
    <t>kokoita</t>
  </si>
  <si>
    <t>Hijikata1869</t>
  </si>
  <si>
    <t>https://github.com/Hijikata1869/kokoita</t>
  </si>
  <si>
    <t>Ruby/JavaScript/HTML/CoffeeScript/SCSS/Dockerfile</t>
  </si>
  <si>
    <t>2020-05-19T16:42:16Z</t>
  </si>
  <si>
    <t>2021-03-03T12:08:18Z</t>
  </si>
  <si>
    <t>2021-03-03T12:07:50Z</t>
  </si>
  <si>
    <t>MDEwOlJlcG9zaXRvcnkyOTUyNDEzNDQ=</t>
  </si>
  <si>
    <t>fusion</t>
  </si>
  <si>
    <t>fusion_510</t>
  </si>
  <si>
    <t>https://github.com/kikluz/fusion</t>
  </si>
  <si>
    <t>2020-09-13T21:31:57Z</t>
  </si>
  <si>
    <t>2021-02-20T22:15:11Z</t>
  </si>
  <si>
    <t>2021-02-20T22:14:39Z</t>
  </si>
  <si>
    <t>MDEwOlJlcG9zaXRvcnkzMzg4OTU3MzU=</t>
  </si>
  <si>
    <t>cody_tucker</t>
  </si>
  <si>
    <t>personal site</t>
  </si>
  <si>
    <t>https://github.com/kikluz/cody_tucker</t>
  </si>
  <si>
    <t>2021-02-14T20:30:38Z</t>
  </si>
  <si>
    <t>2021-02-19T23:06:36Z</t>
  </si>
  <si>
    <t>2021-02-19T23:06:24Z</t>
  </si>
  <si>
    <t>MDEwOlJlcG9zaXRvcnkzMDgyMjY0NzM=</t>
  </si>
  <si>
    <t>dubate</t>
  </si>
  <si>
    <t>taqro</t>
  </si>
  <si>
    <t>Qtaro</t>
  </si>
  <si>
    <t>https://github.com/taqro/dubate</t>
  </si>
  <si>
    <t>2020-10-29T05:24:49Z</t>
  </si>
  <si>
    <t>2021-02-19T05:42:06Z</t>
  </si>
  <si>
    <t>2021-02-19T05:41:06Z</t>
  </si>
  <si>
    <t>MDEwOlJlcG9zaXRvcnk3MDI4OTIzMQ==</t>
  </si>
  <si>
    <t>paper_trail_scrapbook</t>
  </si>
  <si>
    <t>hintmedia</t>
  </si>
  <si>
    <t>Human Readable audit reporting for users of PaperTrail gem</t>
  </si>
  <si>
    <t>https://github.com/hintmedia/paper_trail_scrapbook</t>
  </si>
  <si>
    <t>2016-10-07T23:13:29Z</t>
  </si>
  <si>
    <t>2021-03-18T03:52:58Z</t>
  </si>
  <si>
    <t>2021-02-17T17:37:54Z</t>
  </si>
  <si>
    <t>MDEwOlJlcG9zaXRvcnkzMzAwNTUzOTA=</t>
  </si>
  <si>
    <t>devrickgarcia.github.io</t>
  </si>
  <si>
    <t>rcrdgrc</t>
  </si>
  <si>
    <t>Ricardo Garcia</t>
  </si>
  <si>
    <t>Austin, TX</t>
  </si>
  <si>
    <t>https://github.com/rcrdgrc/devrickgarcia.github.io</t>
  </si>
  <si>
    <t>Ruby/HTML/CSS/JavaScript/PHP</t>
  </si>
  <si>
    <t>2021-01-16T00:52:44Z</t>
  </si>
  <si>
    <t>2021-02-17T06:56:48Z</t>
  </si>
  <si>
    <t>2021-02-17T06:56:46Z</t>
  </si>
  <si>
    <t>MDEwOlJlcG9zaXRvcnkzMDExMzIyNTU=</t>
  </si>
  <si>
    <t>coffee_anywhere</t>
  </si>
  <si>
    <t>DaichiA</t>
  </si>
  <si>
    <t>https://github.com/DaichiA/coffee_anywhere</t>
  </si>
  <si>
    <t>Ruby/JavaScript/CSS/HTML/SCSS/Dockerfile/Shell</t>
  </si>
  <si>
    <t>2020-10-04T13:08:11Z</t>
  </si>
  <si>
    <t>2021-02-16T10:11:16Z</t>
  </si>
  <si>
    <t>2021-02-16T10:10:56Z</t>
  </si>
  <si>
    <t>MDEwOlJlcG9zaXRvcnkzMzg5NDk0ODM=</t>
  </si>
  <si>
    <t>BoardGameCalc</t>
  </si>
  <si>
    <t>DanHansens</t>
  </si>
  <si>
    <t>Calculate dice odds and other statistics</t>
  </si>
  <si>
    <t>https://github.com/DanHansens/BoardGameCalc</t>
  </si>
  <si>
    <t>2021-02-15T02:32:50Z</t>
  </si>
  <si>
    <t>2021-02-16T03:18:28Z</t>
  </si>
  <si>
    <t>2021-02-16T03:18:25Z</t>
  </si>
  <si>
    <t>MDEwOlJlcG9zaXRvcnkyMzQ4MDIzNTA=</t>
  </si>
  <si>
    <t>hshah89.github.io</t>
  </si>
  <si>
    <t>hshah89</t>
  </si>
  <si>
    <t>Harit Shah</t>
  </si>
  <si>
    <t>https://github.com/hshah89/hshah89.github.io</t>
  </si>
  <si>
    <t>HTML/CSS/Ruby/JavaScript/Shell/SCSS</t>
  </si>
  <si>
    <t>2020-01-18T21:48:24Z</t>
  </si>
  <si>
    <t>2021-02-15T20:22:25Z</t>
  </si>
  <si>
    <t>2021-02-15T20:22:18Z</t>
  </si>
  <si>
    <t>MDEwOlJlcG9zaXRvcnkxNzE3MTUxNDQ=</t>
  </si>
  <si>
    <t>new_catan</t>
  </si>
  <si>
    <t>fernandokokocha</t>
  </si>
  <si>
    <t>Bartosz Krajka</t>
  </si>
  <si>
    <t>I'm just Bartek</t>
  </si>
  <si>
    <t>The Settlers of Catan in Ruby v2</t>
  </si>
  <si>
    <t>https://github.com/fernandokokocha/new_catan</t>
  </si>
  <si>
    <t>2019-02-20T17:05:30Z</t>
  </si>
  <si>
    <t>2021-02-15T12:12:35Z</t>
  </si>
  <si>
    <t>2021-02-15T12:12:16Z</t>
  </si>
  <si>
    <t>MDEwOlJlcG9zaXRvcnkyOTcyODY5NjM=</t>
  </si>
  <si>
    <t>evi-source</t>
  </si>
  <si>
    <t>Monma9955</t>
  </si>
  <si>
    <t>Monma_Takeshi</t>
  </si>
  <si>
    <t>„ÉªË®ÄË™ûÔºöRuby / PHP / JavaScript\r\n„ÉªË∂£Âë≥Ôºö„Ç§„Éô„É≥„ÉàÂà∂‰Ωú / „Éú„É´„ÉÄ„É™„É≥„Ç∞ / „Çπ„Éà„É™„Éº„Éà„ÉÄ„É≥„Çπ / „Ç¨„Ç∏„Çß„ÉÉ„Éà„ÅÑ„Åò„Çä / „Ç¢„Éä„É≠„Ç∞„Ç≤„Éº„É†</t>
  </si>
  <si>
    <t>Êù±‰∫¨ÈÉΩÊ±üÊà∏Â∑ùÂå∫</t>
  </si>
  <si>
    <t>SNS„ÅÆÁâπÂÆö„ÅÆÊäïÁ®ø„Å´ÂØæ„Åó„Å¶ÊÉÖÂ†±Ê∫ê„Çí‰ªò‰∏é„Åô„Çã„Åì„Å®„Åå„Åß„Åç„Çã„Ç¢„Éó„É™„Åß„Åô„ÄÇÊó¢„Å´ÊäïÁ®ø„Åï„Çå„ÅüÂÜÖÂÆπËá™‰Ωì„ÇÑÊäïÁ®ø„ÅÆÈáçË¶Å„Å™ÈÉ®ÂàÜ„Å´ÂØæ„Åó„Å¶ÊÉÖÂ†±Ê∫ê„ÅÆURL„Çí„Å§„Åë„Åü„Çä„ÄÅÊÉÖÂ†±Ê∫ê„Çí„Å§„Åë„ÅüÊäïÁ®ø„ÇíTwitter„Å´ÊäïÁ®ø„Åô„Çã„Åì„Å®„Åå„Åß„Åç„Åæ„Åô„ÄÇ</t>
  </si>
  <si>
    <t>evi-source/twitter</t>
  </si>
  <si>
    <t>https://github.com/Monma9955/evi-source</t>
  </si>
  <si>
    <t>Ruby/JavaScript/HTML/SCSS/Haml/CoffeeScript</t>
  </si>
  <si>
    <t>2020-09-21T09:10:11Z</t>
  </si>
  <si>
    <t>2021-02-23T18:07:00Z</t>
  </si>
  <si>
    <t>2021-02-12T17:45:20Z</t>
  </si>
  <si>
    <t>MDEwOlJlcG9zaXRvcnkxMTA1NzU4Mzc=</t>
  </si>
  <si>
    <t>vkonton.github.io</t>
  </si>
  <si>
    <t>vkonton</t>
  </si>
  <si>
    <t>Vasilis Kontonis</t>
  </si>
  <si>
    <t>Athens, Greece</t>
  </si>
  <si>
    <t>https://github.com/vkonton/vkonton.github.io</t>
  </si>
  <si>
    <t>TeX</t>
  </si>
  <si>
    <t>HTML/TeX/Ruby/SCSS/JavaScript/Shell</t>
  </si>
  <si>
    <t>2017-11-13T16:57:20Z</t>
  </si>
  <si>
    <t>2021-02-12T17:18:53Z</t>
  </si>
  <si>
    <t>2021-02-12T17:18:41Z</t>
  </si>
  <si>
    <t>MDEwOlJlcG9zaXRvcnkzMDE3NTQ2MTY=</t>
  </si>
  <si>
    <t>list</t>
  </si>
  <si>
    <t>chiuney</t>
  </si>
  <si>
    <t>ちうね</t>
  </si>
  <si>
    <t>エンジニアを目指して独学中です。HTML,CSS,JavaScript,Ruby,Ruby on Rails</t>
  </si>
  <si>
    <t>Saitama, Japan</t>
  </si>
  <si>
    <t>https://github.com/chiuney/list</t>
  </si>
  <si>
    <t>Ruby/JavaScript/CSS/HTML/Yacc/SCSS/Makefile</t>
  </si>
  <si>
    <t>2020-10-06T14:28:36Z</t>
  </si>
  <si>
    <t>2021-02-12T15:01:59Z</t>
  </si>
  <si>
    <t>2021-02-12T15:00:03Z</t>
  </si>
  <si>
    <t>MDEwOlJlcG9zaXRvcnkyNjM0MDY5NDg=</t>
  </si>
  <si>
    <t>wax-documentation</t>
  </si>
  <si>
    <t>quinnanya</t>
  </si>
  <si>
    <t>Quinn Dombrowski</t>
  </si>
  <si>
    <t>Digital humanities support person in the Division of Literatures, Cultures, and Languages and the Library at Stanford University.</t>
  </si>
  <si>
    <t>Stanford University</t>
  </si>
  <si>
    <t>Berkeley, CA</t>
  </si>
  <si>
    <t>https://github.com/quinnanya/wax-documentation</t>
  </si>
  <si>
    <t>Ruby/HTML/JavaScript/SCSS/TeX</t>
  </si>
  <si>
    <t>2020-05-12T17:36:11Z</t>
  </si>
  <si>
    <t>2021-02-11T06:28:51Z</t>
  </si>
  <si>
    <t>2021-02-11T06:28:41Z</t>
  </si>
  <si>
    <t>MDEwOlJlcG9zaXRvcnkzMzAzMDE2OTY=</t>
  </si>
  <si>
    <t>mytest_heroku</t>
  </si>
  <si>
    <t>potaufeuman</t>
  </si>
  <si>
    <t>kenta shinozaki</t>
  </si>
  <si>
    <t>https://github.com/potaufeuman/mytest_heroku</t>
  </si>
  <si>
    <t>Ruby/JavaScript/CSS/SCSS/HTML/Dockerfile/Shell</t>
  </si>
  <si>
    <t>2021-01-17T02:50:10Z</t>
  </si>
  <si>
    <t>2021-02-06T21:36:45Z</t>
  </si>
  <si>
    <t>2021-02-06T21:27:00Z</t>
  </si>
  <si>
    <t>MDEwOlJlcG9zaXRvcnkzMzU4Njk4NDQ=</t>
  </si>
  <si>
    <t>tabisora</t>
  </si>
  <si>
    <t>TakaokaTaku</t>
  </si>
  <si>
    <t>https://github.com/TakaokaTaku/tabisora</t>
  </si>
  <si>
    <t>Ruby/JavaScript/CSS/HTML/Shell</t>
  </si>
  <si>
    <t>2021-02-04T07:10:00Z</t>
  </si>
  <si>
    <t>2021-02-19T06:15:13Z</t>
  </si>
  <si>
    <t>2021-02-06T14:03:00Z</t>
  </si>
  <si>
    <t>MDEwOlJlcG9zaXRvcnkzMjMwNzMzNTI=</t>
  </si>
  <si>
    <t>sw-character-species-finder</t>
  </si>
  <si>
    <t>https://github.com/pkacp/sw-character-species-finder</t>
  </si>
  <si>
    <t>2020-12-20T13:04:00Z</t>
  </si>
  <si>
    <t>2021-02-04T14:27:25Z</t>
  </si>
  <si>
    <t>2021-02-04T14:27:10Z</t>
  </si>
  <si>
    <t>MDEwOlJlcG9zaXRvcnkzMzQwOTI4MzU=</t>
  </si>
  <si>
    <t>workouter</t>
  </si>
  <si>
    <t>reita17</t>
  </si>
  <si>
    <t>https://github.com/reita17/workouter</t>
  </si>
  <si>
    <t>2021-01-29T09:13:01Z</t>
  </si>
  <si>
    <t>2021-02-04T01:04:30Z</t>
  </si>
  <si>
    <t>2021-02-04T01:03:56Z</t>
  </si>
  <si>
    <t>MDEwOlJlcG9zaXRvcnkzMjUzNjk2MDg=</t>
  </si>
  <si>
    <t>ml-recipe</t>
  </si>
  <si>
    <t>Tonoyama</t>
  </si>
  <si>
    <t>パブリッククラウド、OSS、機械学習に興味があります。</t>
  </si>
  <si>
    <t>大阪電気通信大学 情報通信工学部 情報工学科</t>
  </si>
  <si>
    <t>Japan, Kyoto</t>
  </si>
  <si>
    <t>機械学習の記事を投稿するWebアプリ</t>
  </si>
  <si>
    <t>https://github.com/Tonoyama/ml-recipe</t>
  </si>
  <si>
    <t>Ruby/Dockerfile/JavaScript/CoffeeScript/SCSS/CSS/HTML</t>
  </si>
  <si>
    <t>2020-12-29T19:24:38Z</t>
  </si>
  <si>
    <t>2021-01-31T18:54:28Z</t>
  </si>
  <si>
    <t>2021-01-31T18:54:09Z</t>
  </si>
  <si>
    <t>MDEwOlJlcG9zaXRvcnkzMzMxODIyNzE=</t>
  </si>
  <si>
    <t>builder_pattern</t>
  </si>
  <si>
    <t>https://github.com/rcholody/builder_pattern</t>
  </si>
  <si>
    <t>2021-01-26T18:43:55Z</t>
  </si>
  <si>
    <t>2021-01-27T13:51:45Z</t>
  </si>
  <si>
    <t>2021-01-27T13:51:35Z</t>
  </si>
  <si>
    <t>MDEwOlJlcG9zaXRvcnkzMDk2MDY5Mjk=</t>
  </si>
  <si>
    <t>joelhmarquez.github.io</t>
  </si>
  <si>
    <t>joelhmarquez</t>
  </si>
  <si>
    <t>Joel Marquez</t>
  </si>
  <si>
    <t>Software Engineer at Microsoft\r\n</t>
  </si>
  <si>
    <t>https://github.com/joelhmarquez/joelhmarquez.github.io</t>
  </si>
  <si>
    <t>HTML/Ruby/SCSS/Sass/Shell</t>
  </si>
  <si>
    <t>2020-11-03T07:28:20Z</t>
  </si>
  <si>
    <t>2021-01-25T02:08:42Z</t>
  </si>
  <si>
    <t>2021-01-25T02:08:32Z</t>
  </si>
  <si>
    <t>MDEwOlJlcG9zaXRvcnkyNzAwMTg3NDQ=</t>
  </si>
  <si>
    <t>Msts-O</t>
  </si>
  <si>
    <t>Masa</t>
  </si>
  <si>
    <t>Tokyo/Beginner SoftwareEngineer\r\n\r\n</t>
  </si>
  <si>
    <t>Asia/Tokyo</t>
  </si>
  <si>
    <t>https://github.com/Msts-O/todo</t>
  </si>
  <si>
    <t>2020-06-06T15:15:41Z</t>
  </si>
  <si>
    <t>2021-01-17T08:21:00Z</t>
  </si>
  <si>
    <t>2021-01-17T08:20:57Z</t>
  </si>
  <si>
    <t>MDEwOlJlcG9zaXRvcnkzMzAyNjU1NzM=</t>
  </si>
  <si>
    <t>free_mutant</t>
  </si>
  <si>
    <t>kotovalexarian</t>
  </si>
  <si>
    <t>Alex Kotov</t>
  </si>
  <si>
    <t>Libertarian, software engineer, crypto-anarchist.</t>
  </si>
  <si>
    <t>Libertarian Party of Russia</t>
  </si>
  <si>
    <t>Perm, Russia</t>
  </si>
  <si>
    <t>Automated code reviews via mutation testing - semantic code coverage (fork of the latest free version).</t>
  </si>
  <si>
    <t>https://github.com/kotovalexarian/free_mutant</t>
  </si>
  <si>
    <t>Ruby/Roff</t>
  </si>
  <si>
    <t>2021-01-16T21:56:14Z</t>
  </si>
  <si>
    <t>2021-01-17T15:47:53Z</t>
  </si>
  <si>
    <t>2021-01-17T04:53:49Z</t>
  </si>
  <si>
    <t>MDEwOlJlcG9zaXRvcnkyMDU4OTI3ODA=</t>
  </si>
  <si>
    <t>taskleaf</t>
  </si>
  <si>
    <t>masa95814</t>
  </si>
  <si>
    <t>Masaya</t>
  </si>
  <si>
    <t>Tokyo</t>
  </si>
  <si>
    <t>„Çø„Çπ„ÇØÁÆ°ÁêÜ„Ç¢„Éó„É™</t>
  </si>
  <si>
    <t>https://github.com/masa95814/taskleaf</t>
  </si>
  <si>
    <t>Ruby/JavaScript/CoffeeScript/HTML/SCSS/Slim</t>
  </si>
  <si>
    <t>2019-09-02T16:08:53Z</t>
  </si>
  <si>
    <t>2021-01-14T19:04:04Z</t>
  </si>
  <si>
    <t>2021-01-14T19:03:35Z</t>
  </si>
  <si>
    <t>MDEwOlJlcG9zaXRvcnkzMTQ3NTM1NDA=</t>
  </si>
  <si>
    <t>tripalbumapp</t>
  </si>
  <si>
    <t>MasahiroTatsuta</t>
  </si>
  <si>
    <t>https://github.com/MasahiroTatsuta/tripalbumapp</t>
  </si>
  <si>
    <t>Dockerfile/Ruby/JavaScript/CoffeeScript/SCSS/HTML/Shell</t>
  </si>
  <si>
    <t>2020-11-21T07:01:32Z</t>
  </si>
  <si>
    <t>2021-01-14T06:46:53Z</t>
  </si>
  <si>
    <t>2021-01-14T06:46:43Z</t>
  </si>
  <si>
    <t>MDEwOlJlcG9zaXRvcnkyOTU3MzIzODA=</t>
  </si>
  <si>
    <t>gcmc</t>
  </si>
  <si>
    <t>https://github.com/AkioMabuchi/gcmc</t>
  </si>
  <si>
    <t>2020-09-15T13:11:53Z</t>
  </si>
  <si>
    <t>2021-01-11T13:58:24Z</t>
  </si>
  <si>
    <t>2021-01-11T13:58:10Z</t>
  </si>
  <si>
    <t>MDEwOlJlcG9zaXRvcnkyOTk4ODczNzY=</t>
  </si>
  <si>
    <t>bowling</t>
  </si>
  <si>
    <t>ericadohring</t>
  </si>
  <si>
    <t>E Dohring</t>
  </si>
  <si>
    <t>Pivotal Labs</t>
  </si>
  <si>
    <t>New York City</t>
  </si>
  <si>
    <t>https://github.com/ericadohring/bowling</t>
  </si>
  <si>
    <t>Ruby/Java</t>
  </si>
  <si>
    <t>2020-09-30T10:43:00Z</t>
  </si>
  <si>
    <t>2021-01-11T10:59:21Z</t>
  </si>
  <si>
    <t>2021-01-11T10:59:09Z</t>
  </si>
  <si>
    <t>MDEwOlJlcG9zaXRvcnkyOTY4NTQ5MjI=</t>
  </si>
  <si>
    <t>ddd-training</t>
  </si>
  <si>
    <t>jmelkor</t>
  </si>
  <si>
    <t>Evgeny Danilov</t>
  </si>
  <si>
    <t>Developer at Smart Pension</t>
  </si>
  <si>
    <t>Belarus, Minsk</t>
  </si>
  <si>
    <t>Arkency DDD Training Homework</t>
  </si>
  <si>
    <t>https://github.com/jmelkor/ddd-training</t>
  </si>
  <si>
    <t>Ruby/JavaScript/SCSS/Haml/HTML</t>
  </si>
  <si>
    <t>2020-09-19T11:37:07Z</t>
  </si>
  <si>
    <t>2021-02-25T10:36:58Z</t>
  </si>
  <si>
    <t>2021-01-09T17:53:05Z</t>
  </si>
  <si>
    <t>MDEwOlJlcG9zaXRvcnkzMjYxODgzNDM=</t>
  </si>
  <si>
    <t>gilded_rose_kata</t>
  </si>
  <si>
    <t>taman9333</t>
  </si>
  <si>
    <t xml:space="preserve">@catalystio </t>
  </si>
  <si>
    <t>Cairo</t>
  </si>
  <si>
    <t>https://github.com/taman9333/gilded_rose_kata</t>
  </si>
  <si>
    <t>2021-01-02T13:26:43Z</t>
  </si>
  <si>
    <t>2021-01-09T17:15:05Z</t>
  </si>
  <si>
    <t>2021-01-09T17:14:52Z</t>
  </si>
  <si>
    <t>MDEwOlJlcG9zaXRvcnkzMjY3MDYzNzY=</t>
  </si>
  <si>
    <t>MakersBnB</t>
  </si>
  <si>
    <t>iantfleming</t>
  </si>
  <si>
    <t>Ian Fleming</t>
  </si>
  <si>
    <t>https://github.com/iantfleming/MakersBnB</t>
  </si>
  <si>
    <t>Ruby/Shell/JavaScript/HTML/Makefile/C/PowerShell</t>
  </si>
  <si>
    <t>2021-01-04T14:17:27Z</t>
  </si>
  <si>
    <t>2021-01-09T14:28:28Z</t>
  </si>
  <si>
    <t>2021-01-09T14:28:19Z</t>
  </si>
  <si>
    <t>MDEwOlJlcG9zaXRvcnkzMjM5NDEyMTc=</t>
  </si>
  <si>
    <t>GeekHubZHBlog</t>
  </si>
  <si>
    <t>zhenyall</t>
  </si>
  <si>
    <t>lug</t>
  </si>
  <si>
    <t>https://github.com/zhenyall/GeekHubZHBlog</t>
  </si>
  <si>
    <t>2020-12-23T15:45:42Z</t>
  </si>
  <si>
    <t>2021-01-07T21:33:27Z</t>
  </si>
  <si>
    <t>2021-01-07T17:26:59Z</t>
  </si>
  <si>
    <t>MDEwOlJlcG9zaXRvcnkzMjU2OTIxMzI=</t>
  </si>
  <si>
    <t>ketsudann_kun</t>
  </si>
  <si>
    <t>yukimura907</t>
  </si>
  <si>
    <t>„Ç¢„Éó„É™Âêç„Äå„Ç∫„Éê„ÉÉ„Å®Ê±∫Êñ≠„Åè„Çì„Äç</t>
  </si>
  <si>
    <t>https://github.com/yukimura907/ketsudann_kun</t>
  </si>
  <si>
    <t>2020-12-31T02:14:36Z</t>
  </si>
  <si>
    <t>2021-01-07T06:54:47Z</t>
  </si>
  <si>
    <t>2021-01-07T06:54:40Z</t>
  </si>
  <si>
    <t>MDEwOlJlcG9zaXRvcnkzMjczOTc2OTY=</t>
  </si>
  <si>
    <t>lita-doubler-simple</t>
  </si>
  <si>
    <t>livorish</t>
  </si>
  <si>
    <t>https://github.com/livorish/lita-doubler-simple</t>
  </si>
  <si>
    <t>2021-01-06T18:30:40Z</t>
  </si>
  <si>
    <t>2021-01-06T23:53:19Z</t>
  </si>
  <si>
    <t>2021-01-06T23:51:34Z</t>
  </si>
  <si>
    <t>MDEwOlJlcG9zaXRvcnkxNTkwMjE=</t>
  </si>
  <si>
    <t>humanize</t>
  </si>
  <si>
    <t>radar</t>
  </si>
  <si>
    <t>Ryan Bigg</t>
  </si>
  <si>
    <t>Award-winning super-hero published author with a Ruby addiction, a love for TypeScript and React, and extreme fondness for Elixir.</t>
  </si>
  <si>
    <t>Takes your numbers and makes them *fancy*.</t>
  </si>
  <si>
    <t>https://github.com/radar/humanize</t>
  </si>
  <si>
    <t>2009-03-25T12:26:52Z</t>
  </si>
  <si>
    <t>2021-05-27T15:55:16Z</t>
  </si>
  <si>
    <t>2021-01-01T21:42:09Z</t>
  </si>
  <si>
    <t>MDEwOlJlcG9zaXRvcnkyMjg5NjMwNTU=</t>
  </si>
  <si>
    <t>Miyalog-old</t>
  </si>
  <si>
    <t>Yuk1M1yag1</t>
  </si>
  <si>
    <t>https://github.com/Yuk1M1yag1/Miyalog-old</t>
  </si>
  <si>
    <t>Ruby/JavaScript/CoffeeScript/HTML/Dockerfile/SCSS</t>
  </si>
  <si>
    <t>2019-12-19T02:57:57Z</t>
  </si>
  <si>
    <t>2021-06-08T15:58:45Z</t>
  </si>
  <si>
    <t>2020-12-31T14:38:59Z</t>
  </si>
  <si>
    <t>MDEwOlJlcG9zaXRvcnkyNjA4ODA0Mzg=</t>
  </si>
  <si>
    <t>Revelise_Portfolio</t>
  </si>
  <si>
    <t>kensho-rq</t>
  </si>
  <si>
    <t>Kensho</t>
  </si>
  <si>
    <t>Êó•Êú¨</t>
  </si>
  <si>
    <t>Revelise„Åß„ÅØ‰ΩøÁî®„Åó„ÅüÂïÜÂìÅ„ÅÆÊÑüÊÉ≥„ÇíÊäïÁ®ø„Åó„Å¶„ÄÅ„Åä„Åô„Åô„ÇÅ„ÅÆÂïÜÂìÅ„ÇíÁ¥π‰ªã„Åó„ÅÇ„ÅÜ„Çµ„Ç§„Éà„Åß„Åô„ÄÇ</t>
  </si>
  <si>
    <t>https://github.com/kensho-rq/Revelise_Portfolio</t>
  </si>
  <si>
    <t>Ruby/JavaScript/CoffeeScript/CSS/HTML/Dockerfile/SCSS</t>
  </si>
  <si>
    <t>2020-05-03T10:19:04Z</t>
  </si>
  <si>
    <t>2020-12-26T09:53:41Z</t>
  </si>
  <si>
    <t>2020-12-26T09:53:38Z</t>
  </si>
  <si>
    <t>MDEwOlJlcG9zaXRvcnkzMTE4NjcxMDk=</t>
  </si>
  <si>
    <t>bloggapp-NS</t>
  </si>
  <si>
    <t>NS-jp</t>
  </si>
  <si>
    <t>https://github.com/NS-jp/bloggapp-NS</t>
  </si>
  <si>
    <t>2020-11-11T04:57:18Z</t>
  </si>
  <si>
    <t>2020-12-25T14:25:22Z</t>
  </si>
  <si>
    <t>2020-12-25T14:25:19Z</t>
  </si>
  <si>
    <t>MDEwOlJlcG9zaXRvcnkzMDYyMTkwMDI=</t>
  </si>
  <si>
    <t>alexa-snomer-ruby</t>
  </si>
  <si>
    <t>eebbesen</t>
  </si>
  <si>
    <t>J2EEbbesen</t>
  </si>
  <si>
    <t>0.1x developer</t>
  </si>
  <si>
    <t>Saint Paul, MN</t>
  </si>
  <si>
    <t>Alexa skill for snow emergencies in Minnesota</t>
  </si>
  <si>
    <t>https://github.com/eebbesen/alexa-snomer-ruby</t>
  </si>
  <si>
    <t>2020-10-22T04:09:13Z</t>
  </si>
  <si>
    <t>2020-12-23T21:19:55Z</t>
  </si>
  <si>
    <t>2020-12-23T21:19:52Z</t>
  </si>
  <si>
    <t>MDEwOlJlcG9zaXRvcnk5NjAwODQy</t>
  </si>
  <si>
    <t>stc-karlsruhe</t>
  </si>
  <si>
    <t>matthias-g</t>
  </si>
  <si>
    <t>Matthias Grundmann</t>
  </si>
  <si>
    <t>Online Platform for Serve the City Karlsruhe</t>
  </si>
  <si>
    <t>https://github.com/matthias-g/stc-karlsruhe</t>
  </si>
  <si>
    <t>Ruby/JavaScript/CoffeeScript/HTML/Shell/Vue/SCSS</t>
  </si>
  <si>
    <t>2013-04-22T14:30:13Z</t>
  </si>
  <si>
    <t>2020-12-22T18:15:44Z</t>
  </si>
  <si>
    <t>2020-12-22T18:15:18Z</t>
  </si>
  <si>
    <t>MDEwOlJlcG9zaXRvcnkzMjMwMTI5Mjg=</t>
  </si>
  <si>
    <t>Aspiration</t>
  </si>
  <si>
    <t>avostretsov</t>
  </si>
  <si>
    <t>https://github.com/avostretsov/Aspiration</t>
  </si>
  <si>
    <t>Gherkin/JavaScript/Ruby</t>
  </si>
  <si>
    <t>2020-12-20T06:56:42Z</t>
  </si>
  <si>
    <t>2020-12-22T06:41:01Z</t>
  </si>
  <si>
    <t>2020-12-22T06:40:47Z</t>
  </si>
  <si>
    <t>MDEwOlJlcG9zaXRvcnkzMjMzNzcyNDQ=</t>
  </si>
  <si>
    <t>appointment_app</t>
  </si>
  <si>
    <t>zndos</t>
  </si>
  <si>
    <t>Evgeny Akimov</t>
  </si>
  <si>
    <t>https://github.com/zndos/appointment_app</t>
  </si>
  <si>
    <t>Ruby/JavaScript/CSS/Slim/HTML</t>
  </si>
  <si>
    <t>2020-12-21T15:35:07Z</t>
  </si>
  <si>
    <t>2020-12-21T23:59:43Z</t>
  </si>
  <si>
    <t>2020-12-21T23:58:43Z</t>
  </si>
  <si>
    <t>MDEwOlJlcG9zaXRvcnkzMjAxMzg1NDA=</t>
  </si>
  <si>
    <t>LoveRamen</t>
  </si>
  <si>
    <t>fumiblog</t>
  </si>
  <si>
    <t>Fukuoka, Japan</t>
  </si>
  <si>
    <t>https://github.com/fumiblog/LoveRamen</t>
  </si>
  <si>
    <t>Ruby/JavaScript/HTML/CoffeeScript/SCSS/Shell</t>
  </si>
  <si>
    <t>2020-12-10T02:38:25Z</t>
  </si>
  <si>
    <t>2020-12-21T12:19:38Z</t>
  </si>
  <si>
    <t>2020-12-21T12:19:34Z</t>
  </si>
  <si>
    <t>MDEwOlJlcG9zaXRvcnkzMjEzMzIwNTM=</t>
  </si>
  <si>
    <t>hyeon95y.github.io</t>
  </si>
  <si>
    <t>hyeon95y</t>
  </si>
  <si>
    <t>Daniel Hyeonwoo Yoo</t>
  </si>
  <si>
    <t>Hyeonwoo Daniel Yoo</t>
  </si>
  <si>
    <t>MakinaRocks</t>
  </si>
  <si>
    <t>https://hyeon95y.github.io/</t>
  </si>
  <si>
    <t>https://github.com/hyeon95y/hyeon95y.github.io</t>
  </si>
  <si>
    <t>HTML/Ruby/SCSS/JavaScript</t>
  </si>
  <si>
    <t>2020-12-14T11:49:39Z</t>
  </si>
  <si>
    <t>2021-06-04T00:09:52Z</t>
  </si>
  <si>
    <t>2020-12-20T03:16:54Z</t>
  </si>
  <si>
    <t>MDEwOlJlcG9zaXRvcnk5ODg2MzY1Mw==</t>
  </si>
  <si>
    <t>events</t>
  </si>
  <si>
    <t>hanami</t>
  </si>
  <si>
    <t>[Experimental] Events framework for Hanami</t>
  </si>
  <si>
    <t>https://github.com/hanami/events</t>
  </si>
  <si>
    <t>2017-07-31T07:59:41Z</t>
  </si>
  <si>
    <t>2021-02-02T19:13:09Z</t>
  </si>
  <si>
    <t>2020-12-15T17:08:40Z</t>
  </si>
  <si>
    <t>MDEwOlJlcG9zaXRvcnkzMTMwMDIwMDU=</t>
  </si>
  <si>
    <t>Learghing</t>
  </si>
  <si>
    <t>matsu0324</t>
  </si>
  <si>
    <t>https://github.com/matsu0324/Learghing</t>
  </si>
  <si>
    <t>2020-11-15T09:59:18Z</t>
  </si>
  <si>
    <t>2020-12-15T09:53:14Z</t>
  </si>
  <si>
    <t>2020-12-15T09:53:03Z</t>
  </si>
  <si>
    <t>MDEwOlJlcG9zaXRvcnkzMTQ4MDExNzE=</t>
  </si>
  <si>
    <t>API__challenge</t>
  </si>
  <si>
    <t>https://github.com/Msts-O/API__challenge</t>
  </si>
  <si>
    <t>Ruby/HTML/JavaScript</t>
  </si>
  <si>
    <t>2020-11-21T11:57:18Z</t>
  </si>
  <si>
    <t>2020-12-14T07:18:44Z</t>
  </si>
  <si>
    <t>2020-12-14T07:18:40Z</t>
  </si>
  <si>
    <t>MDEwOlJlcG9zaXRvcnkzMTc2MzYzNDE=</t>
  </si>
  <si>
    <t>advent-of-code-2020</t>
  </si>
  <si>
    <t>andrzejkrzywda</t>
  </si>
  <si>
    <t>Andrzej Krzywda</t>
  </si>
  <si>
    <t>AndrzejKrzywda.com</t>
  </si>
  <si>
    <t xml:space="preserve">I hope to use Ruby, OOP, AntiIF, DDD, mutation testing </t>
  </si>
  <si>
    <t>https://github.com/andrzejkrzywda/advent-of-code-2020</t>
  </si>
  <si>
    <t>2020-12-01T18:46:42Z</t>
  </si>
  <si>
    <t>2021-03-04T20:00:58Z</t>
  </si>
  <si>
    <t>2020-12-13T21:28:17Z</t>
  </si>
  <si>
    <t>MDEwOlJlcG9zaXRvcnkzNzM4NDg4MQ==</t>
  </si>
  <si>
    <t>mutation-testing-code-examples</t>
  </si>
  <si>
    <t>UrsMetz</t>
  </si>
  <si>
    <t>Urs Metz</t>
  </si>
  <si>
    <t xml:space="preserve">@andrena </t>
  </si>
  <si>
    <t>Karlsruhe</t>
  </si>
  <si>
    <t>Code examples for my talk about mutation testing</t>
  </si>
  <si>
    <t>https://github.com/UrsMetz/mutation-testing-code-examples</t>
  </si>
  <si>
    <t>Shell/Java/Ruby</t>
  </si>
  <si>
    <t>2015-06-13T19:26:32Z</t>
  </si>
  <si>
    <t>2020-12-13T16:09:59Z</t>
  </si>
  <si>
    <t>2020-12-13T16:09:56Z</t>
  </si>
  <si>
    <t>MDEwOlJlcG9zaXRvcnkzMjAxMTc0</t>
  </si>
  <si>
    <t>auom</t>
  </si>
  <si>
    <t>Algebra with units of measurement.</t>
  </si>
  <si>
    <t>https://github.com/mbj/auom</t>
  </si>
  <si>
    <t>2012-01-17T16:53:06Z</t>
  </si>
  <si>
    <t>2020-12-21T16:32:33Z</t>
  </si>
  <si>
    <t>2020-12-12T05:02:57Z</t>
  </si>
  <si>
    <t>MDEwOlJlcG9zaXRvcnkzMjA1Njg5ODI=</t>
  </si>
  <si>
    <t>rust_os</t>
  </si>
  <si>
    <t>tobiassoppa</t>
  </si>
  <si>
    <t>Tobias Soppa</t>
  </si>
  <si>
    <t>Software Engineering student</t>
  </si>
  <si>
    <t>https://github.com/tobiassoppa/rust_os</t>
  </si>
  <si>
    <t>Ruby/Ragel/HTML/Shell/REXX/Yacc/C</t>
  </si>
  <si>
    <t>2020-12-11T12:33:53Z</t>
  </si>
  <si>
    <t>2020-12-11T12:34:35Z</t>
  </si>
  <si>
    <t>2020-12-11T12:33:13Z</t>
  </si>
  <si>
    <t>MDEwOlJlcG9zaXRvcnkzMTk0MzIxNjM=</t>
  </si>
  <si>
    <t>resortfinder</t>
  </si>
  <si>
    <t>liudmila181196</t>
  </si>
  <si>
    <t>https://github.com/liudmila181196/resortfinder</t>
  </si>
  <si>
    <t>2020-12-07T20:09:15Z</t>
  </si>
  <si>
    <t>2020-12-07T23:43:37Z</t>
  </si>
  <si>
    <t>2020-12-07T23:43:01Z</t>
  </si>
  <si>
    <t>MDEwOlJlcG9zaXRvcnkzMTgyNzIxNTc=</t>
  </si>
  <si>
    <t>tdd</t>
  </si>
  <si>
    <t>atozzini</t>
  </si>
  <si>
    <t>Reposit√≥rio para estudos de TDD</t>
  </si>
  <si>
    <t>https://github.com/atozzini/tdd</t>
  </si>
  <si>
    <t>2020-12-03T17:37:41Z</t>
  </si>
  <si>
    <t>2020-12-07T20:00:56Z</t>
  </si>
  <si>
    <t>2020-12-07T19:53:53Z</t>
  </si>
  <si>
    <t>MDEwOlJlcG9zaXRvcnkzMTY2NDMzMzY=</t>
  </si>
  <si>
    <t>furima-32495</t>
  </si>
  <si>
    <t>Y-h-tomo</t>
  </si>
  <si>
    <t>y_h_tomo</t>
  </si>
  <si>
    <t>宮崎の製造業からエンジニアに転身（予定）\r\n田舎でも活用できるWEBサービスを作りたい！</t>
  </si>
  <si>
    <t>宮崎</t>
  </si>
  <si>
    <t>https://github.com/Y-h-tomo/furima-32495</t>
  </si>
  <si>
    <t>2020-11-28T02:46:34Z</t>
  </si>
  <si>
    <t>2020-12-07T06:58:29Z</t>
  </si>
  <si>
    <t>2020-12-07T06:57:46Z</t>
  </si>
  <si>
    <t>MDEwOlJlcG9zaXRvcnkyOTUyMTU0NTk=</t>
  </si>
  <si>
    <t>FSHomeworks</t>
  </si>
  <si>
    <t>EgorBarakhov</t>
  </si>
  <si>
    <t>Student of Kazan Federal University</t>
  </si>
  <si>
    <t xml:space="preserve">@fs </t>
  </si>
  <si>
    <t>Kazan, Russia</t>
  </si>
  <si>
    <t>Repo for homeworks to FlatStack RoR courses</t>
  </si>
  <si>
    <t>https://github.com/EgorBarakhov/FSHomeworks</t>
  </si>
  <si>
    <t>Ruby/HTML/Shell/TypeScript/Python/Ragel/REXX</t>
  </si>
  <si>
    <t>2020-09-13T18:46:35Z</t>
  </si>
  <si>
    <t>2020-12-07T06:45:00Z</t>
  </si>
  <si>
    <t>2020-12-07T06:43:30Z</t>
  </si>
  <si>
    <t>MDEwOlJlcG9zaXRvcnkxMzM5ODA3Mjk=</t>
  </si>
  <si>
    <t>workout_randomizer</t>
  </si>
  <si>
    <t>jmilam</t>
  </si>
  <si>
    <t>https://github.com/jmilam/workout_randomizer</t>
  </si>
  <si>
    <t>Ruby/JavaScript/CoffeeScript/CSS/HTML/SCSS/Handlebars</t>
  </si>
  <si>
    <t>2018-05-18T16:47:29Z</t>
  </si>
  <si>
    <t>2020-12-06T22:01:52Z</t>
  </si>
  <si>
    <t>2020-12-06T21:58:01Z</t>
  </si>
  <si>
    <t>MDEwOlJlcG9zaXRvcnkyOTIyMzExMTk=</t>
  </si>
  <si>
    <t>Anicheck</t>
  </si>
  <si>
    <t>ryosakamoto39</t>
  </si>
  <si>
    <t>https://github.com/ryosakamoto39/Anicheck</t>
  </si>
  <si>
    <t>Ruby/JavaScript/HTML/SCSS/Dockerfile</t>
  </si>
  <si>
    <t>2020-09-02T08:56:19Z</t>
  </si>
  <si>
    <t>2020-12-05T01:40:22Z</t>
  </si>
  <si>
    <t>2020-12-05T01:40:10Z</t>
  </si>
  <si>
    <t>MDEwOlJlcG9zaXRvcnkzMTc2MDQzMzE=</t>
  </si>
  <si>
    <t>israelb</t>
  </si>
  <si>
    <t>israel</t>
  </si>
  <si>
    <t>yotepresto.com</t>
  </si>
  <si>
    <t>rails event sourcing</t>
  </si>
  <si>
    <t>https://github.com/israelb/cqrs-es-sample-with-res</t>
  </si>
  <si>
    <t>Ruby/Makefile/JavaScript/CSS/Elm/HTML</t>
  </si>
  <si>
    <t>2020-12-01T16:38:30Z</t>
  </si>
  <si>
    <t>2020-12-01T16:42:10Z</t>
  </si>
  <si>
    <t>2020-12-01T16:40:46Z</t>
  </si>
  <si>
    <t>MDEwOlJlcG9zaXRvcnkzMTY5NjgzNDE=</t>
  </si>
  <si>
    <t>humanize_vietnamese</t>
  </si>
  <si>
    <t>bachpx195</t>
  </si>
  <si>
    <t>Bachpx</t>
  </si>
  <si>
    <t>Hello darkness</t>
  </si>
  <si>
    <t>Hà Nội, Việt Nam</t>
  </si>
  <si>
    <t>Extension to Numeric to humanize numbers in Vietnamese</t>
  </si>
  <si>
    <t>https://github.com/bachpx195/humanize_vietnamese</t>
  </si>
  <si>
    <t>2020-11-29T14:24:12Z</t>
  </si>
  <si>
    <t>2020-11-29T14:49:18Z</t>
  </si>
  <si>
    <t>2020-11-29T14:49:15Z</t>
  </si>
  <si>
    <t>MDEwOlJlcG9zaXRvcnkyNDA5MTc3NjE=</t>
  </si>
  <si>
    <t>ykapp</t>
  </si>
  <si>
    <t>yuki221</t>
  </si>
  <si>
    <t>https://github.com/yuki221/ykapp</t>
  </si>
  <si>
    <t>2020-02-16T15:44:22Z</t>
  </si>
  <si>
    <t>2020-11-27T07:42:40Z</t>
  </si>
  <si>
    <t>2020-11-27T07:42:36Z</t>
  </si>
  <si>
    <t>MDEwOlJlcG9zaXRvcnkzMDYxNzExMDg=</t>
  </si>
  <si>
    <t>a05-solution</t>
  </si>
  <si>
    <t>IIC3745-2020-2</t>
  </si>
  <si>
    <t>https://github.com/IIC3745-2020-2/a05-solution</t>
  </si>
  <si>
    <t>Dockerfile/Ruby/Shell</t>
  </si>
  <si>
    <t>2020-10-21T23:25:25Z</t>
  </si>
  <si>
    <t>2020-11-26T01:52:27Z</t>
  </si>
  <si>
    <t>2020-11-26T01:31:23Z</t>
  </si>
  <si>
    <t>MDEwOlJlcG9zaXRvcnkzMDM5ODc3MzY=</t>
  </si>
  <si>
    <t>youchika41781</t>
  </si>
  <si>
    <t>https://github.com/youchika41781/blog</t>
  </si>
  <si>
    <t>Ruby/JavaScript/HTML/SCSS/CoffeeScript</t>
  </si>
  <si>
    <t>2020-10-14T11:01:33Z</t>
  </si>
  <si>
    <t>2020-11-22T15:02:56Z</t>
  </si>
  <si>
    <t>2020-11-22T15:02:46Z</t>
  </si>
  <si>
    <t>MDEwOlJlcG9zaXRvcnkxMDg3NDA3OTU=</t>
  </si>
  <si>
    <t>ksuid-ruby</t>
  </si>
  <si>
    <t>michaelherold</t>
  </si>
  <si>
    <t>Michael Herold</t>
  </si>
  <si>
    <t>Omaha, NE, USA</t>
  </si>
  <si>
    <t>K-Sortable Unique IDentifiers in Ruby</t>
  </si>
  <si>
    <t>ksuid/uuid/coordination/unique-id/ruby</t>
  </si>
  <si>
    <t>https://github.com/michaelherold/ksuid-ruby</t>
  </si>
  <si>
    <t>2017-10-29T14:22:21Z</t>
  </si>
  <si>
    <t>2021-06-03T11:59:29Z</t>
  </si>
  <si>
    <t>2020-11-21T04:28:55Z</t>
  </si>
  <si>
    <t>MDEwOlJlcG9zaXRvcnkzMTM4MjE0ODU=</t>
  </si>
  <si>
    <t>med_task</t>
  </si>
  <si>
    <t>masatoshisugita</t>
  </si>
  <si>
    <t>masatoshi sugita</t>
  </si>
  <si>
    <t>https://github.com/masatoshisugita/med_task</t>
  </si>
  <si>
    <t>2020-11-18T04:21:14Z</t>
  </si>
  <si>
    <t>2020-11-20T09:05:44Z</t>
  </si>
  <si>
    <t>2020-11-20T09:05:41Z</t>
  </si>
  <si>
    <t>MDEwOlJlcG9zaXRvcnkzMDkwODAxMjM=</t>
  </si>
  <si>
    <t>portfolder</t>
  </si>
  <si>
    <t>https://github.com/enuii3/portfolder</t>
  </si>
  <si>
    <t>2020-11-01T11:23:51Z</t>
  </si>
  <si>
    <t>2020-11-19T23:01:21Z</t>
  </si>
  <si>
    <t>2020-11-19T23:01:18Z</t>
  </si>
  <si>
    <t>MDEwOlJlcG9zaXRvcnkyMTY3NTY1MTk=</t>
  </si>
  <si>
    <t>beershelf</t>
  </si>
  <si>
    <t>ralralph</t>
  </si>
  <si>
    <t>S_hori</t>
  </si>
  <si>
    <t>Tokyo JP</t>
  </si>
  <si>
    <t>https://github.com/ralralph/beershelf</t>
  </si>
  <si>
    <t>2019-10-22T08:00:11Z</t>
  </si>
  <si>
    <t>2020-11-18T13:21:44Z</t>
  </si>
  <si>
    <t>2020-11-18T13:21:40Z</t>
  </si>
  <si>
    <t>MDEwOlJlcG9zaXRvcnkzMTExNjI1NzU=</t>
  </si>
  <si>
    <t>a05-base</t>
  </si>
  <si>
    <t>https://github.com/IIC3745-2020-2/a05-base</t>
  </si>
  <si>
    <t>2020-11-08T21:55:54Z</t>
  </si>
  <si>
    <t>2020-11-17T16:44:41Z</t>
  </si>
  <si>
    <t>2020-11-17T16:44:38Z</t>
  </si>
  <si>
    <t>MDEwOlJlcG9zaXRvcnkzMDgyNjM5ODQ=</t>
  </si>
  <si>
    <t>jimo-share</t>
  </si>
  <si>
    <t>ÂÆÆÂ¥é„ÅÆË£ΩÈÄ†Ê•≠„Åã„Çâ„Ç®„É≥„Ç∏„Éã„Ç¢„Å´Ëª¢Ë∫´Ôºà‰∫àÂÆöÔºâ\r\nÁî∞Ëàé„Åß„ÇÇÊ¥ªÁî®„Åß„Åç„ÇãWEB„Çµ„Éº„Éì„Çπ„Çí‰Ωú„Çä„Åü„ÅÑÔºÅ</t>
  </si>
  <si>
    <t>ÂÆÆÂ¥é</t>
  </si>
  <si>
    <t>https://github.com/Y-h-tomo/jimo-share</t>
  </si>
  <si>
    <t>Dockerfile/Ruby/JavaScript/HTML/Shell/SCSS/Python</t>
  </si>
  <si>
    <t>2020-10-29T08:32:02Z</t>
  </si>
  <si>
    <t>2020-12-09T10:31:13Z</t>
  </si>
  <si>
    <t>2020-11-15T14:27:03Z</t>
  </si>
  <si>
    <t>MDEwOlJlcG9zaXRvcnkzMDU2MjAyNDA=</t>
  </si>
  <si>
    <t>test_portfolio</t>
  </si>
  <si>
    <t>https://github.com/Msts-O/test_portfolio</t>
  </si>
  <si>
    <t>Ruby/HTML/Shell/Dockerfile/JavaScript</t>
  </si>
  <si>
    <t>2020-10-20T07:08:07Z</t>
  </si>
  <si>
    <t>2020-11-15T09:02:43Z</t>
  </si>
  <si>
    <t>2020-11-15T09:02:38Z</t>
  </si>
  <si>
    <t>MDEwOlJlcG9zaXRvcnkzMTE4OTk3ODA=</t>
  </si>
  <si>
    <t>blog_ror_app</t>
  </si>
  <si>
    <t>Yors-git</t>
  </si>
  <si>
    <t>Jorge Torres</t>
  </si>
  <si>
    <t>Full Stack Developer, always happy to learn new things, have knowledge in HTML, CSS, Bootstrap, JS, Ruby, Rails, MERN stack. Looking for new opportunities.</t>
  </si>
  <si>
    <t xml:space="preserve">Freelance Full-stack Developer </t>
  </si>
  <si>
    <t>https://github.com/Yors-git/blog_ror_app</t>
  </si>
  <si>
    <t>2020-11-11T07:50:45Z</t>
  </si>
  <si>
    <t>2020-11-14T19:19:29Z</t>
  </si>
  <si>
    <t>2020-11-14T19:19:26Z</t>
  </si>
  <si>
    <t>MDEwOlJlcG9zaXRvcnkxNDg0ODA3NzQ=</t>
  </si>
  <si>
    <t>mutant-on-rails-workshop</t>
  </si>
  <si>
    <t>schirp-dso</t>
  </si>
  <si>
    <t>https://github.com/schirp-dso/mutant-on-rails-workshop</t>
  </si>
  <si>
    <t>Ruby/JavaScript/HTML/CSS/Shell/Handlebars/SCSS</t>
  </si>
  <si>
    <t>2018-09-12T12:59:17Z</t>
  </si>
  <si>
    <t>2020-11-10T14:11:09Z</t>
  </si>
  <si>
    <t>2020-11-10T14:10:53Z</t>
  </si>
  <si>
    <t>MDEwOlJlcG9zaXRvcnkzMzIyNTUyMzM=</t>
  </si>
  <si>
    <t>GildedRoseRuby</t>
  </si>
  <si>
    <t>porbas</t>
  </si>
  <si>
    <t>Piotr Roma≈Ñczuk</t>
  </si>
  <si>
    <t>Bia≈Çystok, Poland</t>
  </si>
  <si>
    <t>https://github.com/porbas/GildedRoseRuby</t>
  </si>
  <si>
    <t>2021-01-23T16:27:07Z</t>
  </si>
  <si>
    <t>2021-01-23T16:27:49Z</t>
  </si>
  <si>
    <t>2020-11-08T15:03:33Z</t>
  </si>
  <si>
    <t>MDEwOlJlcG9zaXRvcnkzMDU2Njk2MDM=</t>
  </si>
  <si>
    <t>airbnb</t>
  </si>
  <si>
    <t>Marisa090588T</t>
  </si>
  <si>
    <t>Marisa Tsubokura</t>
  </si>
  <si>
    <t>Tokyo, Japan</t>
  </si>
  <si>
    <t>https://github.com/Marisa090588T/airbnb</t>
  </si>
  <si>
    <t>Ruby/JavaScript/CSS/HTML/SCSS/Shell</t>
  </si>
  <si>
    <t>2020-10-20T10:19:22Z</t>
  </si>
  <si>
    <t>2020-11-07T02:48:37Z</t>
  </si>
  <si>
    <t>2020-11-07T02:48:18Z</t>
  </si>
  <si>
    <t>MDEwOlJlcG9zaXRvcnkzMDg0MDQ2NDk=</t>
  </si>
  <si>
    <t>poc</t>
  </si>
  <si>
    <t>ajglancy</t>
  </si>
  <si>
    <t>https://github.com/ajglancy/poc</t>
  </si>
  <si>
    <t>Ruby/Makefile/HCL/Shell</t>
  </si>
  <si>
    <t>2020-10-29T17:40:54Z</t>
  </si>
  <si>
    <t>2020-11-05T11:04:59Z</t>
  </si>
  <si>
    <t>2020-11-05T11:04:56Z</t>
  </si>
  <si>
    <t>MDEwOlJlcG9zaXRvcnkzMDI3MzUwMTU=</t>
  </si>
  <si>
    <t>Compasso</t>
  </si>
  <si>
    <t>GustavoTonin</t>
  </si>
  <si>
    <t>Compasso UOL</t>
  </si>
  <si>
    <t>Passo Fundo</t>
  </si>
  <si>
    <t>https://github.com/GustavoTonin/Compasso</t>
  </si>
  <si>
    <t>2020-10-09T19:26:45Z</t>
  </si>
  <si>
    <t>2020-11-04T03:47:33Z</t>
  </si>
  <si>
    <t>2020-11-04T03:47:30Z</t>
  </si>
  <si>
    <t>MDEwOlJlcG9zaXRvcnkyNjM0OTUyNzA=</t>
  </si>
  <si>
    <t>CBNU_git</t>
  </si>
  <si>
    <t>cbnusw</t>
  </si>
  <si>
    <t>충북대학교 운영보조원 활동 gitlab customizing</t>
  </si>
  <si>
    <t>https://github.com/cbnusw/CBNU_git</t>
  </si>
  <si>
    <t>Ruby/Shell/Python/Perl/HTML/Makefile/Assembly</t>
  </si>
  <si>
    <t>2020-05-13T01:33:57Z</t>
  </si>
  <si>
    <t>2021-03-16T10:43:03Z</t>
  </si>
  <si>
    <t>2020-10-31T04:50:12Z</t>
  </si>
  <si>
    <t>MDEwOlJlcG9zaXRvcnkxNzE4OTA2OTk=</t>
  </si>
  <si>
    <t>blog_rails</t>
  </si>
  <si>
    <t>erickgurian</t>
  </si>
  <si>
    <t>Erick Gurian</t>
  </si>
  <si>
    <t>São Paulo - Brazil</t>
  </si>
  <si>
    <t>https://github.com/erickgurian/blog_rails</t>
  </si>
  <si>
    <t>Ruby/JavaScript/CSS/HTML/Dockerfile/SCSS/Shell</t>
  </si>
  <si>
    <t>2019-02-21T14:52:55Z</t>
  </si>
  <si>
    <t>2020-10-30T21:26:53Z</t>
  </si>
  <si>
    <t>2020-10-30T21:26:50Z</t>
  </si>
  <si>
    <t>MDEwOlJlcG9zaXRvcnkzMDUwNjI1Mzg=</t>
  </si>
  <si>
    <t>sample_app</t>
  </si>
  <si>
    <t>kensukekawashima</t>
  </si>
  <si>
    <t>kensuke</t>
  </si>
  <si>
    <t>https://github.com/kensukekawashima/sample_app</t>
  </si>
  <si>
    <t>2020-10-18T09:08:14Z</t>
  </si>
  <si>
    <t>2020-10-28T09:58:10Z</t>
  </si>
  <si>
    <t>2020-10-28T09:57:18Z</t>
  </si>
  <si>
    <t>MDEwOlJlcG9zaXRvcnkzMDMwMTQzMDc=</t>
  </si>
  <si>
    <t>jimo_share</t>
  </si>
  <si>
    <t>https://github.com/Y-h-tomo/jimo_share</t>
  </si>
  <si>
    <t>Ruby/JavaScript/SCSS/HTML/Shell</t>
  </si>
  <si>
    <t>2020-10-11T00:36:54Z</t>
  </si>
  <si>
    <t>2020-12-09T10:26:10Z</t>
  </si>
  <si>
    <t>2020-10-28T05:14:14Z</t>
  </si>
  <si>
    <t>MDEwOlJlcG9zaXRvcnkzMDY4MDY3MDc=</t>
  </si>
  <si>
    <t>application_task</t>
  </si>
  <si>
    <t>hide9138</t>
  </si>
  <si>
    <t>https://github.com/hide9138/application_task</t>
  </si>
  <si>
    <t>Ruby/JavaScript/CoffeeScript/HTML/Shell/CSS/SCSS</t>
  </si>
  <si>
    <t>2020-10-24T04:41:12Z</t>
  </si>
  <si>
    <t>2020-10-27T14:49:16Z</t>
  </si>
  <si>
    <t>2020-10-27T14:48:33Z</t>
  </si>
  <si>
    <t>MDEwOlJlcG9zaXRvcnkzMDcxMjQ0MDk=</t>
  </si>
  <si>
    <t>vp</t>
  </si>
  <si>
    <t>vpanis</t>
  </si>
  <si>
    <t>Vincent Panis</t>
  </si>
  <si>
    <t>@lewagonparis Alumni\r\nBusiness Developer and Project Manager who loves to code.</t>
  </si>
  <si>
    <t>https://github.com/vpanis/vp</t>
  </si>
  <si>
    <t>Ruby/JavaScript/SCSS/HTML/Yacc/CSS/Java</t>
  </si>
  <si>
    <t>2020-10-25T15:04:26Z</t>
  </si>
  <si>
    <t>2020-10-26T09:28:38Z</t>
  </si>
  <si>
    <t>2020-10-26T09:28:14Z</t>
  </si>
  <si>
    <t>MDEwOlJlcG9zaXRvcnkyNzIxMDQwOTg=</t>
  </si>
  <si>
    <t>dev-blog</t>
  </si>
  <si>
    <t>jaspreet-singh-sahota</t>
  </si>
  <si>
    <t>Jaspreet Singh</t>
  </si>
  <si>
    <t>Aspiring Full-stack Developer. A student at Microverse school for developers. Currently looking for new opportunities. React | Redux | JavaScript | Ruby | Rails</t>
  </si>
  <si>
    <t>Delhi, India</t>
  </si>
  <si>
    <t>The Dev Blog is a blogging app built with Rails where users get to write tech articles about Ruby, Rust and Python.</t>
  </si>
  <si>
    <t>ruby-on-rails/ruby</t>
  </si>
  <si>
    <t>https://github.com/jaspreet-singh-sahota/dev-blog</t>
  </si>
  <si>
    <t>2020-06-13T23:55:09Z</t>
  </si>
  <si>
    <t>2021-01-27T04:54:05Z</t>
  </si>
  <si>
    <t>2020-10-25T10:18:01Z</t>
  </si>
  <si>
    <t>MDEwOlJlcG9zaXRvcnkxNjYzNDgwMzI=</t>
  </si>
  <si>
    <t>minutes_maid</t>
  </si>
  <si>
    <t>Extract data from council meeting documents</t>
  </si>
  <si>
    <t>https://github.com/eebbesen/minutes_maid</t>
  </si>
  <si>
    <t>Ruby/JavaScript/CSS/HTML/CoffeeScript/Dockerfile/Shell</t>
  </si>
  <si>
    <t>2019-01-18T05:16:25Z</t>
  </si>
  <si>
    <t>2020-10-23T12:38:02Z</t>
  </si>
  <si>
    <t>2020-10-23T12:37:58Z</t>
  </si>
  <si>
    <t>MDEwOlJlcG9zaXRvcnkzMDU0MTcyMTQ=</t>
  </si>
  <si>
    <t>cookbooks</t>
  </si>
  <si>
    <t>hosurprashanth</t>
  </si>
  <si>
    <t>https://github.com/hosurprashanth/cookbooks</t>
  </si>
  <si>
    <t>Shell/Ruby/Perl/C/C++/Objective-C/CMake</t>
  </si>
  <si>
    <t>2020-10-19T14:46:20Z</t>
  </si>
  <si>
    <t>2020-10-19T14:55:03Z</t>
  </si>
  <si>
    <t>2020-10-19T14:52:15Z</t>
  </si>
  <si>
    <t>MDEwOlJlcG9zaXRvcnkyOTc5MDk3NjM=</t>
  </si>
  <si>
    <t>Furima-29838</t>
  </si>
  <si>
    <t>https://github.com/Msts-O/Furima-29838</t>
  </si>
  <si>
    <t>Ruby/JavaScript/CSS/HTML/Shell/SCSS</t>
  </si>
  <si>
    <t>2020-09-23T08:51:47Z</t>
  </si>
  <si>
    <t>2020-10-19T08:47:11Z</t>
  </si>
  <si>
    <t>2020-10-19T08:36:21Z</t>
  </si>
  <si>
    <t>MDEwOlJlcG9zaXRvcnkzMDUyMDM3ODE=</t>
  </si>
  <si>
    <t>diveintopost_App</t>
  </si>
  <si>
    <t>wilfried04</t>
  </si>
  <si>
    <t>https://github.com/wilfried04/diveintopost_App</t>
  </si>
  <si>
    <t>Dockerfile/Ruby/JavaScript/CSS/SCSS/HTML</t>
  </si>
  <si>
    <t>2020-10-18T21:55:52Z</t>
  </si>
  <si>
    <t>2020-10-18T22:51:32Z</t>
  </si>
  <si>
    <t>2020-10-18T22:36:41Z</t>
  </si>
  <si>
    <t>MDEwOlJlcG9zaXRvcnkyODQzNzE3OTA=</t>
  </si>
  <si>
    <t>soccer_app</t>
  </si>
  <si>
    <t>kota000</t>
  </si>
  <si>
    <t>kota</t>
  </si>
  <si>
    <t>https://github.com/kota000/soccer_app</t>
  </si>
  <si>
    <t>Dockerfile/Ruby/JavaScript/HTML/CoffeeScript/SCSS</t>
  </si>
  <si>
    <t>2020-08-02T01:56:16Z</t>
  </si>
  <si>
    <t>2020-10-18T16:04:22Z</t>
  </si>
  <si>
    <t>2020-10-18T16:04:15Z</t>
  </si>
  <si>
    <t>MDEwOlJlcG9zaXRvcnkyOTkwNjA4NjM=</t>
  </si>
  <si>
    <t>jobfinder</t>
  </si>
  <si>
    <t>(IN DEVELOPMENT) Site \JobFinder\" where you can find job"</t>
  </si>
  <si>
    <t>https://github.com/liudmila181196/jobfinder</t>
  </si>
  <si>
    <t>2020-09-27T15:26:32Z</t>
  </si>
  <si>
    <t>2020-10-18T15:47:50Z</t>
  </si>
  <si>
    <t>2020-10-18T15:47:30Z</t>
  </si>
  <si>
    <t>MDEwOlJlcG9zaXRvcnkyODgwNzI2NzQ=</t>
  </si>
  <si>
    <t>lmsStudy</t>
  </si>
  <si>
    <t>thiennlinh</t>
  </si>
  <si>
    <t>Thien Linh</t>
  </si>
  <si>
    <t>Bài tập cho môn lập trình âm thanh - 2019.</t>
  </si>
  <si>
    <t>https://github.com/thiennlinh/lmsStudy</t>
  </si>
  <si>
    <t>Ruby/JavaScript/CSS/HTML/SCSS/Slim/CoffeeScript</t>
  </si>
  <si>
    <t>2020-08-17T03:14:55Z</t>
  </si>
  <si>
    <t>2020-12-15T06:36:41Z</t>
  </si>
  <si>
    <t>2020-10-18T07:23:33Z</t>
  </si>
  <si>
    <t>MDEwOlJlcG9zaXRvcnkyNDAwODQ4ODM=</t>
  </si>
  <si>
    <t>aws</t>
  </si>
  <si>
    <t>keijiokita</t>
  </si>
  <si>
    <t>Keiji Okita's portfolio</t>
  </si>
  <si>
    <t>docker/mysql/ruby/ruby-on-rails/aws/gems</t>
  </si>
  <si>
    <t>https://github.com/keijiokita/aws</t>
  </si>
  <si>
    <t>Dockerfile/Ruby/Shell/JavaScript/HTML/CoffeeScript/SCSS</t>
  </si>
  <si>
    <t>2020-02-12T18:27:03Z</t>
  </si>
  <si>
    <t>2020-10-18T04:08:01Z</t>
  </si>
  <si>
    <t>2020-10-18T04:07:20Z</t>
  </si>
  <si>
    <t>MDEwOlJlcG9zaXRvcnkyOTQ2MjE3Mjg=</t>
  </si>
  <si>
    <t>takeout_app</t>
  </si>
  <si>
    <t>k2pajero</t>
  </si>
  <si>
    <t>https://github.com/k2pajero/takeout_app</t>
  </si>
  <si>
    <t>2020-09-11T07:12:39Z</t>
  </si>
  <si>
    <t>2020-10-16T19:54:59Z</t>
  </si>
  <si>
    <t>2020-10-16T19:54:49Z</t>
  </si>
  <si>
    <t>MDEwOlJlcG9zaXRvcnkzMDQ2NTg4MTU=</t>
  </si>
  <si>
    <t>poke-build-api</t>
  </si>
  <si>
    <t>MuriloRibas</t>
  </si>
  <si>
    <t>Murilo Monteiro Ribas</t>
  </si>
  <si>
    <t>Dev Full stack Javascript, and addicted to coffee \r\n☕</t>
  </si>
  <si>
    <t>Brazil, RS - São Luiz Gonzaga</t>
  </si>
  <si>
    <t>https://github.com/MuriloRibas/poke-build-api</t>
  </si>
  <si>
    <t>2020-10-16T14:58:07Z</t>
  </si>
  <si>
    <t>2020-10-16T19:19:17Z</t>
  </si>
  <si>
    <t>2020-10-16T19:18:01Z</t>
  </si>
  <si>
    <t>MDEwOlJlcG9zaXRvcnkzMDQzNTE2NTg=</t>
  </si>
  <si>
    <t>baobab.github.io</t>
  </si>
  <si>
    <t>https://github.com/Junstar17/baobab.github.io</t>
  </si>
  <si>
    <t>2020-10-15T14:26:16Z</t>
  </si>
  <si>
    <t>2020-10-15T14:51:30Z</t>
  </si>
  <si>
    <t>2020-10-15T14:51:20Z</t>
  </si>
  <si>
    <t>MDEwOlJlcG9zaXRvcnkyNzY1NzQ1Nzk=</t>
  </si>
  <si>
    <t>tutti</t>
  </si>
  <si>
    <t>wata6</t>
  </si>
  <si>
    <t>https://github.com/wata6/tutti</t>
  </si>
  <si>
    <t>Ruby/JavaScript/CSS/HTML/Dockerfile</t>
  </si>
  <si>
    <t>2020-07-02T07:10:37Z</t>
  </si>
  <si>
    <t>2020-10-10T01:13:30Z</t>
  </si>
  <si>
    <t>2020-10-10T01:13:13Z</t>
  </si>
  <si>
    <t>MDEwOlJlcG9zaXRvcnkzMDIyOTg3MDY=</t>
  </si>
  <si>
    <t>plato</t>
  </si>
  <si>
    <t>barea</t>
  </si>
  <si>
    <t>Barea Aljaziri</t>
  </si>
  <si>
    <t>https://github.com/barea/plato</t>
  </si>
  <si>
    <t>2020-10-08T09:57:34Z</t>
  </si>
  <si>
    <t>2021-01-20T02:03:29Z</t>
  </si>
  <si>
    <t>2020-10-09T10:46:33Z</t>
  </si>
  <si>
    <t>MDEwOlJlcG9zaXRvcnkyNDIwNDIxMDI=</t>
  </si>
  <si>
    <t>potepanec</t>
  </si>
  <si>
    <t>nyoken</t>
  </si>
  <si>
    <t>https://github.com/nyoken/potepanec</t>
  </si>
  <si>
    <t>Dockerfile/Ruby/JavaScript/CSS/HTML/SCSS</t>
  </si>
  <si>
    <t>2020-02-21T03:04:22Z</t>
  </si>
  <si>
    <t>2020-10-07T14:37:00Z</t>
  </si>
  <si>
    <t>2020-10-07T14:36:57Z</t>
  </si>
  <si>
    <t>MDEwOlJlcG9zaXRvcnkzMDE3NjIyNDY=</t>
  </si>
  <si>
    <t>Bananajia.github.io</t>
  </si>
  <si>
    <t>Bananajia</t>
  </si>
  <si>
    <t>XiJia</t>
  </si>
  <si>
    <t>https://github.com/Bananajia/Bananajia.github.io</t>
  </si>
  <si>
    <t>HTML/Ruby/CSS/JavaScript/PHP</t>
  </si>
  <si>
    <t>2020-10-06T14:54:15Z</t>
  </si>
  <si>
    <t>2020-10-07T10:17:24Z</t>
  </si>
  <si>
    <t>2020-10-07T10:17:18Z</t>
  </si>
  <si>
    <t>MDEwOlJlcG9zaXRvcnkyOTUzMjQzNTc=</t>
  </si>
  <si>
    <t>sotaynwa-blogapp</t>
  </si>
  <si>
    <t>sotaynwa</t>
  </si>
  <si>
    <t>https://github.com/sotaynwa/sotaynwa-blogapp</t>
  </si>
  <si>
    <t>2020-09-14T06:28:49Z</t>
  </si>
  <si>
    <t>2020-10-06T07:43:19Z</t>
  </si>
  <si>
    <t>2020-10-06T07:43:15Z</t>
  </si>
  <si>
    <t>MDEwOlJlcG9zaXRvcnkyNjYzNjg2MTM=</t>
  </si>
  <si>
    <t>vikramadhiman.github.io</t>
  </si>
  <si>
    <t>vikramadhiman</t>
  </si>
  <si>
    <t>Vikrama Dhiman</t>
  </si>
  <si>
    <t>Products l @gojektech | Previously @zetaindia #myAirtel #airtelMoney @MakeMyTrip @Directi @WizIQ @goodagile #cisco | Agile Coach | Book</t>
  </si>
  <si>
    <t>https://github.com/vikramadhiman/vikramadhiman.github.io</t>
  </si>
  <si>
    <t>C</t>
  </si>
  <si>
    <t>HTML/Ruby/CSS/JavaScript/Java/Makefile/C++</t>
  </si>
  <si>
    <t>2020-05-23T15:48:49Z</t>
  </si>
  <si>
    <t>2020-10-02T06:59:33Z</t>
  </si>
  <si>
    <t>2020-10-02T06:59:23Z</t>
  </si>
  <si>
    <t>MDEwOlJlcG9zaXRvcnk2MzU4NTk3</t>
  </si>
  <si>
    <t>mongoid-embedded-errors</t>
  </si>
  <si>
    <t>glooko</t>
  </si>
  <si>
    <t>Easily bubble up errors from embedded documents in Mongoid.</t>
  </si>
  <si>
    <t>https://github.com/glooko/mongoid-embedded-errors</t>
  </si>
  <si>
    <t>2012-10-23T19:35:32Z</t>
  </si>
  <si>
    <t>2021-05-17T10:55:53Z</t>
  </si>
  <si>
    <t>2020-09-29T18:29:32Z</t>
  </si>
  <si>
    <t>MDEwOlJlcG9zaXRvcnkyOTkzNDY1OTU=</t>
  </si>
  <si>
    <t>Rspec</t>
  </si>
  <si>
    <t>kagaya07</t>
  </si>
  <si>
    <t>https://github.com/kagaya07/Rspec</t>
  </si>
  <si>
    <t>2020-09-28T15:09:10Z</t>
  </si>
  <si>
    <t>2020-09-28T15:15:21Z</t>
  </si>
  <si>
    <t>2020-09-28T15:11:41Z</t>
  </si>
  <si>
    <t>MDEwOlJlcG9zaXRvcnkyNjYwODc3NzU=</t>
  </si>
  <si>
    <t>sugomori</t>
  </si>
  <si>
    <t>aa-0921</t>
  </si>
  <si>
    <t>JDI__</t>
  </si>
  <si>
    <t>https://github.com/aa-0921/sugomori</t>
  </si>
  <si>
    <t>Ruby/HTML/JavaScript/CSS/TypeScript/Dockerfile/SCSS</t>
  </si>
  <si>
    <t>2020-05-22T10:54:03Z</t>
  </si>
  <si>
    <t>2020-10-17T16:14:11Z</t>
  </si>
  <si>
    <t>2020-09-28T14:56:59Z</t>
  </si>
  <si>
    <t>MDEwOlJlcG9zaXRvcnkyNjYyNzE0OTI=</t>
  </si>
  <si>
    <t>BookMarks</t>
  </si>
  <si>
    <t>Hisaaki-Kato</t>
  </si>
  <si>
    <t>Hisaaki Kato</t>
  </si>
  <si>
    <t>Tokyo, Japan.</t>
  </si>
  <si>
    <t>This application is a book-focused social networking service that facilitates encounters with books interested created by Ruby/Ruby on rails.</t>
  </si>
  <si>
    <t>https://github.com/Hisaaki-Kato/BookMarks</t>
  </si>
  <si>
    <t>Ruby/JavaScript/CSS/HTML/Dockerfile/Python/SCSS</t>
  </si>
  <si>
    <t>2020-05-23T05:45:07Z</t>
  </si>
  <si>
    <t>2020-09-22T03:32:05Z</t>
  </si>
  <si>
    <t>2020-09-22T03:32:01Z</t>
  </si>
  <si>
    <t>MDEwOlJlcG9zaXRvcnkyODI0NjA4NTI=</t>
  </si>
  <si>
    <t>blog-app</t>
  </si>
  <si>
    <t>wataprogram</t>
  </si>
  <si>
    <t>https://github.com/wataprogram/blog-app</t>
  </si>
  <si>
    <t>2020-07-25T14:31:40Z</t>
  </si>
  <si>
    <t>2020-09-19T14:35:02Z</t>
  </si>
  <si>
    <t>2020-09-19T14:34:58Z</t>
  </si>
  <si>
    <t>MDEwOlJlcG9zaXRvcnkyOTE3MjY4NDE=</t>
  </si>
  <si>
    <t>todo-app</t>
  </si>
  <si>
    <t>yamachan19930624</t>
  </si>
  <si>
    <t>https://github.com/yamachan19930624/todo-app</t>
  </si>
  <si>
    <t>Ruby/JavaScript/CSS/HTML/Yacc/Makefile/Java</t>
  </si>
  <si>
    <t>2020-08-31T13:44:54Z</t>
  </si>
  <si>
    <t>2020-09-17T15:16:54Z</t>
  </si>
  <si>
    <t>2020-09-17T15:16:50Z</t>
  </si>
  <si>
    <t>MDEwOlJlcG9zaXRvcnkyNjY1MDI5MzU=</t>
  </si>
  <si>
    <t>vb_app</t>
  </si>
  <si>
    <t>shimo0108</t>
  </si>
  <si>
    <t>shimosasa shota</t>
  </si>
  <si>
    <t>https://github.com/shimo0108/vb_app</t>
  </si>
  <si>
    <t>Ruby/JavaScript/HTML/Dockerfile/SCSS</t>
  </si>
  <si>
    <t>2020-05-24T08:48:35Z</t>
  </si>
  <si>
    <t>2020-09-15T03:30:41Z</t>
  </si>
  <si>
    <t>2020-09-15T03:30:27Z</t>
  </si>
  <si>
    <t>MDEwOlJlcG9zaXRvcnkyOTUzNDY3NjI=</t>
  </si>
  <si>
    <t>greenlight_record</t>
  </si>
  <si>
    <t>pawattwk</t>
  </si>
  <si>
    <t>https://github.com/pawattwk/greenlight_record</t>
  </si>
  <si>
    <t>2020-09-14T08:03:56Z</t>
  </si>
  <si>
    <t>2020-09-14T08:08:49Z</t>
  </si>
  <si>
    <t>2020-09-14T08:06:22Z</t>
  </si>
  <si>
    <t>MDEwOlJlcG9zaXRvcnk1NzU2MjU3</t>
  </si>
  <si>
    <t>anima</t>
  </si>
  <si>
    <t>Object initializer from attributes hash</t>
  </si>
  <si>
    <t>https://github.com/mbj/anima</t>
  </si>
  <si>
    <t>2012-09-10T21:36:56Z</t>
  </si>
  <si>
    <t>2021-06-03T10:11:01Z</t>
  </si>
  <si>
    <t>2020-09-10T14:47:08Z</t>
  </si>
  <si>
    <t>MDEwOlJlcG9zaXRvcnkyOTM0ODc0MjE=</t>
  </si>
  <si>
    <t>SamuraiCRM</t>
  </si>
  <si>
    <t>quockhanhcode</t>
  </si>
  <si>
    <t>https://github.com/quockhanhcode/SamuraiCRM</t>
  </si>
  <si>
    <t>2020-09-07T09:50:05Z</t>
  </si>
  <si>
    <t>2020-09-09T07:13:35Z</t>
  </si>
  <si>
    <t>2020-09-07T10:06:55Z</t>
  </si>
  <si>
    <t>MDEwOlJlcG9zaXRvcnkyOTIyMjI3MzE=</t>
  </si>
  <si>
    <t>drill_app</t>
  </si>
  <si>
    <t>https://github.com/Msts-O/drill_app</t>
  </si>
  <si>
    <t>2020-09-02T08:21:15Z</t>
  </si>
  <si>
    <t>2020-09-05T07:30:02Z</t>
  </si>
  <si>
    <t>2020-09-05T07:29:59Z</t>
  </si>
  <si>
    <t>MDEwOlJlcG9zaXRvcnkxNjI1Mzk0NjY=</t>
  </si>
  <si>
    <t>newsApp</t>
  </si>
  <si>
    <t>https://github.com/masatoshisugita/newsApp</t>
  </si>
  <si>
    <t>Ruby/JavaScript/CoffeeScript/CSS/HTML</t>
  </si>
  <si>
    <t>2018-12-20T06:57:37Z</t>
  </si>
  <si>
    <t>2020-09-05T00:35:26Z</t>
  </si>
  <si>
    <t>2020-09-05T00:35:23Z</t>
  </si>
  <si>
    <t>MDEwOlJlcG9zaXRvcnkyOTE3NDQxMjM=</t>
  </si>
  <si>
    <t>Redux-sugomori</t>
  </si>
  <si>
    <t>https://github.com/aa-0921/Redux-sugomori</t>
  </si>
  <si>
    <t>Dockerfile/Ruby/JavaScript/CSS/HTML/TypeScript</t>
  </si>
  <si>
    <t>2020-08-31T14:53:18Z</t>
  </si>
  <si>
    <t>2020-09-03T15:52:33Z</t>
  </si>
  <si>
    <t>2020-09-03T15:52:17Z</t>
  </si>
  <si>
    <t>MDEwOlJlcG9zaXRvcnkyOTIxNDExMDQ=</t>
  </si>
  <si>
    <t>ocss884.github.io</t>
  </si>
  <si>
    <t>Ocss884</t>
  </si>
  <si>
    <t>Junrong Lin</t>
  </si>
  <si>
    <t>Duke University</t>
  </si>
  <si>
    <t>https://github.com/Ocss884/ocss884.github.io</t>
  </si>
  <si>
    <t>Ruby/HTML/CSS/JavaScript/TeX/XSLT</t>
  </si>
  <si>
    <t>2020-09-02T00:47:54Z</t>
  </si>
  <si>
    <t>2020-09-02T02:53:16Z</t>
  </si>
  <si>
    <t>2020-09-02T02:52:45Z</t>
  </si>
  <si>
    <t>MDEwOlJlcG9zaXRvcnk2OTY0OA==</t>
  </si>
  <si>
    <t>rainbow</t>
  </si>
  <si>
    <t>sickill</t>
  </si>
  <si>
    <t>Marcin Kulik</t>
  </si>
  <si>
    <t>Software engineer with soft spot for Clojure(Script) and Elixir. Creator of @asciinema.</t>
  </si>
  <si>
    <t>Ruby gem for colorizing printed text on ANSI terminals</t>
  </si>
  <si>
    <t>ruby/colorization/gem</t>
  </si>
  <si>
    <t>https://github.com/sickill/rainbow</t>
  </si>
  <si>
    <t>2008-10-30T09:34:00Z</t>
  </si>
  <si>
    <t>2021-06-18T11:36:46Z</t>
  </si>
  <si>
    <t>2020-08-27T17:31:05Z</t>
  </si>
  <si>
    <t>MDEwOlJlcG9zaXRvcnkyNTk2NTk0ODQ=</t>
  </si>
  <si>
    <t>core</t>
  </si>
  <si>
    <t>inventarium-org</t>
  </si>
  <si>
    <t>https://github.com/inventarium-org/core</t>
  </si>
  <si>
    <t>Ruby/HTML/CSS/Dockerfile/JavaScript</t>
  </si>
  <si>
    <t>2020-04-28T14:24:24Z</t>
  </si>
  <si>
    <t>2021-06-01T10:45:57Z</t>
  </si>
  <si>
    <t>2020-08-26T17:52:57Z</t>
  </si>
  <si>
    <t>MDEwOlJlcG9zaXRvcnkyODQ5NzU3OTg=</t>
  </si>
  <si>
    <t>furima_28299</t>
  </si>
  <si>
    <t>ch15aki</t>
  </si>
  <si>
    <t>https://github.com/ch15aki/furima_28299</t>
  </si>
  <si>
    <t>2020-08-04T12:40:17Z</t>
  </si>
  <si>
    <t>2020-08-23T13:38:46Z</t>
  </si>
  <si>
    <t>2020-08-23T13:38:37Z</t>
  </si>
  <si>
    <t>MDEwOlJlcG9zaXRvcnkyNTg0OTgxMDE=</t>
  </si>
  <si>
    <t>42_transcendance</t>
  </si>
  <si>
    <t>nicokla</t>
  </si>
  <si>
    <t>https://github.com/nicokla/42_transcendance</t>
  </si>
  <si>
    <t>HTML/JavaScript/CSS/Ruby/Vue/CoffeeScript/Dockerfile</t>
  </si>
  <si>
    <t>2020-04-24T11:50:47Z</t>
  </si>
  <si>
    <t>2020-10-04T23:57:04Z</t>
  </si>
  <si>
    <t>2020-08-22T11:53:00Z</t>
  </si>
  <si>
    <t>MDEwOlJlcG9zaXRvcnkyNDY1Njg3NDQ=</t>
  </si>
  <si>
    <t>goshimei_app</t>
  </si>
  <si>
    <t>chiaki-kjwr</t>
  </si>
  <si>
    <t>Chiaki Kajiwara</t>
  </si>
  <si>
    <t>https://github.com/chiaki-kjwr/goshimei_app</t>
  </si>
  <si>
    <t>Ruby/JavaScript/CSS/HTML/CoffeeScript</t>
  </si>
  <si>
    <t>2020-03-11T12:45:43Z</t>
  </si>
  <si>
    <t>2020-08-14T12:32:16Z</t>
  </si>
  <si>
    <t>2020-08-14T12:32:11Z</t>
  </si>
  <si>
    <t>MDEwOlJlcG9zaXRvcnkyMjg2OTQ4Mjc=</t>
  </si>
  <si>
    <t>sastry17.github.io</t>
  </si>
  <si>
    <t>sastry17</t>
  </si>
  <si>
    <t>Shreyas Srinivasa</t>
  </si>
  <si>
    <t>Aalborg University</t>
  </si>
  <si>
    <t>Copenhagen</t>
  </si>
  <si>
    <t>https://github.com/sastry17/sastry17.github.io</t>
  </si>
  <si>
    <t>HTML/Ruby/CSS/JavaScript/Shell</t>
  </si>
  <si>
    <t>2019-12-17T20:19:13Z</t>
  </si>
  <si>
    <t>2020-08-08T11:20:38Z</t>
  </si>
  <si>
    <t>2020-08-08T11:20:34Z</t>
  </si>
  <si>
    <t>MDEwOlJlcG9zaXRvcnkyODEzNjkyMTE=</t>
  </si>
  <si>
    <t>rails6-tutorial-practice</t>
  </si>
  <si>
    <t>MeJamoLeo</t>
  </si>
  <si>
    <t>Reo Tajiri</t>
  </si>
  <si>
    <t>https://github.com/MeJamoLeo/rails6-tutorial-practice</t>
  </si>
  <si>
    <t>2020-07-21T10:39:40Z</t>
  </si>
  <si>
    <t>2020-08-07T13:27:15Z</t>
  </si>
  <si>
    <t>2020-08-07T13:26:07Z</t>
  </si>
  <si>
    <t>MDEwOlJlcG9zaXRvcnkyODAzNDM0MDE=</t>
  </si>
  <si>
    <t>decidim_sample</t>
  </si>
  <si>
    <t>Kzyfn</t>
  </si>
  <si>
    <t>https://github.com/Kzyfn/decidim_sample</t>
  </si>
  <si>
    <t>2020-07-17T06:18:31Z</t>
  </si>
  <si>
    <t>2020-08-06T08:46:36Z</t>
  </si>
  <si>
    <t>2020-08-06T08:39:29Z</t>
  </si>
  <si>
    <t>MDEwOlJlcG9zaXRvcnkyODE5MjUwOTc=</t>
  </si>
  <si>
    <t>rails_example</t>
  </si>
  <si>
    <t>miily8310s</t>
  </si>
  <si>
    <t>miruoo</t>
  </si>
  <si>
    <t>Frontend Enginner</t>
  </si>
  <si>
    <t>Osaka</t>
  </si>
  <si>
    <t>https://github.com/miily8310s/rails_example</t>
  </si>
  <si>
    <t>2020-07-23T10:47:59Z</t>
  </si>
  <si>
    <t>2020-08-01T09:23:25Z</t>
  </si>
  <si>
    <t>2020-08-01T09:23:12Z</t>
  </si>
  <si>
    <t>MDEwOlJlcG9zaXRvcnkyODMzNTMzOTI=</t>
  </si>
  <si>
    <t>shelf_automated</t>
  </si>
  <si>
    <t>soichiro-h</t>
  </si>
  <si>
    <t>shelf app on circleci</t>
  </si>
  <si>
    <t>https://github.com/soichiro-h/shelf_automated</t>
  </si>
  <si>
    <t>Dockerfile/Ruby/JavaScript/CoffeeScript/CSS/HTML</t>
  </si>
  <si>
    <t>2020-07-28T23:54:12Z</t>
  </si>
  <si>
    <t>2020-08-01T03:49:16Z</t>
  </si>
  <si>
    <t>2020-08-01T03:49:12Z</t>
  </si>
  <si>
    <t>MDEwOlJlcG9zaXRvcnk5NzYxNjE0Mw==</t>
  </si>
  <si>
    <t>mutator_rails</t>
  </si>
  <si>
    <t>Integrate automated mutation testing into your Rails application</t>
  </si>
  <si>
    <t>https://github.com/hintmedia/mutator_rails</t>
  </si>
  <si>
    <t>2017-07-18T15:38:13Z</t>
  </si>
  <si>
    <t>2021-02-12T13:39:53Z</t>
  </si>
  <si>
    <t>2020-07-31T20:14:03Z</t>
  </si>
  <si>
    <t>MDEwOlJlcG9zaXRvcnk3MDcxNzc3</t>
  </si>
  <si>
    <t>bashcov</t>
  </si>
  <si>
    <t>infertux</t>
  </si>
  <si>
    <t>C√©dric F√©lizard</t>
  </si>
  <si>
    <t>0xEEC73D5809A98A9B</t>
  </si>
  <si>
    <t>Code coverage tool for Bash</t>
  </si>
  <si>
    <t>ruby/simplecov/coverage/bash/testing/coverage-report/rubygems/code-coverage/tdd/shell</t>
  </si>
  <si>
    <t>https://github.com/infertux/bashcov</t>
  </si>
  <si>
    <t>Ruby/Shell/Perl/Awk/Gherkin</t>
  </si>
  <si>
    <t>2012-12-08T20:31:11Z</t>
  </si>
  <si>
    <t>2021-05-21T03:00:37Z</t>
  </si>
  <si>
    <t>2020-07-31T12:53:08Z</t>
  </si>
  <si>
    <t>MDEwOlJlcG9zaXRvcnkyNzcxMTg2Nzg=</t>
  </si>
  <si>
    <t>win_app</t>
  </si>
  <si>
    <t>aokazu55</t>
  </si>
  <si>
    <t>kazuyasu aoki</t>
  </si>
  <si>
    <t>https://github.com/aokazu55/win_app</t>
  </si>
  <si>
    <t>HTML/Ruby/JavaScript/CSS/CoffeeScript</t>
  </si>
  <si>
    <t>2020-07-04T13:49:16Z</t>
  </si>
  <si>
    <t>2020-07-31T07:21:57Z</t>
  </si>
  <si>
    <t>2020-07-31T07:21:39Z</t>
  </si>
  <si>
    <t>MDEwOlJlcG9zaXRvcnkyODIzNTcxMTM=</t>
  </si>
  <si>
    <t>teste-portal-sola</t>
  </si>
  <si>
    <t>flaugabriel</t>
  </si>
  <si>
    <t>Gabriel flauzino mota</t>
  </si>
  <si>
    <t xml:space="preserve">Ruby on Rails Developer </t>
  </si>
  <si>
    <t>Bionexo</t>
  </si>
  <si>
    <t xml:space="preserve">Porto Velho - RO Brazil </t>
  </si>
  <si>
    <t>https://github.com/flaugabriel/teste-portal-sola</t>
  </si>
  <si>
    <t>2020-07-25T02:44:38Z</t>
  </si>
  <si>
    <t>2020-07-27T02:52:31Z</t>
  </si>
  <si>
    <t>2020-07-27T02:52:21Z</t>
  </si>
  <si>
    <t>MDEwOlJlcG9zaXRvcnkyODI1MDkxODk=</t>
  </si>
  <si>
    <t>shelf_circleci</t>
  </si>
  <si>
    <t>https://github.com/soichiro-h/shelf_circleci</t>
  </si>
  <si>
    <t>2020-07-25T19:13:40Z</t>
  </si>
  <si>
    <t>2020-07-26T15:34:18Z</t>
  </si>
  <si>
    <t>2020-07-26T15:34:14Z</t>
  </si>
  <si>
    <t>MDEwOlJlcG9zaXRvcnkyODIwNzcyMDg=</t>
  </si>
  <si>
    <t>kazu-app2</t>
  </si>
  <si>
    <t>ka-zu-ki</t>
  </si>
  <si>
    <t>kazuki</t>
  </si>
  <si>
    <t>https://github.com/ka-zu-ki/kazu-app2</t>
  </si>
  <si>
    <t>2020-07-23T23:24:33Z</t>
  </si>
  <si>
    <t>2020-07-24T03:15:57Z</t>
  </si>
  <si>
    <t>2020-07-24T03:15:53Z</t>
  </si>
  <si>
    <t>MDEwOlJlcG9zaXRvcnkyODE5NjA3ODE=</t>
  </si>
  <si>
    <t>rails_stack</t>
  </si>
  <si>
    <t>ivanGuerreschi</t>
  </si>
  <si>
    <t>Ivan Guerreschi</t>
  </si>
  <si>
    <t>https://github.com/ivanGuerreschi/rails_stack</t>
  </si>
  <si>
    <t>Emacs Lisp/Ruby/JavaScript/CSS/HTML</t>
  </si>
  <si>
    <t>2020-07-23T13:35:58Z</t>
  </si>
  <si>
    <t>2020-07-23T13:46:38Z</t>
  </si>
  <si>
    <t>2020-07-23T13:37:11Z</t>
  </si>
  <si>
    <t>MDEwOlJlcG9zaXRvcnkyNzg5OTk2NTc=</t>
  </si>
  <si>
    <t>judo_sas_backend</t>
  </si>
  <si>
    <t>tititoof</t>
  </si>
  <si>
    <t>Christophe Hartmann</t>
  </si>
  <si>
    <t>Web Artisan</t>
  </si>
  <si>
    <t>Tours</t>
  </si>
  <si>
    <t>Backend for Judo SAS website</t>
  </si>
  <si>
    <t>https://github.com/tititoof/judo_sas_backend</t>
  </si>
  <si>
    <t>Ruby/Dockerfile/CSS/HTML/Shell</t>
  </si>
  <si>
    <t>2020-07-12T05:41:21Z</t>
  </si>
  <si>
    <t>2020-07-23T05:35:25Z</t>
  </si>
  <si>
    <t>2020-07-23T05:35:16Z</t>
  </si>
  <si>
    <t>MDEwOlJlcG9zaXRvcnkyMjIxMjg1MjQ=</t>
  </si>
  <si>
    <t>transit-dashboard</t>
  </si>
  <si>
    <t>jameswklassen</t>
  </si>
  <si>
    <t>James Klassen</t>
  </si>
  <si>
    <t>Software developer @Brightspace. Previously @Shopify, @bold-commerce.</t>
  </si>
  <si>
    <t>@Brightspace</t>
  </si>
  <si>
    <t>Display CSV public transit data on a dashboard with stats.</t>
  </si>
  <si>
    <t>https://github.com/jameswklassen/transit-dashboard</t>
  </si>
  <si>
    <t>2019-11-16T16:36:34Z</t>
  </si>
  <si>
    <t>2020-07-21T13:34:51Z</t>
  </si>
  <si>
    <t>2020-07-21T13:34:47Z</t>
  </si>
  <si>
    <t>MDEwOlJlcG9zaXRvcnkyNzk0MDI2NzU=</t>
  </si>
  <si>
    <t>micro_service_sample_app_v1</t>
  </si>
  <si>
    <t>webmaster-patche</t>
  </si>
  <si>
    <t>QiitaÔºö\r\nhttps://qiita.com/webmaster-patche\r\nÔºè\r\nconpassÔºö\r\nhttps://connpass.com/user/webmaster-patche/</t>
  </si>
  <si>
    <t xml:space="preserve">VUAL Magical Libary </t>
  </si>
  <si>
    <t>rails micro service sample v1</t>
  </si>
  <si>
    <t>https://github.com/webmaster-patche/micro_service_sample_app_v1</t>
  </si>
  <si>
    <t>2020-07-13T20:16:06Z</t>
  </si>
  <si>
    <t>2020-07-18T16:24:37Z</t>
  </si>
  <si>
    <t>2020-07-18T08:33:21Z</t>
  </si>
  <si>
    <t>MDEwOlJlcG9zaXRvcnkyMjY3Mzg2MTM=</t>
  </si>
  <si>
    <t>watch_shop</t>
  </si>
  <si>
    <t>VKuzmich</t>
  </si>
  <si>
    <t>Vladimir Kuzmich</t>
  </si>
  <si>
    <t>Dnipro</t>
  </si>
  <si>
    <t>https://github.com/VKuzmich/watch_shop</t>
  </si>
  <si>
    <t>2019-12-08T22:05:32Z</t>
  </si>
  <si>
    <t>2020-07-16T12:38:40Z</t>
  </si>
  <si>
    <t>2020-07-16T12:38:36Z</t>
  </si>
  <si>
    <t>MDEwOlJlcG9zaXRvcnkyMTUyNjkzNTc=</t>
  </si>
  <si>
    <t>MTechTask</t>
  </si>
  <si>
    <t>AskanHolaAE17</t>
  </si>
  <si>
    <t>The technical task.</t>
  </si>
  <si>
    <t>https://github.com/AskanHolaAE17/MTechTask</t>
  </si>
  <si>
    <t>2019-10-15T10:18:52Z</t>
  </si>
  <si>
    <t>2020-07-14T15:33:45Z</t>
  </si>
  <si>
    <t>2020-07-14T15:33:38Z</t>
  </si>
  <si>
    <t>MDEwOlJlcG9zaXRvcnkyNzcyNDcwODg=</t>
  </si>
  <si>
    <t>univ_app</t>
  </si>
  <si>
    <t>KoichiroMurakami</t>
  </si>
  <si>
    <t>Koichiro Murakami</t>
  </si>
  <si>
    <t>Web Developer at Net Protections, Inc. \r\n</t>
  </si>
  <si>
    <t>Net Protections Inc. Business Architect Internship student</t>
  </si>
  <si>
    <t>https://github.com/KoichiroMurakami/univ_app</t>
  </si>
  <si>
    <t>2020-07-05T06:48:24Z</t>
  </si>
  <si>
    <t>2020-07-14T10:34:05Z</t>
  </si>
  <si>
    <t>2020-07-14T10:33:58Z</t>
  </si>
  <si>
    <t>MDEwOlJlcG9zaXRvcnkyNzg5NjYwNDc=</t>
  </si>
  <si>
    <t>jtag</t>
  </si>
  <si>
    <t>kamio1106</t>
  </si>
  <si>
    <t>Otsuka</t>
  </si>
  <si>
    <t>japan</t>
  </si>
  <si>
    <t>https://github.com/kamio1106/jtag</t>
  </si>
  <si>
    <t>2020-07-12T00:48:40Z</t>
  </si>
  <si>
    <t>2020-07-12T00:49:56Z</t>
  </si>
  <si>
    <t>2020-07-12T00:49:33Z</t>
  </si>
  <si>
    <t>MDEwOlJlcG9zaXRvcnkyMDc4NDYxNzQ=</t>
  </si>
  <si>
    <t>monolist</t>
  </si>
  <si>
    <t>fgxut</t>
  </si>
  <si>
    <t>takafumi.seino</t>
  </si>
  <si>
    <t>Áâ©„ÇíÁÆ°ÁêÜ„ÉªÈñ≤Ë¶ß„Åô„ÇãWeb„Ç¢„Éó„É™„Ç±„Éº„Ç∑„Éß„É≥</t>
  </si>
  <si>
    <t>https://github.com/fgxut/monolist</t>
  </si>
  <si>
    <t>Dockerfile/Ruby/JavaScript/CSS/HTML/CoffeeScript</t>
  </si>
  <si>
    <t>2019-09-11T15:30:16Z</t>
  </si>
  <si>
    <t>2020-07-10T18:08:07Z</t>
  </si>
  <si>
    <t>2020-07-10T18:08:02Z</t>
  </si>
  <si>
    <t>MDEwOlJlcG9zaXRvcnkxODMwMjQ0MjE=</t>
  </si>
  <si>
    <t>airsquad</t>
  </si>
  <si>
    <t>ryanschneiderman</t>
  </si>
  <si>
    <t>https://github.com/ryanschneiderman/airsquad</t>
  </si>
  <si>
    <t>Ruby/JavaScript/HTML/CoffeeScript/CSS/Shell/Python</t>
  </si>
  <si>
    <t>2019-04-23T13:45:27Z</t>
  </si>
  <si>
    <t>2020-07-07T20:01:49Z</t>
  </si>
  <si>
    <t>2020-07-07T20:01:31Z</t>
  </si>
  <si>
    <t>MDEwOlJlcG9zaXRvcnkyNTA4Njc4Mg==</t>
  </si>
  <si>
    <t>plusone</t>
  </si>
  <si>
    <t>arkency</t>
  </si>
  <si>
    <t>plus one as a service</t>
  </si>
  <si>
    <t>https://github.com/arkency/plusone</t>
  </si>
  <si>
    <t>Ruby/HTML/JavaScript/Shell</t>
  </si>
  <si>
    <t>2014-10-11T16:48:54Z</t>
  </si>
  <si>
    <t>2020-07-06T11:48:32Z</t>
  </si>
  <si>
    <t>2020-07-06T09:08:29Z</t>
  </si>
  <si>
    <t>MDEwOlJlcG9zaXRvcnkyNzA1MDc1MjY=</t>
  </si>
  <si>
    <t>win-win</t>
  </si>
  <si>
    <t>https://github.com/aokazu55/win-win</t>
  </si>
  <si>
    <t>2020-06-08T03:00:30Z</t>
  </si>
  <si>
    <t>2020-07-20T13:14:46Z</t>
  </si>
  <si>
    <t>2020-07-03T08:33:36Z</t>
  </si>
  <si>
    <t>MDEwOlJlcG9zaXRvcnkyNDg5Mjg1Njc=</t>
  </si>
  <si>
    <t>jiro_log</t>
  </si>
  <si>
    <t>asoeita</t>
  </si>
  <si>
    <t>https://github.com/asoeita/jiro_log</t>
  </si>
  <si>
    <t>2020-03-21T07:36:34Z</t>
  </si>
  <si>
    <t>2020-07-02T11:46:52Z</t>
  </si>
  <si>
    <t>2020-07-02T11:46:43Z</t>
  </si>
  <si>
    <t>MDEwOlJlcG9zaXRvcnkyMDk4MjMxOTE=</t>
  </si>
  <si>
    <t>RiddhiKcj</t>
  </si>
  <si>
    <t>https://github.com/RiddhiKcj/Project</t>
  </si>
  <si>
    <t>Ruby/JavaScript/CoffeeScript/CSS/HTML/Vue</t>
  </si>
  <si>
    <t>2019-09-20T15:27:51Z</t>
  </si>
  <si>
    <t>2020-07-02T07:23:42Z</t>
  </si>
  <si>
    <t>2020-07-02T07:23:38Z</t>
  </si>
  <si>
    <t>MDEwOlJlcG9zaXRvcnkyNjUzNTgwODE=</t>
  </si>
  <si>
    <t>wbooks-api</t>
  </si>
  <si>
    <t>dante-wd</t>
  </si>
  <si>
    <t>API Training en Widergy</t>
  </si>
  <si>
    <t>https://github.com/dante-wd/wbooks-api</t>
  </si>
  <si>
    <t>Dockerfile/Ruby/JavaScript/CSS/HTML/Shell/CoffeeScript</t>
  </si>
  <si>
    <t>2020-05-19T20:27:06Z</t>
  </si>
  <si>
    <t>2020-06-30T16:37:30Z</t>
  </si>
  <si>
    <t>2020-06-30T16:37:25Z</t>
  </si>
  <si>
    <t>MDEwOlJlcG9zaXRvcnkyNjk0OTkwMDM=</t>
  </si>
  <si>
    <t>coffee_app_old2</t>
  </si>
  <si>
    <t>karirin</t>
  </si>
  <si>
    <t>https://github.com/karirin/coffee_app_old2</t>
  </si>
  <si>
    <t>Ruby/JavaScript/CoffeeScript/CSS/HTML/Dockerfile</t>
  </si>
  <si>
    <t>2020-06-05T01:06:05Z</t>
  </si>
  <si>
    <t>2020-06-29T00:40:42Z</t>
  </si>
  <si>
    <t>2020-06-28T12:45:38Z</t>
  </si>
  <si>
    <t>MDEwOlJlcG9zaXRvcnkxODE4ODIzNDc=</t>
  </si>
  <si>
    <t>kanzashi_prototype</t>
  </si>
  <si>
    <t>shotasan</t>
  </si>
  <si>
    <t>„ÄêÂ§ßÂπÖÊîπ‰øÆ‰∏≠„Äë„Ç™„É™„Ç∏„Éä„É´„Ç¢„Éó„É™„Ç±„Éº„Ç∑„Éß„É≥</t>
  </si>
  <si>
    <t>https://github.com/shotasan/kanzashi_prototype</t>
  </si>
  <si>
    <t>2019-04-17T12:01:11Z</t>
  </si>
  <si>
    <t>2020-06-27T14:44:02Z</t>
  </si>
  <si>
    <t>2020-06-27T14:43:58Z</t>
  </si>
  <si>
    <t>MDEwOlJlcG9zaXRvcnk0OTI5MTg1Ng==</t>
  </si>
  <si>
    <t>beautyhairsystem</t>
  </si>
  <si>
    <t>dougasilva</t>
  </si>
  <si>
    <t>Douglas Silva</t>
  </si>
  <si>
    <t>https://github.com/dougasilva/beautyhairsystem</t>
  </si>
  <si>
    <t>2016-01-08T19:28:06Z</t>
  </si>
  <si>
    <t>2020-06-26T17:05:48Z</t>
  </si>
  <si>
    <t>2020-06-26T17:02:51Z</t>
  </si>
  <si>
    <t>MDEwOlJlcG9zaXRvcnkyNjMzMjI5MDU=</t>
  </si>
  <si>
    <t>micro-reddit</t>
  </si>
  <si>
    <t>karthi07</t>
  </si>
  <si>
    <t>Karthick Venkatesan</t>
  </si>
  <si>
    <t>Full Stack Web Developer | Ruby on Rails | React JS | Big Data Engineer | Python |\r\n\r\n Looking for an Intensive role with scope to Innovate and Optimize.</t>
  </si>
  <si>
    <t>Madurai</t>
  </si>
  <si>
    <t>https://github.com/karthi07/micro-reddit</t>
  </si>
  <si>
    <t>2020-05-12T11:55:10Z</t>
  </si>
  <si>
    <t>2020-06-25T16:41:52Z</t>
  </si>
  <si>
    <t>2020-06-25T16:41:47Z</t>
  </si>
  <si>
    <t>MDEwOlJlcG9zaXRvcnkxOTU1NjQ3MQ==</t>
  </si>
  <si>
    <t>rubysec</t>
  </si>
  <si>
    <t>trailofbits</t>
  </si>
  <si>
    <t>RubySec Field Guide</t>
  </si>
  <si>
    <t>security-audit</t>
  </si>
  <si>
    <t>https://github.com/trailofbits/rubysec</t>
  </si>
  <si>
    <t>2014-05-08T01:27:13Z</t>
  </si>
  <si>
    <t>2020-06-25T15:28:22Z</t>
  </si>
  <si>
    <t>2020-06-25T15:28:18Z</t>
  </si>
  <si>
    <t>MDEwOlJlcG9zaXRvcnkyNjY5ODMxOTY=</t>
  </si>
  <si>
    <t>EC-site</t>
  </si>
  <si>
    <t>yu-ki0718</t>
  </si>
  <si>
    <t>https://github.com/yu-ki0718/EC-site</t>
  </si>
  <si>
    <t>2020-05-26T08:10:49Z</t>
  </si>
  <si>
    <t>2020-06-25T08:22:32Z</t>
  </si>
  <si>
    <t>2020-06-25T08:22:28Z</t>
  </si>
  <si>
    <t>MDEwOlJlcG9zaXRvcnkyNzIzNjE2MjA=</t>
  </si>
  <si>
    <t>fond</t>
  </si>
  <si>
    <t>nonoykt</t>
  </si>
  <si>
    <t>https://github.com/nonoykt/fond</t>
  </si>
  <si>
    <t>2020-06-15T06:40:49Z</t>
  </si>
  <si>
    <t>2020-06-23T12:16:10Z</t>
  </si>
  <si>
    <t>2020-06-23T12:15:55Z</t>
  </si>
  <si>
    <t>MDEwOlJlcG9zaXRvcnkyNzMyNTkyODU=</t>
  </si>
  <si>
    <t>standup</t>
  </si>
  <si>
    <t>codercol</t>
  </si>
  <si>
    <t>Col</t>
  </si>
  <si>
    <t>https://github.com/codercol/standup</t>
  </si>
  <si>
    <t>2020-06-18T14:25:04Z</t>
  </si>
  <si>
    <t>2020-06-19T11:31:46Z</t>
  </si>
  <si>
    <t>2020-06-19T11:31:17Z</t>
  </si>
  <si>
    <t>MDEwOlJlcG9zaXRvcnkyNzM0MDM4ODQ=</t>
  </si>
  <si>
    <t>sns-book-</t>
  </si>
  <si>
    <t>hideportfolio</t>
  </si>
  <si>
    <t>https://github.com/hideportfolio/sns-book-</t>
  </si>
  <si>
    <t>Ruby/JavaScript/CoffeeScript/HTML/Shell/CSS</t>
  </si>
  <si>
    <t>2020-06-19T04:31:32Z</t>
  </si>
  <si>
    <t>2020-06-19T04:40:28Z</t>
  </si>
  <si>
    <t>2020-06-19T04:40:25Z</t>
  </si>
  <si>
    <t>MDEwOlJlcG9zaXRvcnkyNzMxMjA3NTU=</t>
  </si>
  <si>
    <t>vue_bookshelf_clone</t>
  </si>
  <si>
    <t>tktkaws</t>
  </si>
  <si>
    <t>Takayuki Takahashi</t>
  </si>
  <si>
    <t>https://github.com/tktkaws/vue_bookshelf_clone</t>
  </si>
  <si>
    <t>Ruby/JavaScript/CSS/Vue/HTML/Shell</t>
  </si>
  <si>
    <t>2020-06-18T02:13:50Z</t>
  </si>
  <si>
    <t>2020-06-18T02:16:05Z</t>
  </si>
  <si>
    <t>2020-06-18T02:15:37Z</t>
  </si>
  <si>
    <t>MDEwOlJlcG9zaXRvcnkyNjg5NDY5NzY=</t>
  </si>
  <si>
    <t>Authentication</t>
  </si>
  <si>
    <t>machinedogs</t>
  </si>
  <si>
    <t>https://github.com/machinedogs/Authentication</t>
  </si>
  <si>
    <t>2020-06-03T01:28:34Z</t>
  </si>
  <si>
    <t>2020-12-09T21:43:09Z</t>
  </si>
  <si>
    <t>2020-06-14T20:46:43Z</t>
  </si>
  <si>
    <t>MDEwOlJlcG9zaXRvcnkzMjc3MTQ0NDA=</t>
  </si>
  <si>
    <t>cookiecutter-cruft-poetry-tox-pre-commit-ci-cd-instance</t>
  </si>
  <si>
    <t>TeoZosa</t>
  </si>
  <si>
    <t>Teofilo Zosa</t>
  </si>
  <si>
    <t>Likes: coding, cats, and coding cats.</t>
  </si>
  <si>
    <t>SonoSim</t>
  </si>
  <si>
    <t>San Francisco, CA</t>
  </si>
  <si>
    <t>https://github.com/TeoZosa/cookiecutter-cruft-poetry-tox-pre-commit-ci-cd-instance</t>
  </si>
  <si>
    <t>Makefile/Python/Jupyter Notebook/Dockerfile/Shell</t>
  </si>
  <si>
    <t>2021-01-07T20:10:55Z</t>
  </si>
  <si>
    <t>2021-06-18T13:35:02Z</t>
  </si>
  <si>
    <t>2021-06-18T13:34:57Z</t>
  </si>
  <si>
    <t>MDEwOlJlcG9zaXRvcnkzMjczODUxMzI=</t>
  </si>
  <si>
    <t>cookiecutter-cruft-poetry-tox-pre-commit-ci-cd</t>
  </si>
  <si>
    <t>DevSecOps-centric Cookiecutter template for Python packages and/or projects</t>
  </si>
  <si>
    <t>https://github.com/TeoZosa/cookiecutter-cruft-poetry-tox-pre-commit-ci-cd</t>
  </si>
  <si>
    <t>Shell/Makefile/Python/Jupyter Notebook/Dockerfile</t>
  </si>
  <si>
    <t>2021-01-06T17:36:26Z</t>
  </si>
  <si>
    <t>2021-06-18T13:29:11Z</t>
  </si>
  <si>
    <t>2021-06-18T13:29:08Z</t>
  </si>
  <si>
    <t>MDEwOlJlcG9zaXRvcnkzNjM3NTY1NjU=</t>
  </si>
  <si>
    <t>simple-atm-controller</t>
  </si>
  <si>
    <t>https://github.com/TeoZosa/simple-atm-controller</t>
  </si>
  <si>
    <t>Makefile/Python</t>
  </si>
  <si>
    <t>2021-05-02T21:47:43Z</t>
  </si>
  <si>
    <t>2021-06-18T13:27:27Z</t>
  </si>
  <si>
    <t>2021-06-18T13:27:24Z</t>
  </si>
  <si>
    <t>MDEwOlJlcG9zaXRvcnkzMDM1NjU0Nzk=</t>
  </si>
  <si>
    <t>structlog-sentry-logger</t>
  </si>
  <si>
    <t>A multi-purpose, pre-configured, performance-optimized structlog logger with (optional) Sentry integration via structlog-sentry</t>
  </si>
  <si>
    <t>logging/sentry/structlog/structured-logging</t>
  </si>
  <si>
    <t>https://github.com/TeoZosa/structlog-sentry-logger</t>
  </si>
  <si>
    <t>2020-10-13T02:25:01Z</t>
  </si>
  <si>
    <t>2021-06-18T13:21:55Z</t>
  </si>
  <si>
    <t>2021-06-18T13:21:52Z</t>
  </si>
  <si>
    <t>MDEwOlJlcG9zaXRvcnkxMzcyMjQ0MDE=</t>
  </si>
  <si>
    <t>mbtest</t>
  </si>
  <si>
    <t>brunns</t>
  </si>
  <si>
    <t>Simon Brunning</t>
  </si>
  <si>
    <t>Father. Nerd. Pythonista. Agileista. Guardian reader. Secularist. Rationalist and empiricist. Comedy groupie. Good hugger. Music lover. Radio 4. \r\n\r\n@brunns</t>
  </si>
  <si>
    <t xml:space="preserve">@ThoughtWorksInc </t>
  </si>
  <si>
    <t>Opinionated Python wrapper &amp; utils for the Mountebank over the wire test double tool</t>
  </si>
  <si>
    <t>https://github.com/brunns/mbtest</t>
  </si>
  <si>
    <t>Python/Makefile</t>
  </si>
  <si>
    <t>2018-06-13T14:07:52Z</t>
  </si>
  <si>
    <t>2021-06-17T12:26:55Z</t>
  </si>
  <si>
    <t>2021-06-17T12:26:45Z</t>
  </si>
  <si>
    <t>MDEwOlJlcG9zaXRvcnkxMTI5MjU2MDE=</t>
  </si>
  <si>
    <t>edapy</t>
  </si>
  <si>
    <t>MartinThoma</t>
  </si>
  <si>
    <t>Martin Thoma</t>
  </si>
  <si>
    <t>IT Consultant in Data Science, Machine Learning and Python.</t>
  </si>
  <si>
    <t>Munich</t>
  </si>
  <si>
    <t>Exploratory Data Analysis with Python</t>
  </si>
  <si>
    <t>python/python-3/python-3-5/eda/exploratory-data-analysis/csv/pandas/pdf/data-science/data-analysis</t>
  </si>
  <si>
    <t>https://github.com/MartinThoma/edapy</t>
  </si>
  <si>
    <t>2017-12-03T12:22:53Z</t>
  </si>
  <si>
    <t>2021-06-15T21:49:11Z</t>
  </si>
  <si>
    <t>2021-06-15T21:49:08Z</t>
  </si>
  <si>
    <t>MDEwOlJlcG9zaXRvcnkzNTA4OTU4NDE=</t>
  </si>
  <si>
    <t>stellar_occultations</t>
  </si>
  <si>
    <t>ferwazz</t>
  </si>
  <si>
    <t>I'm Astrophysicist and Data Scientist!\r\n</t>
  </si>
  <si>
    <t>Grupo de Ecología y Conservación de Islas, A.C.</t>
  </si>
  <si>
    <t>Ensenada</t>
  </si>
  <si>
    <t>https://github.com/ferwazz/stellar_occultations</t>
  </si>
  <si>
    <t>Dockerfile/Makefile/C/MATLAB/Python</t>
  </si>
  <si>
    <t>2021-03-24T00:20:10Z</t>
  </si>
  <si>
    <t>2021-06-15T03:51:05Z</t>
  </si>
  <si>
    <t xml:space="preserve"> </t>
  </si>
  <si>
    <t>2021-06-15T03:50:53Z</t>
  </si>
  <si>
    <t>MDEwOlJlcG9zaXRvcnkzNjk1MDE5MTU=</t>
  </si>
  <si>
    <t>clean_enoa</t>
  </si>
  <si>
    <t>nepito</t>
  </si>
  <si>
    <t>Conservación de Islas</t>
  </si>
  <si>
    <t>Ensenada, México</t>
  </si>
  <si>
    <t>https://github.com/nepito/clean_enoa</t>
  </si>
  <si>
    <t>2021-05-21T10:42:03Z</t>
  </si>
  <si>
    <t>2021-06-05T05:29:12Z</t>
  </si>
  <si>
    <t>2021-06-14T14:57:52Z</t>
  </si>
  <si>
    <t>MDEwOlJlcG9zaXRvcnkzNzY3NDE2Mjk=</t>
  </si>
  <si>
    <t>PdMaintainer</t>
  </si>
  <si>
    <t>avigdev</t>
  </si>
  <si>
    <t>Predictive maintenance</t>
  </si>
  <si>
    <t>https://github.com/avigdev/PdMaintainer</t>
  </si>
  <si>
    <t>2021-06-14T07:36:29Z</t>
  </si>
  <si>
    <t>2021-06-14T09:16:21Z</t>
  </si>
  <si>
    <t>2021-06-14T09:16:14Z</t>
  </si>
  <si>
    <t>MDEwOlJlcG9zaXRvcnkyMjg0NTI1Nzg=</t>
  </si>
  <si>
    <t>tinvest</t>
  </si>
  <si>
    <t>daxartio</t>
  </si>
  <si>
    <t>Danil Akhtarov</t>
  </si>
  <si>
    <t>TINKOFF</t>
  </si>
  <si>
    <t>Тинькофф Инвестиции, tinkoff, python, aiohttp, requests, pydantic</t>
  </si>
  <si>
    <t>tinkoff-invest/tinkoff-sdk/tinkoff/python/asyncio/investing/openapi/pypi/sdk</t>
  </si>
  <si>
    <t>https://github.com/daxartio/tinvest</t>
  </si>
  <si>
    <t>2019-12-16T18:45:33Z</t>
  </si>
  <si>
    <t>2021-06-20T14:00:15Z</t>
  </si>
  <si>
    <t>2021-06-12T09:33:01Z</t>
  </si>
  <si>
    <t>MDEwOlJlcG9zaXRvcnkzMzE2OTI3NTE=</t>
  </si>
  <si>
    <t>ejemplo_para_martha</t>
  </si>
  <si>
    <t>IslasGECI</t>
  </si>
  <si>
    <t>https://github.com/IslasGECI/ejemplo_para_martha</t>
  </si>
  <si>
    <t>Dockerfile/Makefile/TeX/Python</t>
  </si>
  <si>
    <t>2021-01-21T16:52:18Z</t>
  </si>
  <si>
    <t>2021-06-11T21:55:33Z</t>
  </si>
  <si>
    <t>2021-06-11T21:55:30Z</t>
  </si>
  <si>
    <t>MDEwOlJlcG9zaXRvcnkzMDg0Mjg1OTM=</t>
  </si>
  <si>
    <t>https://github.com/daxartio/package-template</t>
  </si>
  <si>
    <t>2020-10-29T19:24:49Z</t>
  </si>
  <si>
    <t>2021-06-10T19:36:21Z</t>
  </si>
  <si>
    <t>2021-06-10T19:36:13Z</t>
  </si>
  <si>
    <t>MDEwOlJlcG9zaXRvcnkzNzUwODU0OTI=</t>
  </si>
  <si>
    <t>variable-length-quantity</t>
  </si>
  <si>
    <t>nzmognzmp</t>
  </si>
  <si>
    <t>https://github.com/nzmognzmp/variable-length-quantity</t>
  </si>
  <si>
    <t>2021-06-08T17:04:00Z</t>
  </si>
  <si>
    <t>2021-06-08T17:14:36Z</t>
  </si>
  <si>
    <t>2021-06-08T17:14:30Z</t>
  </si>
  <si>
    <t>MDEwOlJlcG9zaXRvcnkyMDA5MTA0OTk=</t>
  </si>
  <si>
    <t>tablero_api</t>
  </si>
  <si>
    <t>https://github.com/IslasGECI/tablero_api</t>
  </si>
  <si>
    <t>Dockerfile/Makefile/Python</t>
  </si>
  <si>
    <t>2019-08-06T19:16:30Z</t>
  </si>
  <si>
    <t>2021-06-04T21:53:50Z</t>
  </si>
  <si>
    <t>2021-06-04T21:52:15Z</t>
  </si>
  <si>
    <t>MDEwOlJlcG9zaXRvcnkzNDkzNzI4NzA=</t>
  </si>
  <si>
    <t>zero-2-hero-python-flask-microservice</t>
  </si>
  <si>
    <t>abhisheksr01</t>
  </si>
  <si>
    <t>Abhishek Singh Rajput</t>
  </si>
  <si>
    <t>Armakuni</t>
  </si>
  <si>
    <t>This is repository will contain a very basic flask get API &amp; deploy it to the EKS flavour of Kubernetes using Concourse Pipeline.</t>
  </si>
  <si>
    <t>flask/concourse-pipeline/kubernetes/python/bdd/tdd/behave/pytest/python-unittest/python-behave</t>
  </si>
  <si>
    <t>https://github.com/abhisheksr01/zero-2-hero-python-flask-microservice</t>
  </si>
  <si>
    <t>Gherkin/Python/Makefile/Dockerfile/Shell/Mustache/JavaScript</t>
  </si>
  <si>
    <t>2021-03-19T09:47:01Z</t>
  </si>
  <si>
    <t>2021-06-04T14:53:30Z</t>
  </si>
  <si>
    <t>2021-06-04T14:53:20Z</t>
  </si>
  <si>
    <t>MDEwOlJlcG9zaXRvcnkxMzEzODQwNzI=</t>
  </si>
  <si>
    <t>mpu</t>
  </si>
  <si>
    <t>Martins Python Utilities - Stuff that comes in Handy</t>
  </si>
  <si>
    <t>python/python3/utility/utility-library/python-3-6/python-3-7/python-3-8</t>
  </si>
  <si>
    <t>https://github.com/MartinThoma/mpu</t>
  </si>
  <si>
    <t>Makefile/Python/Shell</t>
  </si>
  <si>
    <t>2018-04-28T07:17:23Z</t>
  </si>
  <si>
    <t>2021-06-03T10:48:56Z</t>
  </si>
  <si>
    <t>2021-06-03T10:48:52Z</t>
  </si>
  <si>
    <t>MDEwOlJlcG9zaXRvcnkxMDI4OTI3NTA=</t>
  </si>
  <si>
    <t>clana</t>
  </si>
  <si>
    <t>CLANA is a toolkit for classifier analysis.</t>
  </si>
  <si>
    <t>machine-learning/mit-license/classification/python/python-3/python-3-5/analysis</t>
  </si>
  <si>
    <t>https://github.com/MartinThoma/clana</t>
  </si>
  <si>
    <t>Python/Makefile/HTML</t>
  </si>
  <si>
    <t>2017-09-08T18:32:53Z</t>
  </si>
  <si>
    <t>2021-06-16T11:54:48Z</t>
  </si>
  <si>
    <t>2021-06-03T10:45:09Z</t>
  </si>
  <si>
    <t>MDEwOlJlcG9zaXRvcnk3OTMxMjk2NA==</t>
  </si>
  <si>
    <t>HASY</t>
  </si>
  <si>
    <t>HASY dataset</t>
  </si>
  <si>
    <t>machine-learning/dataset/ocr/science/optical-character-recognition/symbols</t>
  </si>
  <si>
    <t>https://github.com/MartinThoma/HASY</t>
  </si>
  <si>
    <t>2017-01-18T07:04:01Z</t>
  </si>
  <si>
    <t>2021-06-03T10:44:54Z</t>
  </si>
  <si>
    <t>2021-06-03T10:44:50Z</t>
  </si>
  <si>
    <t>MDEwOlJlcG9zaXRvcnkyODAyOTM5NTI=</t>
  </si>
  <si>
    <t>nerd</t>
  </si>
  <si>
    <t>Numerical Estimation of Rodenticide Density</t>
  </si>
  <si>
    <t>https://github.com/IslasGECI/nerd</t>
  </si>
  <si>
    <t>2020-07-17T01:10:21Z</t>
  </si>
  <si>
    <t>2021-05-31T18:12:53Z</t>
  </si>
  <si>
    <t>2021-05-31T18:12:41Z</t>
  </si>
  <si>
    <t>MDEwOlJlcG9zaXRvcnkzNDM1OTE2MDc=</t>
  </si>
  <si>
    <t>anty-if-python</t>
  </si>
  <si>
    <t>izabelakowal</t>
  </si>
  <si>
    <t>Izabela Kowal</t>
  </si>
  <si>
    <t>Krakow / Poland</t>
  </si>
  <si>
    <t>Gilded Rose kata done with Python + mutation tests</t>
  </si>
  <si>
    <t>https://github.com/izabelakowal/anty-if-python</t>
  </si>
  <si>
    <t>2021-03-01T23:58:57Z</t>
  </si>
  <si>
    <t>2021-05-22T21:39:49Z</t>
  </si>
  <si>
    <t>2021-05-22T21:39:47Z</t>
  </si>
  <si>
    <t>MDEwOlJlcG9zaXRvcnkyNjYyMDg3OTU=</t>
  </si>
  <si>
    <t>kanban_tools</t>
  </si>
  <si>
    <t>Herramientas para el corte semanal</t>
  </si>
  <si>
    <t>https://github.com/IslasGECI/kanban_tools</t>
  </si>
  <si>
    <t>2020-05-22T21:14:29Z</t>
  </si>
  <si>
    <t>2021-05-21T21:18:16Z</t>
  </si>
  <si>
    <t>2021-05-21T21:18:08Z</t>
  </si>
  <si>
    <t>MDEwOlJlcG9zaXRvcnkxOTk3MTcxNjg=</t>
  </si>
  <si>
    <t>distdens</t>
  </si>
  <si>
    <t>Proporciona herramientas para generar mapas de densidad y calcular cantidad de parejas reproductoras a partir de muestreos</t>
  </si>
  <si>
    <t>https://github.com/IslasGECI/distdens</t>
  </si>
  <si>
    <t>Python/Dockerfile/Makefile</t>
  </si>
  <si>
    <t>2019-07-30T19:46:57Z</t>
  </si>
  <si>
    <t>2021-05-17T22:07:44Z</t>
  </si>
  <si>
    <t>2021-05-17T22:07:28Z</t>
  </si>
  <si>
    <t>MDEwOlJlcG9zaXRvcnk0OTM5MDc2</t>
  </si>
  <si>
    <t>algorithms</t>
  </si>
  <si>
    <t>This repository is for learning and understanding how algorithms work.</t>
  </si>
  <si>
    <t>algorithms/examples/python/algorithm/cpp/javascript/java/pdf</t>
  </si>
  <si>
    <t>https://github.com/MartinThoma/algorithms</t>
  </si>
  <si>
    <t>Python/Java/JavaScript/Makefile/C++/R/TeX</t>
  </si>
  <si>
    <t>2012-07-07T16:07:23Z</t>
  </si>
  <si>
    <t>2021-05-14T17:06:49Z</t>
  </si>
  <si>
    <t>2021-05-14T17:06:45Z</t>
  </si>
  <si>
    <t>MDEwOlJlcG9zaXRvcnkxNzQ1MzIxNTQ=</t>
  </si>
  <si>
    <t>cog</t>
  </si>
  <si>
    <t>nedbat</t>
  </si>
  <si>
    <t>Ned Batchelder</t>
  </si>
  <si>
    <t>Cog: A content generator for executing Python snippets in source files.</t>
  </si>
  <si>
    <t>https://github.com/nedbat/cog</t>
  </si>
  <si>
    <t>2019-03-08T12:14:00Z</t>
  </si>
  <si>
    <t>2021-05-18T23:31:40Z</t>
  </si>
  <si>
    <t>2021-05-14T01:15:53Z</t>
  </si>
  <si>
    <t>MDEwOlJlcG9zaXRvcnkzMTIzODIzMDU=</t>
  </si>
  <si>
    <t>termynal</t>
  </si>
  <si>
    <t>python/mkdocs/markdown/termynal</t>
  </si>
  <si>
    <t>https://github.com/daxartio/termynal</t>
  </si>
  <si>
    <t>Makefile/CSS/JavaScript/Python</t>
  </si>
  <si>
    <t>2020-11-12T19:59:40Z</t>
  </si>
  <si>
    <t>2021-05-14T08:29:55Z</t>
  </si>
  <si>
    <t>2021-05-13T21:24:02Z</t>
  </si>
  <si>
    <t>MDEwOlJlcG9zaXRvcnkyOTY5MTM3NDE=</t>
  </si>
  <si>
    <t>flake8-simplify</t>
  </si>
  <si>
    <t>❄ A flake8 plugin that helps you to simplify code</t>
  </si>
  <si>
    <t>flake8/flake8-plugin/flake8-extensions/python/python3/python-style/linter/code-quality</t>
  </si>
  <si>
    <t>https://github.com/MartinThoma/flake8-simplify</t>
  </si>
  <si>
    <t>2020-09-19T16:59:41Z</t>
  </si>
  <si>
    <t>2021-06-18T08:18:43Z</t>
  </si>
  <si>
    <t>2021-05-13T20:18:33Z</t>
  </si>
  <si>
    <t>MDEwOlJlcG9zaXRvcnkyNDE3MDU5MzU=</t>
  </si>
  <si>
    <t>gatos</t>
  </si>
  <si>
    <t>https://github.com/IslasGECI/gatos</t>
  </si>
  <si>
    <t>Jupyter Notebook</t>
  </si>
  <si>
    <t>Dockerfile/Makefile/R/Python/Jupyter Notebook/HTML/TeX</t>
  </si>
  <si>
    <t>2020-02-19T19:25:47Z</t>
  </si>
  <si>
    <t>2021-04-27T22:02:42Z</t>
  </si>
  <si>
    <t>2021-04-27T22:02:24Z</t>
  </si>
  <si>
    <t>MDEwOlJlcG9zaXRvcnkzNTEyOTIxNzE=</t>
  </si>
  <si>
    <t>pythontex_tools</t>
  </si>
  <si>
    <t>https://github.com/IslasGECI/pythontex_tools</t>
  </si>
  <si>
    <t>2021-03-25T03:02:20Z</t>
  </si>
  <si>
    <t>2021-04-26T17:20:55Z</t>
  </si>
  <si>
    <t>2021-04-26T17:20:47Z</t>
  </si>
  <si>
    <t>MDEwOlJlcG9zaXRvcnkyMzU0NjcxNTE=</t>
  </si>
  <si>
    <t>cormorant_population_growth</t>
  </si>
  <si>
    <t>https://github.com/IslasGECI/cormorant_population_growth</t>
  </si>
  <si>
    <t>Dockerfile/Makefile/TeX/Python/Shell</t>
  </si>
  <si>
    <t>2020-01-22T00:15:40Z</t>
  </si>
  <si>
    <t>2021-04-21T22:58:29Z</t>
  </si>
  <si>
    <t>2021-04-21T22:24:22Z</t>
  </si>
  <si>
    <t>MDEwOlJlcG9zaXRvcnkyNzU5NDA0MTQ=</t>
  </si>
  <si>
    <t>metadata_tools</t>
  </si>
  <si>
    <t>https://github.com/IslasGECI/metadata_tools</t>
  </si>
  <si>
    <t>2020-06-29T22:33:39Z</t>
  </si>
  <si>
    <t>2021-04-21T17:48:26Z</t>
  </si>
  <si>
    <t>2021-04-21T17:45:32Z</t>
  </si>
  <si>
    <t>MDEwOlJlcG9zaXRvcnkxNTQ4MTMyMzQ=</t>
  </si>
  <si>
    <t>legacy-training-python</t>
  </si>
  <si>
    <t xml:space="preserve"> Katas for the Codium \Working with legacy code\" training in python"</t>
  </si>
  <si>
    <t>https://github.com/CodiumTeam/legacy-training-python</t>
  </si>
  <si>
    <t>Python/CSS/Makefile/Dockerfile/Shell/Batchfile</t>
  </si>
  <si>
    <t>2018-10-26T09:50:07Z</t>
  </si>
  <si>
    <t>2021-04-13T08:21:48Z</t>
  </si>
  <si>
    <t>2021-04-13T08:21:36Z</t>
  </si>
  <si>
    <t>MDEwOlJlcG9zaXRvcnkxODgxMjUwMzY=</t>
  </si>
  <si>
    <t>descarga_datos</t>
  </si>
  <si>
    <t>Repositorio que contiene la CLI para descargar datos especificados en analyses.json</t>
  </si>
  <si>
    <t>https://github.com/IslasGECI/descarga_datos</t>
  </si>
  <si>
    <t>2019-05-22T23:01:57Z</t>
  </si>
  <si>
    <t>2021-04-09T18:35:27Z</t>
  </si>
  <si>
    <t>2021-04-09T18:35:09Z</t>
  </si>
  <si>
    <t>MDEwOlJlcG9zaXRvcnkxMTUyMjIwMjk=</t>
  </si>
  <si>
    <t>vakt</t>
  </si>
  <si>
    <t>kolotaev</t>
  </si>
  <si>
    <t>Egor Kolotaev</t>
  </si>
  <si>
    <t>SugarCRM</t>
  </si>
  <si>
    <t>Minsk</t>
  </si>
  <si>
    <t>Attribute-based access control (ABAC) SDK for Python</t>
  </si>
  <si>
    <t>acl/abac/security/policy-management/python/authorization/access-control/authz/permissions/iam-policy</t>
  </si>
  <si>
    <t>https://github.com/kolotaev/vakt</t>
  </si>
  <si>
    <t>2017-12-23T21:10:41Z</t>
  </si>
  <si>
    <t>2021-06-17T05:42:51Z</t>
  </si>
  <si>
    <t>2021-04-09T06:50:48Z</t>
  </si>
  <si>
    <t>MDEwOlJlcG9zaXRvcnkyNzE2MTM1NDc=</t>
  </si>
  <si>
    <t>geci_distance</t>
  </si>
  <si>
    <t>https://github.com/IslasGECI/geci_distance</t>
  </si>
  <si>
    <t>2020-06-11T18:00:18Z</t>
  </si>
  <si>
    <t>2021-04-07T20:40:44Z</t>
  </si>
  <si>
    <t>2021-04-07T20:40:41Z</t>
  </si>
  <si>
    <t>MDEwOlJlcG9zaXRvcnkyNjU2ODQ4ODE=</t>
  </si>
  <si>
    <t>analytictools</t>
  </si>
  <si>
    <t>Herramientas de análisis en Python</t>
  </si>
  <si>
    <t>https://github.com/IslasGECI/analytictools</t>
  </si>
  <si>
    <t>2020-05-20T20:59:35Z</t>
  </si>
  <si>
    <t>2021-04-07T18:08:22Z</t>
  </si>
  <si>
    <t>2021-04-07T18:08:08Z</t>
  </si>
  <si>
    <t>MDEwOlJlcG9zaXRvcnkxMTY1NTYzNTY=</t>
  </si>
  <si>
    <t>lidtk</t>
  </si>
  <si>
    <t>Language Identification Toolkit</t>
  </si>
  <si>
    <t>language-identification/python-3/python-3-5/mit-license/language-identification-toolkit/machine-learning/nlp/nlp-machine-learning</t>
  </si>
  <si>
    <t>https://github.com/MartinThoma/lidtk</t>
  </si>
  <si>
    <t>2018-01-07T10:27:30Z</t>
  </si>
  <si>
    <t>2021-05-31T19:46:26Z</t>
  </si>
  <si>
    <t>2021-03-22T21:22:44Z</t>
  </si>
  <si>
    <t>MDEwOlJlcG9zaXRvcnkyNjQ3MzkwNTM=</t>
  </si>
  <si>
    <t>peon</t>
  </si>
  <si>
    <t>roch1990</t>
  </si>
  <si>
    <t>Eugene Gildin</t>
  </si>
  <si>
    <t>Chief maintenance engineer</t>
  </si>
  <si>
    <t>Gazprombank</t>
  </si>
  <si>
    <t>Russia, Yekaterinburg</t>
  </si>
  <si>
    <t>Python \Elegant Object\" Naive linter. "</t>
  </si>
  <si>
    <t>linter/python/elegantobjects/in-development</t>
  </si>
  <si>
    <t>https://github.com/roch1990/peon</t>
  </si>
  <si>
    <t>2020-05-17T19:15:06Z</t>
  </si>
  <si>
    <t>2021-03-10T21:24:03Z</t>
  </si>
  <si>
    <t>2021-03-10T21:24:00Z</t>
  </si>
  <si>
    <t>MDEwOlJlcG9zaXRvcnkzNDM3ODk4ODY=</t>
  </si>
  <si>
    <t>ECL-pyrobustness</t>
  </si>
  <si>
    <t>merce-fra</t>
  </si>
  <si>
    <t>https://github.com/merce-fra/ECL-pyrobustness</t>
  </si>
  <si>
    <t>2021-03-02T13:48:53Z</t>
  </si>
  <si>
    <t>2021-03-10T14:55:15Z</t>
  </si>
  <si>
    <t>2021-03-10T14:55:13Z</t>
  </si>
  <si>
    <t>MDEwOlJlcG9zaXRvcnkxNDMyODcwNjU=</t>
  </si>
  <si>
    <t>brunns-matchers</t>
  </si>
  <si>
    <t>Custom PyHamcrest matchers</t>
  </si>
  <si>
    <t>https://github.com/brunns/brunns-matchers</t>
  </si>
  <si>
    <t>2018-08-02T11:42:12Z</t>
  </si>
  <si>
    <t>2021-03-07T16:25:06Z</t>
  </si>
  <si>
    <t>2021-03-07T16:25:00Z</t>
  </si>
  <si>
    <t>MDEwOlJlcG9zaXRvcnkzNDE4OTUwMjQ=</t>
  </si>
  <si>
    <t>sliceable-matrix</t>
  </si>
  <si>
    <t>wpbindt</t>
  </si>
  <si>
    <t>Wessel Bindt</t>
  </si>
  <si>
    <t>Small utility class that provides fast slicing for matrices (modeled as lists of lists) by never actually throwing away any contents.</t>
  </si>
  <si>
    <t>https://github.com/wpbindt/sliceable-matrix</t>
  </si>
  <si>
    <t>2021-02-24T12:34:29Z</t>
  </si>
  <si>
    <t>2021-03-12T16:55:32Z</t>
  </si>
  <si>
    <t>2021-02-28T22:51:14Z</t>
  </si>
  <si>
    <t>MDEwOlJlcG9zaXRvcnk3ODU0OTQ4OA==</t>
  </si>
  <si>
    <t>formica</t>
  </si>
  <si>
    <t>theserverlessway</t>
  </si>
  <si>
    <t>Simple Tool to deploy Cloudformation Templates</t>
  </si>
  <si>
    <t>cloudformation/infrastructure/aws/automation</t>
  </si>
  <si>
    <t>https://github.com/theserverlessway/formica</t>
  </si>
  <si>
    <t>Python/Makefile/Dockerfile/Shell</t>
  </si>
  <si>
    <t>2017-01-10T16:01:53Z</t>
  </si>
  <si>
    <t>2021-06-04T03:47:13Z</t>
  </si>
  <si>
    <t>2021-02-17T16:56:43Z</t>
  </si>
  <si>
    <t>MDEwOlJlcG9zaXRvcnkyNzQzMzI4MjE=</t>
  </si>
  <si>
    <t>HCLcat</t>
  </si>
  <si>
    <t>High Cadence Light curves analytic tools in Python</t>
  </si>
  <si>
    <t>https://github.com/ferwazz/HCLcat</t>
  </si>
  <si>
    <t>Dockerfile/Python/Makefile/Jupyter Notebook</t>
  </si>
  <si>
    <t>2020-06-23T07:00:41Z</t>
  </si>
  <si>
    <t>2021-02-15T07:42:45Z</t>
  </si>
  <si>
    <t>2021-02-15T07:42:37Z</t>
  </si>
  <si>
    <t>MDEwOlJlcG9zaXRvcnkyOTMyMjAxNDU=</t>
  </si>
  <si>
    <t>dpsbin</t>
  </si>
  <si>
    <t>hmusgrave</t>
  </si>
  <si>
    <t>Hans Musgrave</t>
  </si>
  <si>
    <t>Compute exact DPS for turn-based games</t>
  </si>
  <si>
    <t>https://github.com/hmusgrave/dpsbin</t>
  </si>
  <si>
    <t>2020-09-06T06:48:09Z</t>
  </si>
  <si>
    <t>2021-02-07T19:06:02Z</t>
  </si>
  <si>
    <t>2021-02-07T19:05:59Z</t>
  </si>
  <si>
    <t>MDEwOlJlcG9zaXRvcnkzMjUwNjY3Njk=</t>
  </si>
  <si>
    <t>chuxuantinh</t>
  </si>
  <si>
    <t>Chu Xuân Tình</t>
  </si>
  <si>
    <t>Phone: +84.933911039\r\nEmail: 1870583@hcmut.edu.vn\r\n</t>
  </si>
  <si>
    <t>Ha Noi</t>
  </si>
  <si>
    <t>https://github.com/chuxuantinh/vakt</t>
  </si>
  <si>
    <t>2020-12-28T16:54:39Z</t>
  </si>
  <si>
    <t>2020-12-28T16:54:51Z</t>
  </si>
  <si>
    <t>2020-12-28T16:54:33Z</t>
  </si>
  <si>
    <t>MDEwOlJlcG9zaXRvcnkyNzgyNjE1NDM=</t>
  </si>
  <si>
    <t>eradication_success_assessment</t>
  </si>
  <si>
    <t>https://github.com/IslasGECI/eradication_success_assessment</t>
  </si>
  <si>
    <t>2020-07-09T04:20:51Z</t>
  </si>
  <si>
    <t>2021-05-14T19:10:23Z</t>
  </si>
  <si>
    <t>2020-12-03T22:57:51Z</t>
  </si>
  <si>
    <t>MDEwOlJlcG9zaXRvcnkzMTUzODkyNTc=</t>
  </si>
  <si>
    <t>mutation_lab</t>
  </si>
  <si>
    <t>eadium</t>
  </si>
  <si>
    <t>Artem</t>
  </si>
  <si>
    <t>https://github.com/eadium/mutation_lab</t>
  </si>
  <si>
    <t>2020-11-23T17:23:32Z</t>
  </si>
  <si>
    <t>2020-11-23T22:26:04Z</t>
  </si>
  <si>
    <t>2020-11-23T22:25:55Z</t>
  </si>
  <si>
    <t>MDEwOlJlcG9zaXRvcnkzMTI2OTg4OTY=</t>
  </si>
  <si>
    <t>Algoritmo_Kata</t>
  </si>
  <si>
    <t>jesus1497</t>
  </si>
  <si>
    <t>Jesús Miguel Armenta Garzón</t>
  </si>
  <si>
    <t xml:space="preserve">BS in Computer Science. I'm interested in software development and the field of artificial intelligence, especially machine learning and computer vision. </t>
  </si>
  <si>
    <t>https://github.com/jesus1497/Algoritmo_Kata</t>
  </si>
  <si>
    <t>2020-11-13T22:36:56Z</t>
  </si>
  <si>
    <t>2020-11-13T22:54:52Z</t>
  </si>
  <si>
    <t>2020-11-13T22:53:53Z</t>
  </si>
  <si>
    <t>MDEwOlJlcG9zaXRvcnkyNDY4ODc5MDE=</t>
  </si>
  <si>
    <t>mean_differences_mc</t>
  </si>
  <si>
    <t>https://github.com/IslasGECI/mean_differences_mc</t>
  </si>
  <si>
    <t>2020-03-12T17:01:08Z</t>
  </si>
  <si>
    <t>2020-10-20T19:59:23Z</t>
  </si>
  <si>
    <t>2020-10-20T19:59:11Z</t>
  </si>
  <si>
    <t>MDEwOlJlcG9zaXRvcnkyODcxMTcxODA=</t>
  </si>
  <si>
    <t>software-testing</t>
  </si>
  <si>
    <t>rafaelleinio</t>
  </si>
  <si>
    <t>Rafael Leiniö</t>
  </si>
  <si>
    <t>Data Enginer | Data Platform | Machine Learn Platform | MLOps</t>
  </si>
  <si>
    <t>@mercadolibre</t>
  </si>
  <si>
    <t>Repository for the projects of the 2020 Software Testing class at the Federal University of São Paulo (UNIFESP)</t>
  </si>
  <si>
    <t>https://github.com/rafaelleinio/software-testing</t>
  </si>
  <si>
    <t>2020-08-12T21:17:02Z</t>
  </si>
  <si>
    <t>2021-02-28T02:12:35Z</t>
  </si>
  <si>
    <t>2020-10-05T01:49:12Z</t>
  </si>
  <si>
    <t>MDEwOlJlcG9zaXRvcnkyMzY1NzI2MjQ=</t>
  </si>
  <si>
    <t>dummy-transformations.py</t>
  </si>
  <si>
    <t>https://github.com/IslasGECI/dummy-transformations.py</t>
  </si>
  <si>
    <t>2020-01-27T19:18:00Z</t>
  </si>
  <si>
    <t>2020-10-01T20:40:55Z</t>
  </si>
  <si>
    <t>2020-10-01T20:40:38Z</t>
  </si>
  <si>
    <t>MDEwOlJlcG9zaXRvcnkyOTc3NDMwNjg=</t>
  </si>
  <si>
    <t>check-pip-compile</t>
  </si>
  <si>
    <t>Check if pip-compile needs to be run</t>
  </si>
  <si>
    <t>pip-compile/pre-commit/pre-commit-hook/python-dependencies</t>
  </si>
  <si>
    <t>https://github.com/MartinThoma/check-pip-compile</t>
  </si>
  <si>
    <t>2020-09-22T18:52:28Z</t>
  </si>
  <si>
    <t>2021-04-05T16:46:27Z</t>
  </si>
  <si>
    <t>2020-09-22T21:30:29Z</t>
  </si>
  <si>
    <t>MDEwOlJlcG9zaXRvcnkyMDQ1ODM4MjY=</t>
  </si>
  <si>
    <t>tamanio-poblacional-aves-marinas</t>
  </si>
  <si>
    <t>Mapa de burbujas de Aves Marinas</t>
  </si>
  <si>
    <t>https://github.com/IslasGECI/tamanio-poblacional-aves-marinas</t>
  </si>
  <si>
    <t>Dockerfile/Makefile/Go/Python/CSS/HTML/JavaScript</t>
  </si>
  <si>
    <t>2019-08-27T00:14:41Z</t>
  </si>
  <si>
    <t>2020-12-16T18:22:21Z</t>
  </si>
  <si>
    <t>2020-09-02T17:39:00Z</t>
  </si>
  <si>
    <t>MDEwOlJlcG9zaXRvcnkyOTA0Mjk2MDY=</t>
  </si>
  <si>
    <t>ML_Stuff</t>
  </si>
  <si>
    <t>saneravi</t>
  </si>
  <si>
    <t>Ravi Kumar Sanjay Sane</t>
  </si>
  <si>
    <t>MTech in Signal Processing and Machine Learning from IIT Guwahati, \r\n(Past Exp: Electrical &amp; Instrumentation Engineer)</t>
  </si>
  <si>
    <t>IIT Guwahati</t>
  </si>
  <si>
    <t>https://github.com/saneravi/ML_Stuff</t>
  </si>
  <si>
    <t>Python/Dockerfile/Makefile/HTML/C++/PLpgSQL/Shell</t>
  </si>
  <si>
    <t>2020-08-26T07:40:51Z</t>
  </si>
  <si>
    <t>2020-08-26T07:41:50Z</t>
  </si>
  <si>
    <t>2020-08-23T17:38:09Z</t>
  </si>
  <si>
    <t>MDEwOlJlcG9zaXRvcnkyODc1ODY1NjE=</t>
  </si>
  <si>
    <t>cookiecutter-hex-sql-api</t>
  </si>
  <si>
    <t>guiyllw</t>
  </si>
  <si>
    <t>Guilherme Vasconellos</t>
  </si>
  <si>
    <t>Guilherme Vasconcellos</t>
  </si>
  <si>
    <t>São Paulo - BR</t>
  </si>
  <si>
    <t>https://github.com/guiyllw/cookiecutter-hex-sql-api</t>
  </si>
  <si>
    <t>2020-08-14T17:19:17Z</t>
  </si>
  <si>
    <t>2020-08-14T17:19:42Z</t>
  </si>
  <si>
    <t>2020-08-14T17:18:48Z</t>
  </si>
  <si>
    <t>MDEwOlJlcG9zaXRvcnkxMDk5MDEzODA=</t>
  </si>
  <si>
    <t>typedpy</t>
  </si>
  <si>
    <t>loyada</t>
  </si>
  <si>
    <t>Type-safe, strict Python. Works well with standard Python</t>
  </si>
  <si>
    <t>https://github.com/loyada/typedpy</t>
  </si>
  <si>
    <t>Python/Batchfile</t>
  </si>
  <si>
    <t>2017-11-07T23:05:01Z</t>
  </si>
  <si>
    <t>2021-06-16T03:05:30Z</t>
  </si>
  <si>
    <t>2021-06-16T03:04:18Z</t>
  </si>
  <si>
    <t>MDEwOlJlcG9zaXRvcnkxODAzMjA4MA==</t>
  </si>
  <si>
    <t>vimrc</t>
  </si>
  <si>
    <t>ruchee</t>
  </si>
  <si>
    <t>Ruchee</t>
  </si>
  <si>
    <t>Web Programmer</t>
  </si>
  <si>
    <t>Ruchee's Vim Config Files</t>
  </si>
  <si>
    <t>vim/golang/php/python/ruby/typescript</t>
  </si>
  <si>
    <t>https://github.com/ruchee/vimrc</t>
  </si>
  <si>
    <t>Vim script</t>
  </si>
  <si>
    <t>Ruby/Shell/CSS/Makefile/Erlang/JavaScript/Python</t>
  </si>
  <si>
    <t>2014-03-23T11:42:48Z</t>
  </si>
  <si>
    <t>2021-06-19T04:02:03Z</t>
  </si>
  <si>
    <t>2021-06-16T01:52:18Z</t>
  </si>
  <si>
    <t>MDEwOlJlcG9zaXRvcnkxMjc0MDIwMjM=</t>
  </si>
  <si>
    <t>spans</t>
  </si>
  <si>
    <t>AaronRobson</t>
  </si>
  <si>
    <t>Aaron Robson</t>
  </si>
  <si>
    <t>A software developer in the Cambridge area with interest in multiple programming languages and techniques.</t>
  </si>
  <si>
    <t>@Citrix</t>
  </si>
  <si>
    <t>Cambridge, UK</t>
  </si>
  <si>
    <t>Printing page spans 1,2,3 to 1-3.</t>
  </si>
  <si>
    <t>spans/printer/python/range</t>
  </si>
  <si>
    <t>https://github.com/AaronRobson/spans</t>
  </si>
  <si>
    <t>2018-03-30T08:20:51Z</t>
  </si>
  <si>
    <t>2021-05-15T00:31:31Z</t>
  </si>
  <si>
    <t>2021-05-15T00:31:27Z</t>
  </si>
  <si>
    <t>MDEwOlJlcG9zaXRvcnkzNTYyOTQxODc=</t>
  </si>
  <si>
    <t>ST_SYS</t>
  </si>
  <si>
    <t>ennokuyt</t>
  </si>
  <si>
    <t>Software Testing - SYS Assignment - Lego robot controller</t>
  </si>
  <si>
    <t>https://github.com/ennokuyt/ST_SYS</t>
  </si>
  <si>
    <t>MATLAB</t>
  </si>
  <si>
    <t>MATLAB/Python/M/Objective-C</t>
  </si>
  <si>
    <t>2021-04-09T14:12:47Z</t>
  </si>
  <si>
    <t>2021-05-01T07:53:22Z</t>
  </si>
  <si>
    <t>2021-05-01T07:53:13Z</t>
  </si>
  <si>
    <t>MDEwOlJlcG9zaXRvcnkxMjA2NzI5</t>
  </si>
  <si>
    <t>autopep8</t>
  </si>
  <si>
    <t>hhatto</t>
  </si>
  <si>
    <t>Hideo Hattori</t>
  </si>
  <si>
    <t>Hyogo, Japan</t>
  </si>
  <si>
    <t>A tool that automatically formats Python code to conform to the PEP 8 style guide.</t>
  </si>
  <si>
    <t>python/formatter/pep8/codeformatter</t>
  </si>
  <si>
    <t>https://github.com/hhatto/autopep8</t>
  </si>
  <si>
    <t>Shell/Python/Makefile</t>
  </si>
  <si>
    <t>2010-12-29T20:08:51Z</t>
  </si>
  <si>
    <t>2021-06-20T14:00:43Z</t>
  </si>
  <si>
    <t>2021-04-30T06:04:29Z</t>
  </si>
  <si>
    <t>MDEwOlJlcG9zaXRvcnkzNjExNjg1MjY=</t>
  </si>
  <si>
    <t>Handson02</t>
  </si>
  <si>
    <t>Andre0x1</t>
  </si>
  <si>
    <t>https://github.com/Andre0x1/Handson02</t>
  </si>
  <si>
    <t>Python/JavaScript/HTML/CSS/SCSS/PowerShell/Batchfile</t>
  </si>
  <si>
    <t>2021-04-24T13:26:40Z</t>
  </si>
  <si>
    <t>2021-04-24T13:44:00Z</t>
  </si>
  <si>
    <t>2021-04-24T13:43:56Z</t>
  </si>
  <si>
    <t>MDEwOlJlcG9zaXRvcnkzNTk2MjM2NTQ=</t>
  </si>
  <si>
    <t>Cifra_Cesar</t>
  </si>
  <si>
    <t>joscelino</t>
  </si>
  <si>
    <t>J.Oliveira</t>
  </si>
  <si>
    <t>Administrador de Empresas, entusiasta em Blockchain, Mercado de Capitais, Matemática Aplicada, Big Data e Inteligencia Artificial .</t>
  </si>
  <si>
    <t>Sao Paulo, Brazil</t>
  </si>
  <si>
    <t>[Criptografia] Cifra de Cesar desenvolvida em Python</t>
  </si>
  <si>
    <t>https://github.com/joscelino/Cifra_Cesar</t>
  </si>
  <si>
    <t>2021-04-19T23:16:57Z</t>
  </si>
  <si>
    <t>2021-04-21T22:12:27Z</t>
  </si>
  <si>
    <t>2021-04-21T22:11:23Z</t>
  </si>
  <si>
    <t>MDEwOlJlcG9zaXRvcnkzMjc5MzEyMg==</t>
  </si>
  <si>
    <t>dotvim</t>
  </si>
  <si>
    <t>lofic</t>
  </si>
  <si>
    <t>Louis Coilliot</t>
  </si>
  <si>
    <t>My custom vim configuration, selection of plugins and color scheme.</t>
  </si>
  <si>
    <t>https://github.com/lofic/dotvim</t>
  </si>
  <si>
    <t>Shell/Ruby/TeX/Python/Makefile/Erlang/JavaScript</t>
  </si>
  <si>
    <t>2015-03-24T10:58:00Z</t>
  </si>
  <si>
    <t>2021-03-23T12:35:26Z</t>
  </si>
  <si>
    <t>2021-03-23T12:35:06Z</t>
  </si>
  <si>
    <t>MDEwOlJlcG9zaXRvcnkzNDc1NjQ4MzY=</t>
  </si>
  <si>
    <t>linux</t>
  </si>
  <si>
    <t>davoudarsalani</t>
  </si>
  <si>
    <t>Davoud Arsalani</t>
  </si>
  <si>
    <t>Arch Linux + AwesomeWM</t>
  </si>
  <si>
    <t>https://github.com/davoudarsalani/linux</t>
  </si>
  <si>
    <t>Shell/Lua/CSS/Python/Vim Snippet/Vim script/Makefile</t>
  </si>
  <si>
    <t>2021-03-14T06:46:35Z</t>
  </si>
  <si>
    <t>2021-03-14T06:47:34Z</t>
  </si>
  <si>
    <t>2021-03-14T06:44:35Z</t>
  </si>
  <si>
    <t>MDEwOlJlcG9zaXRvcnkzNDI1NjE3MTI=</t>
  </si>
  <si>
    <t>square</t>
  </si>
  <si>
    <t>Genetical</t>
  </si>
  <si>
    <t>https://github.com/Genetical/square</t>
  </si>
  <si>
    <t>2021-02-26T11:56:18Z</t>
  </si>
  <si>
    <t>2021-03-13T22:01:40Z</t>
  </si>
  <si>
    <t>2021-03-13T22:01:37Z</t>
  </si>
  <si>
    <t>MDEwOlJlcG9zaXRvcnkyNTk3NjQwMDg=</t>
  </si>
  <si>
    <t>bitesofpy</t>
  </si>
  <si>
    <t>dcribb19</t>
  </si>
  <si>
    <t>Daniel Cribb</t>
  </si>
  <si>
    <t>PyBites with codechalleng.es</t>
  </si>
  <si>
    <t>https://github.com/dcribb19/bitesofpy</t>
  </si>
  <si>
    <t>HTML/Python/Jupyter Notebook</t>
  </si>
  <si>
    <t>2020-04-28T22:16:38Z</t>
  </si>
  <si>
    <t>2021-02-12T01:20:37Z</t>
  </si>
  <si>
    <t>2021-02-12T01:20:30Z</t>
  </si>
  <si>
    <t>MDEwOlJlcG9zaXRvcnkxMzMyOTE2NTg=</t>
  </si>
  <si>
    <t>fjzhou</t>
  </si>
  <si>
    <t>FJ.Zhou</t>
  </si>
  <si>
    <t>Ningbo, China</t>
  </si>
  <si>
    <t>Configuration files</t>
  </si>
  <si>
    <t>https://github.com/fjzhou/config</t>
  </si>
  <si>
    <t>Vim script/Makefile/QMake/C/C++/TeX/Shell</t>
  </si>
  <si>
    <t>2018-05-14T01:55:21Z</t>
  </si>
  <si>
    <t>2021-02-09T08:41:20Z</t>
  </si>
  <si>
    <t>2021-02-09T08:40:43Z</t>
  </si>
  <si>
    <t>MDEwOlJlcG9zaXRvcnkzMzA5NzExOTE=</t>
  </si>
  <si>
    <t>zsh-vim-config</t>
  </si>
  <si>
    <t>nmaiti</t>
  </si>
  <si>
    <t>Nabendu Maiti</t>
  </si>
  <si>
    <t>Bangalore</t>
  </si>
  <si>
    <t>https://github.com/nmaiti/zsh-vim-config</t>
  </si>
  <si>
    <t>Shell/Vim script/PostScript/Python/Roff/Makefile/PowerShell</t>
  </si>
  <si>
    <t>2021-01-19T12:23:29Z</t>
  </si>
  <si>
    <t>2021-03-14T00:48:05Z</t>
  </si>
  <si>
    <t>2021-01-30T06:49:05Z</t>
  </si>
  <si>
    <t>MDEwOlJlcG9zaXRvcnkzMjcyODIyMzg=</t>
  </si>
  <si>
    <t>spf13-vim-verilog-green</t>
  </si>
  <si>
    <t>qianlong-zhang</t>
  </si>
  <si>
    <t>Qianlong Zhang</t>
  </si>
  <si>
    <t xml:space="preserve">Ph.D in Computer Architecture </t>
  </si>
  <si>
    <t>Strongest vim with verilog support and no need to access internet when install</t>
  </si>
  <si>
    <t>https://github.com/qianlong-zhang/spf13-vim-verilog-green</t>
  </si>
  <si>
    <t>Vim script/PHP/Makefile/HTML/PowerShell/Shell/Vim Snippet</t>
  </si>
  <si>
    <t>2021-01-06T10:51:30Z</t>
  </si>
  <si>
    <t>2021-01-06T11:02:35Z</t>
  </si>
  <si>
    <t>2021-01-06T11:02:32Z</t>
  </si>
  <si>
    <t>MDEwOlJlcG9zaXRvcnk0NDU4MDI1</t>
  </si>
  <si>
    <t>docformatter</t>
  </si>
  <si>
    <t>myint</t>
  </si>
  <si>
    <t>Steven Myint</t>
  </si>
  <si>
    <t>Mars rover flight software developer</t>
  </si>
  <si>
    <t>Pasadena, CA, USA</t>
  </si>
  <si>
    <t>Formats docstrings to follow PEP 257</t>
  </si>
  <si>
    <t>python/formatter/docstring</t>
  </si>
  <si>
    <t>https://github.com/myint/docformatter</t>
  </si>
  <si>
    <t>2012-05-26T21:40:48Z</t>
  </si>
  <si>
    <t>2021-06-08T20:34:03Z</t>
  </si>
  <si>
    <t>2020-12-27T18:10:35Z</t>
  </si>
  <si>
    <t>MDEwOlJlcG9zaXRvcnk3MzM1NDUw</t>
  </si>
  <si>
    <t>autoflake</t>
  </si>
  <si>
    <t>Removes unused imports and unused variables as reported by pyflakes</t>
  </si>
  <si>
    <t>python/formatter/linter/pyflakes</t>
  </si>
  <si>
    <t>https://github.com/myint/autoflake</t>
  </si>
  <si>
    <t>2012-12-27T03:40:17Z</t>
  </si>
  <si>
    <t>2021-06-21T01:41:53Z</t>
  </si>
  <si>
    <t>2020-12-27T17:36:40Z</t>
  </si>
  <si>
    <t>MDEwOlJlcG9zaXRvcnkzMDkxNzc5NzA=</t>
  </si>
  <si>
    <t>vim_config</t>
  </si>
  <si>
    <t>sardanabhav</t>
  </si>
  <si>
    <t>Bhav Sardana</t>
  </si>
  <si>
    <t>My VIM configs</t>
  </si>
  <si>
    <t>https://github.com/sardanabhav/vim_config</t>
  </si>
  <si>
    <t>Vim script/Python/PowerShell/Makefile/Batchfile/Shell/HTML</t>
  </si>
  <si>
    <t>2020-11-01T20:04:14Z</t>
  </si>
  <si>
    <t>2020-11-01T20:28:30Z</t>
  </si>
  <si>
    <t>2020-11-01T20:28:07Z</t>
  </si>
  <si>
    <t>MDEwOlJlcG9zaXRvcnkzMDg5MDQ3NzA=</t>
  </si>
  <si>
    <t>teste-mutacao</t>
  </si>
  <si>
    <t>matusilva</t>
  </si>
  <si>
    <t>Matheus Silva</t>
  </si>
  <si>
    <t>Graduando em Análise e Desenvolvimento de Sistemas - IFRN</t>
  </si>
  <si>
    <t>Natal, Brazil</t>
  </si>
  <si>
    <t>programa python que recebe os valores dos 3 lados de um triângulo e classifica-o como equilátero, escaleno ou isósceles</t>
  </si>
  <si>
    <t>https://github.com/matusilva/teste-mutacao</t>
  </si>
  <si>
    <t>Python/HTML/PowerShell/Batchfile</t>
  </si>
  <si>
    <t>2020-10-31T14:52:33Z</t>
  </si>
  <si>
    <t>2020-10-31T14:57:34Z</t>
  </si>
  <si>
    <t>2020-10-31T14:57:31Z</t>
  </si>
  <si>
    <t>MDEwOlJlcG9zaXRvcnk3MjkxODEx</t>
  </si>
  <si>
    <t>eradicate</t>
  </si>
  <si>
    <t>Removes commented-out code from Python files</t>
  </si>
  <si>
    <t>https://github.com/myint/eradicate</t>
  </si>
  <si>
    <t>2012-12-23T04:39:48Z</t>
  </si>
  <si>
    <t>2021-06-10T16:00:11Z</t>
  </si>
  <si>
    <t>2020-10-01T09:23:01Z</t>
  </si>
  <si>
    <t>MDEwOlJlcG9zaXRvcnkyNTE0ODUwOTA=</t>
  </si>
  <si>
    <t>dotfiles</t>
  </si>
  <si>
    <t>Abskpro</t>
  </si>
  <si>
    <t>Abhishek Karmacharya</t>
  </si>
  <si>
    <t>https://github.com/Abskpro/dotfiles</t>
  </si>
  <si>
    <t>Vim script/Shell/JavaScript/Batchfile/TypeScript/Makefile/PostScript</t>
  </si>
  <si>
    <t>2020-03-31T02:55:02Z</t>
  </si>
  <si>
    <t>2020-08-23T01:50:41Z</t>
  </si>
  <si>
    <t>2020-08-23T01:50:31Z</t>
  </si>
  <si>
    <t>MDEwOlJlcG9zaXRvcnkyNDQyNDcxODQ=</t>
  </si>
  <si>
    <t>pipeline_aws_custom</t>
  </si>
  <si>
    <t>clodonil</t>
  </si>
  <si>
    <t>Clodonil Honorio Trigo</t>
  </si>
  <si>
    <t>nisled</t>
  </si>
  <si>
    <t>Pipeline Customizadas para AWS</t>
  </si>
  <si>
    <t>https://github.com/clodonil/pipeline_aws_custom</t>
  </si>
  <si>
    <t>2020-03-02T00:33:46Z</t>
  </si>
  <si>
    <t>2020-07-22T17:33:31Z</t>
  </si>
  <si>
    <t>2020-07-22T17:32:58Z</t>
  </si>
  <si>
    <t>MDEwOlJlcG9zaXRvcnkyODEwNzg1MjE=</t>
  </si>
  <si>
    <t>sysconfig</t>
  </si>
  <si>
    <t>hkdb</t>
  </si>
  <si>
    <t>Automate basic shell and vim configurations</t>
  </si>
  <si>
    <t>https://github.com/hkdb/sysconfig</t>
  </si>
  <si>
    <t>Shell/Vim script/Python/Makefile/Dockerfile/Go/Ruby</t>
  </si>
  <si>
    <t>2020-07-20T09:52:47Z</t>
  </si>
  <si>
    <t>2021-01-30T18:16:59Z</t>
  </si>
  <si>
    <t>2020-07-21T10:36:44Z</t>
  </si>
  <si>
    <t>MDEwOlJlcG9zaXRvcnkyNzQ5OTcyNzc=</t>
  </si>
  <si>
    <t>vimrc-spf13</t>
  </si>
  <si>
    <t>rnrbarbosa</t>
  </si>
  <si>
    <t>Roberto Barbosa</t>
  </si>
  <si>
    <t>Switzerland</t>
  </si>
  <si>
    <t>https://github.com/rnrbarbosa/vimrc-spf13</t>
  </si>
  <si>
    <t>Vim script/Shell/Batchfile/PHP/Ruby/Makefile/HTML</t>
  </si>
  <si>
    <t>2020-06-25T19:20:40Z</t>
  </si>
  <si>
    <t>2020-06-25T19:21:28Z</t>
  </si>
  <si>
    <t>2020-06-25T19:19:10Z</t>
  </si>
  <si>
    <t>MDEwOlJlcG9zaXRvcnkxMTM0NjU1Nzg=</t>
  </si>
  <si>
    <t>document-management-store-app</t>
  </si>
  <si>
    <t>hmcts</t>
  </si>
  <si>
    <t>document-management/java/spring-boot/docker/application</t>
  </si>
  <si>
    <t xml:space="preserve">Spring Boot Application to store Documents </t>
  </si>
  <si>
    <t>https://github.com/hmcts/document-management-store-app</t>
  </si>
  <si>
    <t>Shell/Java/Groovy/HCL/Dockerfile/Rich Text Format</t>
  </si>
  <si>
    <t>2017-12-07T15:11:57Z</t>
  </si>
  <si>
    <t>2021-06-22T10:01:58Z</t>
  </si>
  <si>
    <t>2021-06-22T10:01:54Z</t>
  </si>
  <si>
    <t>MDEwOlJlcG9zaXRvcnkyODU1MjQ5MDM=</t>
  </si>
  <si>
    <t>rd-location-ref-data-load</t>
  </si>
  <si>
    <t>https://github.com/hmcts/rd-location-ref-data-load</t>
  </si>
  <si>
    <t>Dockerfile/Groovy/Shell/HCL/Java</t>
  </si>
  <si>
    <t>2020-08-06T09:08:35Z</t>
  </si>
  <si>
    <t>2021-06-22T09:56:39Z</t>
  </si>
  <si>
    <t>2021-06-22T09:56:33Z</t>
  </si>
  <si>
    <t>MDEwOlJlcG9zaXRvcnkxMjUyMDEyNDA=</t>
  </si>
  <si>
    <t>katas</t>
  </si>
  <si>
    <t>mottieraurelien</t>
  </si>
  <si>
    <t>Aurélien Mottier</t>
  </si>
  <si>
    <t>KATA et prises en main de technologies.</t>
  </si>
  <si>
    <t>https://github.com/mottieraurelien/katas</t>
  </si>
  <si>
    <t>Java/Gherkin</t>
  </si>
  <si>
    <t>2018-03-14T11:18:19Z</t>
  </si>
  <si>
    <t>2021-06-22T09:45:31Z</t>
  </si>
  <si>
    <t>2021-06-22T09:45:24Z</t>
  </si>
  <si>
    <t>MDEwOlJlcG9zaXRvcnkxMDI3MjUxODg=</t>
  </si>
  <si>
    <t>sscs-tribunals-case-api</t>
  </si>
  <si>
    <t>https://github.com/hmcts/sscs-tribunals-case-api</t>
  </si>
  <si>
    <t>Java/Groovy/HCL/Dockerfile/Shell/HTML</t>
  </si>
  <si>
    <t>2017-09-07T10:42:01Z</t>
  </si>
  <si>
    <t>2021-06-22T09:39:52Z</t>
  </si>
  <si>
    <t>2021-06-22T09:39:48Z</t>
  </si>
  <si>
    <t>MDEwOlJlcG9zaXRvcnkxMzkxMjY0NDg=</t>
  </si>
  <si>
    <t>div-case-data-formatter</t>
  </si>
  <si>
    <t>Divorce Case Data Formatter converts Front End Session Data to CCD data format</t>
  </si>
  <si>
    <t>https://github.com/hmcts/div-case-data-formatter</t>
  </si>
  <si>
    <t>Groovy/HCL/Java/Dockerfile</t>
  </si>
  <si>
    <t>2018-06-29T08:59:02Z</t>
  </si>
  <si>
    <t>2021-06-22T09:00:05Z</t>
  </si>
  <si>
    <t>2021-06-22T09:00:00Z</t>
  </si>
  <si>
    <t>MDEwOlJlcG9zaXRvcnkxMjE3NDQ0Nzk=</t>
  </si>
  <si>
    <t>div-evidence-management-client-api</t>
  </si>
  <si>
    <t>The Evidence Management Client API is responsible for providing an interface between the Divorce services and the HMCTS Document Management Service</t>
  </si>
  <si>
    <t>https://github.com/hmcts/div-evidence-management-client-api</t>
  </si>
  <si>
    <t>Shell/Java/Groovy/HCL/Dockerfile</t>
  </si>
  <si>
    <t>2018-02-16T11:40:40Z</t>
  </si>
  <si>
    <t>2021-06-22T08:59:55Z</t>
  </si>
  <si>
    <t>2021-06-22T08:59:51Z</t>
  </si>
  <si>
    <t>MDEwOlJlcG9zaXRvcnkxMzU1NjUxODg=</t>
  </si>
  <si>
    <t>div-case-maintenance-service</t>
  </si>
  <si>
    <t>Divorce Case Maintainance Service</t>
  </si>
  <si>
    <t>https://github.com/hmcts/div-case-maintenance-service</t>
  </si>
  <si>
    <t>Groovy/HCL/Java/Dockerfile/Shell</t>
  </si>
  <si>
    <t>2018-05-31T09:52:09Z</t>
  </si>
  <si>
    <t>2021-06-22T08:59:49Z</t>
  </si>
  <si>
    <t>2021-06-22T08:59:45Z</t>
  </si>
  <si>
    <t>MDEwOlJlcG9zaXRvcnkxNTU3MDY3NTI=</t>
  </si>
  <si>
    <t>finrem-evidence-management-client-api</t>
  </si>
  <si>
    <t>The Evidence Management Client API provides an interface between the Financial Remedy services and the HMCTS Document Management Store API</t>
  </si>
  <si>
    <t>https://github.com/hmcts/finrem-evidence-management-client-api</t>
  </si>
  <si>
    <t>2018-11-01T11:44:33Z</t>
  </si>
  <si>
    <t>2021-06-22T08:59:42Z</t>
  </si>
  <si>
    <t>2021-06-22T08:59:38Z</t>
  </si>
  <si>
    <t>MDEwOlJlcG9zaXRvcnkxNTQyOTcxMjM=</t>
  </si>
  <si>
    <t>finrem-notification-service</t>
  </si>
  <si>
    <t>This service allows Financial Remedy to trigger email notifications by with notify.gov.uk</t>
  </si>
  <si>
    <t>https://github.com/hmcts/finrem-notification-service</t>
  </si>
  <si>
    <t>Dockerfile/Groovy/HCL/Java/Shell</t>
  </si>
  <si>
    <t>2018-10-23T09:05:48Z</t>
  </si>
  <si>
    <t>2021-06-22T08:59:28Z</t>
  </si>
  <si>
    <t>2021-06-22T08:59:24Z</t>
  </si>
  <si>
    <t>MDEwOlJlcG9zaXRvcnkzNjM1ODA3NTQ=</t>
  </si>
  <si>
    <t>jbse-pitest-integration</t>
  </si>
  <si>
    <t>CS453-Team-Project</t>
  </si>
  <si>
    <t>https://github.com/CS453-Team-Project/jbse-pitest-integration</t>
  </si>
  <si>
    <t>Java/Dockerfile/Shell</t>
  </si>
  <si>
    <t>2021-05-02T06:15:46Z</t>
  </si>
  <si>
    <t>2021-06-22T08:59:26Z</t>
  </si>
  <si>
    <t>2021-06-22T08:59:23Z</t>
  </si>
  <si>
    <t>MDEwOlJlcG9zaXRvcnkxMzIxNDc0Mjk=</t>
  </si>
  <si>
    <t>idam-web-public</t>
  </si>
  <si>
    <t>Web Public Application for Reform IdAM (Strategic)</t>
  </si>
  <si>
    <t>https://github.com/hmcts/idam-web-public</t>
  </si>
  <si>
    <t>Java/JavaScript/CSS/Groovy/HCL/Shell/Dockerfile</t>
  </si>
  <si>
    <t>2018-05-04T14:01:25Z</t>
  </si>
  <si>
    <t>2021-06-22T08:45:28Z</t>
  </si>
  <si>
    <t>2021-06-22T08:45:01Z</t>
  </si>
  <si>
    <t>MDEwOlJlcG9zaXRvcnkxNTQzMDMyNjk=</t>
  </si>
  <si>
    <t>finrem-document-generator-client</t>
  </si>
  <si>
    <t>Financial Remedy Document Generator Client API</t>
  </si>
  <si>
    <t>https://github.com/hmcts/finrem-document-generator-client</t>
  </si>
  <si>
    <t>Java/Dockerfile/Groovy/HCL/Shell</t>
  </si>
  <si>
    <t>2018-10-23T09:47:57Z</t>
  </si>
  <si>
    <t>2021-06-22T08:42:16Z</t>
  </si>
  <si>
    <t>2021-06-22T08:42:12Z</t>
  </si>
  <si>
    <t>MDEwOlJlcG9zaXRvcnkxNDgzNjUyNQ==</t>
  </si>
  <si>
    <t>paucls</t>
  </si>
  <si>
    <t>Paulo Clavijo</t>
  </si>
  <si>
    <t>twitter: pclavijo</t>
  </si>
  <si>
    <t>Dell-EMC</t>
  </si>
  <si>
    <t>Ireland</t>
  </si>
  <si>
    <t>Code Katas</t>
  </si>
  <si>
    <t>https://github.com/paucls/katas</t>
  </si>
  <si>
    <t>JavaScript/CSS/HTML/Java/Scala/Makefile/TypeScript</t>
  </si>
  <si>
    <t>2013-12-01T09:48:37Z</t>
  </si>
  <si>
    <t>2021-06-22T08:30:29Z</t>
  </si>
  <si>
    <t>2021-06-22T08:30:16Z</t>
  </si>
  <si>
    <t>MDEwOlJlcG9zaXRvcnk4MDIzMjk2OQ==</t>
  </si>
  <si>
    <t>ExternalAlarmClock</t>
  </si>
  <si>
    <t>mleegwt</t>
  </si>
  <si>
    <t>Michiel Leegwater</t>
  </si>
  <si>
    <t>java8/jna/rpi-gpio/jetty-server/android-app/gradle/alarmclock/kotlin/rpi/dropwizard</t>
  </si>
  <si>
    <t>https://github.com/mleegwt/ExternalAlarmClock</t>
  </si>
  <si>
    <t>Kotlin</t>
  </si>
  <si>
    <t>Java/Kotlin</t>
  </si>
  <si>
    <t>2017-01-27T18:13:12Z</t>
  </si>
  <si>
    <t>2021-06-22T07:37:22Z</t>
  </si>
  <si>
    <t>2021-06-22T07:37:18Z</t>
  </si>
  <si>
    <t>MDEwOlJlcG9zaXRvcnkyODU2MTkyNjc=</t>
  </si>
  <si>
    <t>TARDISBenchmarks-junitcontest</t>
  </si>
  <si>
    <t>MatteoModonato</t>
  </si>
  <si>
    <t>Matteo Modonato</t>
  </si>
  <si>
    <t>https://github.com/MatteoModonato/TARDISBenchmarks-junitcontest</t>
  </si>
  <si>
    <t>2020-08-06T16:29:30Z</t>
  </si>
  <si>
    <t>2021-06-22T07:27:20Z</t>
  </si>
  <si>
    <t>2021-06-22T07:26:57Z</t>
  </si>
  <si>
    <t>MDEwOlJlcG9zaXRvcnk5MzI2ODA0MQ==</t>
  </si>
  <si>
    <t>fernet-java8</t>
  </si>
  <si>
    <t>l0s</t>
  </si>
  <si>
    <t>Carlos Macasaet</t>
  </si>
  <si>
    <t>Engineering Manager</t>
  </si>
  <si>
    <t xml:space="preserve">@edmunds </t>
  </si>
  <si>
    <t>Santa Monica, CA</t>
  </si>
  <si>
    <t>fernet/cryptography/authentication/authorization/encryption</t>
  </si>
  <si>
    <t>Java 8 implementation of the Fernet Specification</t>
  </si>
  <si>
    <t>https://github.com/l0s/fernet-java8</t>
  </si>
  <si>
    <t>2017-06-03T18:54:02Z</t>
  </si>
  <si>
    <t>2021-06-22T05:34:17Z</t>
  </si>
  <si>
    <t>2021-06-22T05:34:14Z</t>
  </si>
  <si>
    <t>MDEwOlJlcG9zaXRvcnkxMjQ5OTI1MQ==</t>
  </si>
  <si>
    <t>checkstyle</t>
  </si>
  <si>
    <t>java/static-code-analysis/command-line-tool/static-analysis/code-quality</t>
  </si>
  <si>
    <t>Checkstyle is a development tool to help programmers write Java code that adheres to a coding standard. By default it supports the Google Java Style Guide and Sun Code Conventions, but is highly configurable. It can be invoked with an ANT task and a command line program.</t>
  </si>
  <si>
    <t>https://github.com/checkstyle/checkstyle</t>
  </si>
  <si>
    <t>Shell/Java/CSS/JavaScript/GAP/Batchfile/Perl</t>
  </si>
  <si>
    <t>2013-08-31T02:05:05Z</t>
  </si>
  <si>
    <t>2021-06-22T05:25:57Z</t>
  </si>
  <si>
    <t>2021-06-22T05:25:51Z</t>
  </si>
  <si>
    <t>MDEwOlJlcG9zaXRvcnkxMDM4MTU2MjI=</t>
  </si>
  <si>
    <t>mon</t>
  </si>
  <si>
    <t>kemitix</t>
  </si>
  <si>
    <t>Paul Campbell</t>
  </si>
  <si>
    <t>Java Developer in Dundee</t>
  </si>
  <si>
    <t>@cloudsoft</t>
  </si>
  <si>
    <t>Scotland</t>
  </si>
  <si>
    <t>TypeAlias, Result and Maybe for Java</t>
  </si>
  <si>
    <t>https://github.com/kemitix/mon</t>
  </si>
  <si>
    <t>Java/Groovy</t>
  </si>
  <si>
    <t>2017-09-17T08:55:50Z</t>
  </si>
  <si>
    <t>2021-06-22T05:17:17Z</t>
  </si>
  <si>
    <t>2021-06-22T05:17:14Z</t>
  </si>
  <si>
    <t>MDEwOlJlcG9zaXRvcnkzMDA4NzIxODE=</t>
  </si>
  <si>
    <t>modern-java-practices</t>
  </si>
  <si>
    <t>binkley</t>
  </si>
  <si>
    <t>B. K. Oxley (binkley)</t>
  </si>
  <si>
    <t>I'm currently a ThoughtWorker.  In the past, I've worked for Macquarie, JPMorgan, Virtudyne, and Enron.</t>
  </si>
  <si>
    <t>ThoughtWorks</t>
  </si>
  <si>
    <t>Houston, TX</t>
  </si>
  <si>
    <t>Modern Java/JVM Build Practices</t>
  </si>
  <si>
    <t>https://github.com/binkley/modern-java-practices</t>
  </si>
  <si>
    <t>Java/Shell/Batchfile/HTML/JavaScript</t>
  </si>
  <si>
    <t>2020-10-03T12:11:42Z</t>
  </si>
  <si>
    <t>2021-06-21T23:48:31Z</t>
  </si>
  <si>
    <t>2021-06-21T23:48:22Z</t>
  </si>
  <si>
    <t>MDEwOlJlcG9zaXRvcnkyMDU4ODM5MzA=</t>
  </si>
  <si>
    <t>news</t>
  </si>
  <si>
    <t>exoplatform</t>
  </si>
  <si>
    <t>news addon</t>
  </si>
  <si>
    <t>https://github.com/exoplatform/news</t>
  </si>
  <si>
    <t>Java/Vue/JavaScript/CSS/HTML/Less</t>
  </si>
  <si>
    <t>2019-09-02T15:17:47Z</t>
  </si>
  <si>
    <t>2021-06-21T20:14:24Z</t>
  </si>
  <si>
    <t>2021-06-21T20:14:21Z</t>
  </si>
  <si>
    <t>MDEwOlJlcG9zaXRvcnk0MTE5MzExMg==</t>
  </si>
  <si>
    <t>JAVA</t>
  </si>
  <si>
    <t>saurabhpro</t>
  </si>
  <si>
    <t>Saurabh Kumar</t>
  </si>
  <si>
    <t>java/java11/oop-principles/oops-in-java/design-patterns/solid-principles/java16</t>
  </si>
  <si>
    <t>Java Complete</t>
  </si>
  <si>
    <t>https://github.com/saurabhpro/JAVA</t>
  </si>
  <si>
    <t>Java/HTML/Rich Text Format/Mustache</t>
  </si>
  <si>
    <t>2015-08-22T05:52:59Z</t>
  </si>
  <si>
    <t>2021-06-21T20:03:51Z</t>
  </si>
  <si>
    <t>2021-06-21T20:03:47Z</t>
  </si>
  <si>
    <t>MDEwOlJlcG9zaXRvcnkxNDk3Mzg1MTE=</t>
  </si>
  <si>
    <t>em-annotation-api</t>
  </si>
  <si>
    <t>https://github.com/hmcts/em-annotation-api</t>
  </si>
  <si>
    <t>Dockerfile/Groovy/HCL/Shell/Java</t>
  </si>
  <si>
    <t>2018-09-21T09:04:34Z</t>
  </si>
  <si>
    <t>2021-06-21T17:51:24Z</t>
  </si>
  <si>
    <t>2021-06-21T17:51:21Z</t>
  </si>
  <si>
    <t>MDEwOlJlcG9zaXRvcnkzMzYzMjExOTY=</t>
  </si>
  <si>
    <t>em-hrs-ingestor</t>
  </si>
  <si>
    <t>Ingestion component for CVP Bulk Import Project</t>
  </si>
  <si>
    <t>https://github.com/hmcts/em-hrs-ingestor</t>
  </si>
  <si>
    <t>Shell/Dockerfile/Groovy/HCL/Java/Makefile</t>
  </si>
  <si>
    <t>2021-02-05T16:08:43Z</t>
  </si>
  <si>
    <t>2021-06-21T17:45:32Z</t>
  </si>
  <si>
    <t>2021-06-21T17:45:23Z</t>
  </si>
  <si>
    <t>MDEwOlJlcG9zaXRvcnkxNjU2NzYwNDQ=</t>
  </si>
  <si>
    <t>finrem-payment-service</t>
  </si>
  <si>
    <t>Financial Remedy Payment Service API</t>
  </si>
  <si>
    <t>https://github.com/hmcts/finrem-payment-service</t>
  </si>
  <si>
    <t>2019-01-14T14:31:52Z</t>
  </si>
  <si>
    <t>2021-06-21T17:36:17Z</t>
  </si>
  <si>
    <t>2021-06-21T17:36:13Z</t>
  </si>
  <si>
    <t>MDEwOlJlcG9zaXRvcnkxNTY2MDY0NDM=</t>
  </si>
  <si>
    <t>fastfilter_java</t>
  </si>
  <si>
    <t>FastFilter</t>
  </si>
  <si>
    <t>Fast Approximate Membership Filters (Java)</t>
  </si>
  <si>
    <t>https://github.com/FastFilter/fastfilter_java</t>
  </si>
  <si>
    <t>2018-11-07T20:49:37Z</t>
  </si>
  <si>
    <t>2021-06-21T16:04:59Z</t>
  </si>
  <si>
    <t>2021-06-21T16:04:51Z</t>
  </si>
  <si>
    <t>MDEwOlJlcG9zaXRvcnk4NjE0OQ==</t>
  </si>
  <si>
    <t>fitnesse</t>
  </si>
  <si>
    <t>unclebob</t>
  </si>
  <si>
    <t>Robert C. Martin</t>
  </si>
  <si>
    <t>Uncle Bob.  Author of Clean Code.</t>
  </si>
  <si>
    <t xml:space="preserve">Uncle Bob Consulting LLC. </t>
  </si>
  <si>
    <t>Gurnee, IL</t>
  </si>
  <si>
    <t>FitNesse -- The Acceptance Test Wiki</t>
  </si>
  <si>
    <t>https://github.com/unclebob/fitnesse</t>
  </si>
  <si>
    <t>HTML/JavaScript/CSS/Java/Groovy</t>
  </si>
  <si>
    <t>2008-12-06T19:38:59Z</t>
  </si>
  <si>
    <t>2021-06-21T15:48:58Z</t>
  </si>
  <si>
    <t>2021-06-21T15:48:43Z</t>
  </si>
  <si>
    <t>MDEwOlJlcG9zaXRvcnkyMjMzOTYzNDE=</t>
  </si>
  <si>
    <t>rd-judicial-data-load</t>
  </si>
  <si>
    <t>Judicial Data Loading, AV check, validating and loading the data from files</t>
  </si>
  <si>
    <t>https://github.com/hmcts/rd-judicial-data-load</t>
  </si>
  <si>
    <t>2019-11-22T12:14:58Z</t>
  </si>
  <si>
    <t>2021-06-21T15:48:11Z</t>
  </si>
  <si>
    <t>2021-06-21T15:48:08Z</t>
  </si>
  <si>
    <t>MDEwOlJlcG9zaXRvcnkzMjMzMTc0ODk=</t>
  </si>
  <si>
    <t>em-hrs-api</t>
  </si>
  <si>
    <t>Hearing Recording Service</t>
  </si>
  <si>
    <t>https://github.com/hmcts/em-hrs-api</t>
  </si>
  <si>
    <t>2020-12-21T11:33:33Z</t>
  </si>
  <si>
    <t>2021-06-21T15:34:17Z</t>
  </si>
  <si>
    <t>2021-06-21T15:34:14Z</t>
  </si>
  <si>
    <t>MDEwOlJlcG9zaXRvcnkxNjAxODA2ODg=</t>
  </si>
  <si>
    <t>ia-case-notifications-api</t>
  </si>
  <si>
    <t>Immigration &amp; Asylum case notifications API</t>
  </si>
  <si>
    <t>https://github.com/hmcts/ia-case-notifications-api</t>
  </si>
  <si>
    <t>2018-12-03T11:29:43Z</t>
  </si>
  <si>
    <t>2021-06-21T15:20:46Z</t>
  </si>
  <si>
    <t>2021-06-21T15:20:42Z</t>
  </si>
  <si>
    <t>MDEwOlJlcG9zaXRvcnkxMjUzNTUyNjI=</t>
  </si>
  <si>
    <t>ccd-user-profile-api</t>
  </si>
  <si>
    <t>hmcts-ccd</t>
  </si>
  <si>
    <t>User preferences for CCD UI</t>
  </si>
  <si>
    <t>https://github.com/hmcts/ccd-user-profile-api</t>
  </si>
  <si>
    <t>Shell/Java/Groovy/HCL/Dockerfile/Gherkin</t>
  </si>
  <si>
    <t>2018-03-15T11:09:36Z</t>
  </si>
  <si>
    <t>2021-06-21T15:15:05Z</t>
  </si>
  <si>
    <t>2021-06-21T15:15:01Z</t>
  </si>
  <si>
    <t>MDEwOlJlcG9zaXRvcnkxNDMyNzc1Mg==</t>
  </si>
  <si>
    <t>yaal_examples</t>
  </si>
  <si>
    <t>Aleks-Ya</t>
  </si>
  <si>
    <t>Aleksey Yablokov</t>
  </si>
  <si>
    <t>EPAM</t>
  </si>
  <si>
    <t>https://github.com/Aleks-Ya/yaal_examples</t>
  </si>
  <si>
    <t>Shell/Java/HTML/Groovy/PLSQL/JavaScript/CSS</t>
  </si>
  <si>
    <t>2013-11-12T09:26:08Z</t>
  </si>
  <si>
    <t>2021-06-21T14:56:24Z</t>
  </si>
  <si>
    <t>2021-06-21T13:47:56Z</t>
  </si>
  <si>
    <t>MDEwOlJlcG9zaXRvcnkzNjIyMDI3MTY=</t>
  </si>
  <si>
    <t>tdd_workshop</t>
  </si>
  <si>
    <t>starvis</t>
  </si>
  <si>
    <t>Austria</t>
  </si>
  <si>
    <t>https://github.com/starvis/tdd_workshop</t>
  </si>
  <si>
    <t>2021-04-27T17:51:51Z</t>
  </si>
  <si>
    <t>2021-06-21T13:24:59Z</t>
  </si>
  <si>
    <t>2021-06-21T13:24:49Z</t>
  </si>
  <si>
    <t>MDEwOlJlcG9zaXRvcnkyNzI0NDcwODY=</t>
  </si>
  <si>
    <t>am-org-role-mapping-service</t>
  </si>
  <si>
    <t>https://github.com/hmcts/am-org-role-mapping-service</t>
  </si>
  <si>
    <t>Dockerfile/Groovy/Shell/HCL/Java/Gherkin</t>
  </si>
  <si>
    <t>2020-06-15T13:31:52Z</t>
  </si>
  <si>
    <t>2021-06-21T12:31:09Z</t>
  </si>
  <si>
    <t>2021-06-21T12:31:07Z</t>
  </si>
  <si>
    <t>MDEwOlJlcG9zaXRvcnkyNjQ5MTE0Njg=</t>
  </si>
  <si>
    <t>am-role-assignment-service</t>
  </si>
  <si>
    <t>https://github.com/hmcts/am-role-assignment-service</t>
  </si>
  <si>
    <t>2020-05-18T10:55:59Z</t>
  </si>
  <si>
    <t>2021-06-21T12:25:38Z</t>
  </si>
  <si>
    <t>2021-06-21T12:25:35Z</t>
  </si>
  <si>
    <t>MDEwOlJlcG9zaXRvcnkzNjAwNjM1OTI=</t>
  </si>
  <si>
    <t>quickhacks-source</t>
  </si>
  <si>
    <t>albertattard</t>
  </si>
  <si>
    <t>Albert Attard</t>
  </si>
  <si>
    <t>A passionate Java developer with great leadership traits</t>
  </si>
  <si>
    <t>Köln</t>
  </si>
  <si>
    <t>Quickhacks</t>
  </si>
  <si>
    <t>https://github.com/albertattard/quickhacks-source</t>
  </si>
  <si>
    <t>HTML/Ruby/SCSS/JavaScript/Shell/HCL/Dockerfile</t>
  </si>
  <si>
    <t>2021-04-21T06:59:29Z</t>
  </si>
  <si>
    <t>2021-06-21T12:23:52Z</t>
  </si>
  <si>
    <t>2021-06-21T12:23:43Z</t>
  </si>
  <si>
    <t>MDEwOlJlcG9zaXRvcnkyODkwNjMwMTg=</t>
  </si>
  <si>
    <t>zeebe-cluster-testbench</t>
  </si>
  <si>
    <t>zeebe-io</t>
  </si>
  <si>
    <t>Test bench to run tests against a Zeebe cluster</t>
  </si>
  <si>
    <t>https://github.com/zeebe-io/zeebe-cluster-testbench</t>
  </si>
  <si>
    <t>Shell/Java/Dockerfile/Kotlin</t>
  </si>
  <si>
    <t>2020-08-20T17:03:51Z</t>
  </si>
  <si>
    <t>2021-06-21T12:16:32Z</t>
  </si>
  <si>
    <t>2021-06-21T12:13:55Z</t>
  </si>
  <si>
    <t>MDEwOlJlcG9zaXRvcnk5NTk0NjA2Mw==</t>
  </si>
  <si>
    <t>test-runner</t>
  </si>
  <si>
    <t>STAMP-project</t>
  </si>
  <si>
    <t>testing/test-automation/test-runner/junit/mockito/inria/h2020</t>
  </si>
  <si>
    <t>framework to run JUnit tests in a new JVM</t>
  </si>
  <si>
    <t>https://github.com/STAMP-project/test-runner</t>
  </si>
  <si>
    <t>2017-07-01T06:17:07Z</t>
  </si>
  <si>
    <t>2021-06-21T09:04:30Z</t>
  </si>
  <si>
    <t>2021-06-21T09:04:27Z</t>
  </si>
  <si>
    <t>MDEwOlJlcG9zaXRvcnkxMzQ5MDEwNjQ=</t>
  </si>
  <si>
    <t>smallrye-fault-tolerance</t>
  </si>
  <si>
    <t>smallrye</t>
  </si>
  <si>
    <t>SmallRye implementation of MicroProfile Fault Tolerance: annotation-based timeouts, circuit breakers, fallbacks and more</t>
  </si>
  <si>
    <t>https://github.com/smallrye/smallrye-fault-tolerance</t>
  </si>
  <si>
    <t>2018-05-25T20:19:12Z</t>
  </si>
  <si>
    <t>2021-06-21T08:59:42Z</t>
  </si>
  <si>
    <t>2021-06-21T08:59:39Z</t>
  </si>
  <si>
    <t>MDEwOlJlcG9zaXRvcnkyOTAyMDAyMzM=</t>
  </si>
  <si>
    <t>wa-task-management-api</t>
  </si>
  <si>
    <t>Work Allocation Task management api</t>
  </si>
  <si>
    <t>https://github.com/hmcts/wa-task-management-api</t>
  </si>
  <si>
    <t>2020-08-25T11:46:33Z</t>
  </si>
  <si>
    <t>2021-06-21T08:22:20Z</t>
  </si>
  <si>
    <t>2021-06-21T08:22:17Z</t>
  </si>
  <si>
    <t>MDEwOlJlcG9zaXRvcnkyMTQ1MzU0NDI=</t>
  </si>
  <si>
    <t>MobileRT</t>
  </si>
  <si>
    <t>TiagoMSSantos</t>
  </si>
  <si>
    <t>Tiago Santos</t>
  </si>
  <si>
    <t>Software Engineer @ Feedzai.\r\n\r\nProficient with C/C++ and also Java. Interested in high performance computing and big data problems.</t>
  </si>
  <si>
    <t>Feedzai</t>
  </si>
  <si>
    <t>android/cpp/mobile/portable/raytracing/multiplatform</t>
  </si>
  <si>
    <t>A multi platform C++ CPU progressive Ray Tracer.</t>
  </si>
  <si>
    <t>https://github.com/TiagoMSSantos/MobileRT</t>
  </si>
  <si>
    <t>C++</t>
  </si>
  <si>
    <t>Awk/Shell/Gnuplot/CMake/C++/GLSL/Java</t>
  </si>
  <si>
    <t>2019-10-11T22:01:02Z</t>
  </si>
  <si>
    <t>2021-06-21T07:43:49Z</t>
  </si>
  <si>
    <t>2021-06-21T07:43:45Z</t>
  </si>
  <si>
    <t>MDEwOlJlcG9zaXRvcnkxNjE2NTkyMDU=</t>
  </si>
  <si>
    <t>em-stitching-api</t>
  </si>
  <si>
    <t>https://github.com/hmcts/em-stitching-api</t>
  </si>
  <si>
    <t>Dockerfile/Groovy/Shell/HCL/Java/Rich Text Format</t>
  </si>
  <si>
    <t>2018-12-13T15:35:53Z</t>
  </si>
  <si>
    <t>2021-06-21T06:40:06Z</t>
  </si>
  <si>
    <t>2021-06-21T06:40:01Z</t>
  </si>
  <si>
    <t>MDEwOlJlcG9zaXRvcnkzMzkzOTk5NjI=</t>
  </si>
  <si>
    <t>FEUP-MIEIC</t>
  </si>
  <si>
    <t>Jumaruba</t>
  </si>
  <si>
    <t>Juliane Marubayashi</t>
  </si>
  <si>
    <t>Informatic and computer engineering student at FEUP.</t>
  </si>
  <si>
    <t>Portugal - Porto</t>
  </si>
  <si>
    <t>cgra/feup/mieic-feup/mieic/feup-cgra/feup-aeda/aeda/feup-cal/feup-lpoo/lpoo</t>
  </si>
  <si>
    <t xml:space="preserve">This is a repository containing a collections of solved exercises and projects done at FEUP in the MIEIC course. </t>
  </si>
  <si>
    <t>https://github.com/Jumaruba/FEUP-MIEIC</t>
  </si>
  <si>
    <t>CMake/HTML/CSS/JavaScript/Makefile/C++/C</t>
  </si>
  <si>
    <t>2021-02-16T13:01:30Z</t>
  </si>
  <si>
    <t>2021-06-20T09:50:16Z</t>
  </si>
  <si>
    <t>2021-06-20T09:50:02Z</t>
  </si>
  <si>
    <t>MDEwOlJlcG9zaXRvcnkxOTc4NTIwMjM=</t>
  </si>
  <si>
    <t>Multitier</t>
  </si>
  <si>
    <t>agustin-golmar</t>
  </si>
  <si>
    <t>Agustín</t>
  </si>
  <si>
    <t>\A patín viejo... a patín.\""</t>
  </si>
  <si>
    <t>A template for multitiered applications.</t>
  </si>
  <si>
    <t>https://github.com/agustin-golmar/Multitier</t>
  </si>
  <si>
    <t>Java/Shell/Dockerfile</t>
  </si>
  <si>
    <t>2019-07-19T22:53:14Z</t>
  </si>
  <si>
    <t>2021-06-20T09:12:45Z</t>
  </si>
  <si>
    <t>2021-06-20T09:12:42Z</t>
  </si>
  <si>
    <t>MDEwOlJlcG9zaXRvcnkxNzk5NDA1NDM=</t>
  </si>
  <si>
    <t>LearnJava</t>
  </si>
  <si>
    <t>Fernal73</t>
  </si>
  <si>
    <t>Linus Fernandes</t>
  </si>
  <si>
    <t>Looking for a full-time role.</t>
  </si>
  <si>
    <t>NA</t>
  </si>
  <si>
    <t>https://github.com/Fernal73/LearnJava</t>
  </si>
  <si>
    <t>Java/Shell/XSLT/C++/HTML/ANTLR/Python</t>
  </si>
  <si>
    <t>2019-04-07T08:58:36Z</t>
  </si>
  <si>
    <t>2021-06-20T08:03:33Z</t>
  </si>
  <si>
    <t>2021-06-20T08:03:11Z</t>
  </si>
  <si>
    <t>MDEwOlJlcG9zaXRvcnkxNDg2MzExNg==</t>
  </si>
  <si>
    <t>blog-bitix</t>
  </si>
  <si>
    <t>picodotdev</t>
  </si>
  <si>
    <t>pico.dev</t>
  </si>
  <si>
    <t>Ingeniero de software. I ♥ Java, GNU/Linux and libre software.</t>
  </si>
  <si>
    <t>blog-bitix/linux/gnu-linux/gnu/java/tapestry5/javascript</t>
  </si>
  <si>
    <t>Blog sobre al lenguaje de programación Java y la distribución GNU/Linux que uso habitualmente, Arch Linux, lo que aprendo sobre el software libre, la programación web y otros temas relacionados con la tecnología y la informática. El contenido puede contener trazas de asuntos fuera de tema.</t>
  </si>
  <si>
    <t>https://github.com/picodotdev/blog-bitix</t>
  </si>
  <si>
    <t>HTML/CSS/JavaScript/Shell/Java/Groovy/TeX</t>
  </si>
  <si>
    <t>2013-12-02T13:33:58Z</t>
  </si>
  <si>
    <t>2021-06-20T00:41:16Z</t>
  </si>
  <si>
    <t>2021-06-20T00:40:44Z</t>
  </si>
  <si>
    <t>MDEwOlJlcG9zaXRvcnkyMzM4MTg1MzE=</t>
  </si>
  <si>
    <t>ccd-case-document-am-api</t>
  </si>
  <si>
    <t>This micro service will host the endpoints which will check the Access Control while uploading/downloading documents from Document Store via CCD.</t>
  </si>
  <si>
    <t>https://github.com/hmcts/ccd-case-document-am-api</t>
  </si>
  <si>
    <t>2020-01-14T10:43:22Z</t>
  </si>
  <si>
    <t>2021-06-19T15:06:20Z</t>
  </si>
  <si>
    <t>2021-06-19T15:06:16Z</t>
  </si>
  <si>
    <t>MDEwOlJlcG9zaXRvcnkxMjUzNTUzODg=</t>
  </si>
  <si>
    <t>ccd-definition-store-api</t>
  </si>
  <si>
    <t>https://github.com/hmcts/ccd-definition-store-api</t>
  </si>
  <si>
    <t>Java/Shell/Groovy/HCL/Dockerfile/Gherkin</t>
  </si>
  <si>
    <t>2018-03-15T11:10:38Z</t>
  </si>
  <si>
    <t>2021-06-19T15:03:14Z</t>
  </si>
  <si>
    <t>2021-06-19T15:03:10Z</t>
  </si>
  <si>
    <t>MDEwOlJlcG9zaXRvcnkyNTAyOTMyMTk=</t>
  </si>
  <si>
    <t>java-dependencies</t>
  </si>
  <si>
    <t>Hofls</t>
  </si>
  <si>
    <t>java/spring/spring-boot/gradle</t>
  </si>
  <si>
    <t>Java + dependencies</t>
  </si>
  <si>
    <t>https://github.com/Hofls/java-dependencies</t>
  </si>
  <si>
    <t>Java/Shell/Scala/HTML</t>
  </si>
  <si>
    <t>2020-03-26T15:14:42Z</t>
  </si>
  <si>
    <t>2021-06-19T14:11:27Z</t>
  </si>
  <si>
    <t>2021-06-19T14:11:17Z</t>
  </si>
  <si>
    <t>MDEwOlJlcG9zaXRvcnkxNjIwOTA0Mg==</t>
  </si>
  <si>
    <t>blog-ejemplos</t>
  </si>
  <si>
    <t>java/javascript/tapestry/blog-bitix/gnu-linux</t>
  </si>
  <si>
    <t>Ejemplos y código de las herramientas que he explicado en el blog</t>
  </si>
  <si>
    <t>https://github.com/picodotdev/blog-ejemplos</t>
  </si>
  <si>
    <t>JavaScript/Java/CSS/HTML/Shell/Thrift/Groovy</t>
  </si>
  <si>
    <t>2014-01-24T15:55:53Z</t>
  </si>
  <si>
    <t>2021-06-18T23:24:26Z</t>
  </si>
  <si>
    <t>2021-06-18T23:23:20Z</t>
  </si>
  <si>
    <t>MDEwOlJlcG9zaXRvcnk2MjkwOTAzNg==</t>
  </si>
  <si>
    <t>sandbox</t>
  </si>
  <si>
    <t>ericminio</t>
  </si>
  <si>
    <t>Eric Mignot</t>
  </si>
  <si>
    <t>https://github.com/ericminio/sandbox</t>
  </si>
  <si>
    <t>Java/HTML</t>
  </si>
  <si>
    <t>2016-07-08T18:27:59Z</t>
  </si>
  <si>
    <t>2021-06-21T18:56:24Z</t>
  </si>
  <si>
    <t>2021-06-18T20:27:58Z</t>
  </si>
  <si>
    <t>MDEwOlJlcG9zaXRvcnk3MjM1MjU4MQ==</t>
  </si>
  <si>
    <t>AdventOfCode</t>
  </si>
  <si>
    <t>JazzFiend</t>
  </si>
  <si>
    <t>https://github.com/JazzFiend/AdventOfCode</t>
  </si>
  <si>
    <t>JavaScript/Python/Java/Objective-C/Clojure/Ruby</t>
  </si>
  <si>
    <t>2016-10-30T13:56:44Z</t>
  </si>
  <si>
    <t>2021-06-18T16:49:20Z</t>
  </si>
  <si>
    <t>2021-06-18T16:48:57Z</t>
  </si>
  <si>
    <t>MDEwOlJlcG9zaXRvcnkzMzM4NjUxNTQ=</t>
  </si>
  <si>
    <t>spring-pet-clinic-azure</t>
  </si>
  <si>
    <t>TobyNijman</t>
  </si>
  <si>
    <t>Toby Nijman</t>
  </si>
  <si>
    <t>https://github.com/TobyNijman/spring-pet-clinic-azure</t>
  </si>
  <si>
    <t>Java/Less/HTML/Smarty</t>
  </si>
  <si>
    <t>2021-01-28T19:04:12Z</t>
  </si>
  <si>
    <t>2021-06-18T15:01:11Z</t>
  </si>
  <si>
    <t>2021-06-18T15:01:02Z</t>
  </si>
  <si>
    <t>MDEwOlJlcG9zaXRvcnk3NzQ5MjA3Mg==</t>
  </si>
  <si>
    <t>trellis</t>
  </si>
  <si>
    <t>trellis-ldp</t>
  </si>
  <si>
    <t>ldp/rdf/linked-data/trellisldp/rest-api/microprofile</t>
  </si>
  <si>
    <t>Trellis is a platform for building scalable Linked Data applications</t>
  </si>
  <si>
    <t>https://github.com/trellis-ldp/trellis</t>
  </si>
  <si>
    <t>Shell/Java/Mustache</t>
  </si>
  <si>
    <t>2016-12-28T01:05:25Z</t>
  </si>
  <si>
    <t>2021-06-18T14:51:46Z</t>
  </si>
  <si>
    <t>2021-06-18T14:51:43Z</t>
  </si>
  <si>
    <t>MDEwOlJlcG9zaXRvcnkxNzQ1NTA1ODY=</t>
  </si>
  <si>
    <t>rd-professional-api</t>
  </si>
  <si>
    <t>Professional reference data service</t>
  </si>
  <si>
    <t>https://github.com/hmcts/rd-professional-api</t>
  </si>
  <si>
    <t>Dockerfile/Shell/HCL/Java/Groovy</t>
  </si>
  <si>
    <t>2019-03-08T14:20:19Z</t>
  </si>
  <si>
    <t>2021-06-18T12:46:33Z</t>
  </si>
  <si>
    <t>2021-06-18T12:46:30Z</t>
  </si>
  <si>
    <t>MDEwOlJlcG9zaXRvcnkxNDMyNzA3Nzg=</t>
  </si>
  <si>
    <t>ia-case-api</t>
  </si>
  <si>
    <t>Immigration &amp; Asylum case API</t>
  </si>
  <si>
    <t>https://github.com/hmcts/ia-case-api</t>
  </si>
  <si>
    <t>Dockerfile/Groovy/Shell/HCL/Java/JavaScript</t>
  </si>
  <si>
    <t>2018-08-02T09:11:26Z</t>
  </si>
  <si>
    <t>2021-06-18T12:42:57Z</t>
  </si>
  <si>
    <t>2021-06-18T12:42:53Z</t>
  </si>
  <si>
    <t>MDEwOlJlcG9zaXRvcnkxNjg2OTUxNTE=</t>
  </si>
  <si>
    <t>em-ccd-orchestrator</t>
  </si>
  <si>
    <t xml:space="preserve">Orchestrator service that will facilitate interactions between CCD, the bundling stitching service, and any services using bundling. </t>
  </si>
  <si>
    <t>https://github.com/hmcts/em-ccd-orchestrator</t>
  </si>
  <si>
    <t>2019-02-01T12:36:24Z</t>
  </si>
  <si>
    <t>2021-06-18T12:01:49Z</t>
  </si>
  <si>
    <t>2021-06-18T12:01:45Z</t>
  </si>
  <si>
    <t>MDEwOlJlcG9zaXRvcnkxNDk2MDQ0NDc=</t>
  </si>
  <si>
    <t>sscs-bulk-scan</t>
  </si>
  <si>
    <t>Bulk scanning component for SSCS</t>
  </si>
  <si>
    <t>https://github.com/hmcts/sscs-bulk-scan</t>
  </si>
  <si>
    <t>2018-09-20T12:16:46Z</t>
  </si>
  <si>
    <t>2021-06-18T10:56:03Z</t>
  </si>
  <si>
    <t>2021-06-18T10:56:00Z</t>
  </si>
  <si>
    <t>MDEwOlJlcG9zaXRvcnkxMTM0NzA4ODY=</t>
  </si>
  <si>
    <t>ccpay-payment-app</t>
  </si>
  <si>
    <t>https://github.com/hmcts/ccpay-payment-app</t>
  </si>
  <si>
    <t>Java/Python/Shell/Groovy/HCL/Dockerfile/Roff</t>
  </si>
  <si>
    <t>2017-12-07T15:59:52Z</t>
  </si>
  <si>
    <t>2021-06-18T10:43:35Z</t>
  </si>
  <si>
    <t>2021-06-18T10:43:30Z</t>
  </si>
  <si>
    <t>MDEwOlJlcG9zaXRvcnk2MzA4MTM0OQ==</t>
  </si>
  <si>
    <t>OpenPDF</t>
  </si>
  <si>
    <t>LibrePDF</t>
  </si>
  <si>
    <t>pdf/pdf-generation/java/itext/openpdf/hacktoberfest</t>
  </si>
  <si>
    <t>OpenPDF is a free Java library for creating and editing PDF files with a LGPL and MPL open source license. OpenPDF is based on a fork of iText. We welcome contributions from other developers. Please feel free to submit pull-requests and bugreports to this GitHub repository. ⛺</t>
  </si>
  <si>
    <t>https://github.com/LibrePDF/OpenPDF</t>
  </si>
  <si>
    <t>2016-07-11T15:50:34Z</t>
  </si>
  <si>
    <t>2021-06-22T00:39:26Z</t>
  </si>
  <si>
    <t>2021-06-18T09:33:50Z</t>
  </si>
  <si>
    <t>MDEwOlJlcG9zaXRvcnkyNTQzMTA2Njc=</t>
  </si>
  <si>
    <t>Cling-application</t>
  </si>
  <si>
    <t>This repository contains the replication package for the application of Cling (automated class integration testing tool) and EvoSuite (automated unit testing tool) on 140 pairs of classes from five different open-source projects.</t>
  </si>
  <si>
    <t>https://github.com/STAMP-project/Cling-application</t>
  </si>
  <si>
    <t>2020-04-09T08:11:35Z</t>
  </si>
  <si>
    <t>2021-06-18T08:39:31Z</t>
  </si>
  <si>
    <t>2021-06-18T08:39:22Z</t>
  </si>
  <si>
    <t>MDEwOlJlcG9zaXRvcnkyMjk2ODU2ODg=</t>
  </si>
  <si>
    <t>jenkins-telegram-chatops</t>
  </si>
  <si>
    <t>MikeSafonov</t>
  </si>
  <si>
    <t>java-11/jenkins/telegram/chatops/spring-boot</t>
  </si>
  <si>
    <t>Telegram bot for running Jenkins jobs</t>
  </si>
  <si>
    <t>https://github.com/MikeSafonov/jenkins-telegram-chatops</t>
  </si>
  <si>
    <t>2019-12-23T05:51:09Z</t>
  </si>
  <si>
    <t>2021-06-18T07:28:54Z</t>
  </si>
  <si>
    <t>2021-06-18T07:28:46Z</t>
  </si>
  <si>
    <t>MDEwOlJlcG9zaXRvcnk0NzU2MzA3Mg==</t>
  </si>
  <si>
    <t>refinedstorage</t>
  </si>
  <si>
    <t>refinedmods</t>
  </si>
  <si>
    <t>minecraft/mod/minecraft-mod/refinedstorage</t>
  </si>
  <si>
    <t>An elegant solution to your hoarding problem</t>
  </si>
  <si>
    <t>https://github.com/refinedmods/refinedstorage</t>
  </si>
  <si>
    <t>2015-12-07T16:05:16Z</t>
  </si>
  <si>
    <t>2021-06-18T05:41:22Z</t>
  </si>
  <si>
    <t>2021-06-18T05:41:18Z</t>
  </si>
  <si>
    <t>MDEwOlJlcG9zaXRvcnkyMzUxODE3NzI=</t>
  </si>
  <si>
    <t>lp4k</t>
  </si>
  <si>
    <t>vrudas</t>
  </si>
  <si>
    <t>Intellij IDEA and Kotlin fan.</t>
  </si>
  <si>
    <t>SPD-Ukraine</t>
  </si>
  <si>
    <t>Simple API to interact with a Novation Launchpad S (Mini MK3 in future) device. Also provides a web-based emulator.</t>
  </si>
  <si>
    <t>https://github.com/vrudas/lp4k</t>
  </si>
  <si>
    <t>JavaScript/HTML/Kotlin</t>
  </si>
  <si>
    <t>2020-01-20T19:29:20Z</t>
  </si>
  <si>
    <t>2021-06-17T22:15:29Z</t>
  </si>
  <si>
    <t>2021-06-17T22:15:26Z</t>
  </si>
  <si>
    <t>MDEwOlJlcG9zaXRvcnkzMDg2NjUxOTk=</t>
  </si>
  <si>
    <t>ia-task-configuration</t>
  </si>
  <si>
    <t>https://github.com/hmcts/ia-task-configuration</t>
  </si>
  <si>
    <t>Shell/Dockerfile/Groovy/HCL/Java</t>
  </si>
  <si>
    <t>2020-10-30T15:08:19Z</t>
  </si>
  <si>
    <t>2021-06-17T14:35:01Z</t>
  </si>
  <si>
    <t>2021-06-17T14:34:58Z</t>
  </si>
  <si>
    <t>MDEwOlJlcG9zaXRvcnkzMDk0MTQwMDA=</t>
  </si>
  <si>
    <t>wa-standalone-task-bpmn</t>
  </si>
  <si>
    <t>https://github.com/hmcts/wa-standalone-task-bpmn</t>
  </si>
  <si>
    <t>2020-11-02T15:34:27Z</t>
  </si>
  <si>
    <t>2021-06-17T13:27:59Z</t>
  </si>
  <si>
    <t>2021-06-17T13:27:56Z</t>
  </si>
  <si>
    <t>MDEwOlJlcG9zaXRvcnkzNjk0MzE3MjQ=</t>
  </si>
  <si>
    <t>workshop-PL</t>
  </si>
  <si>
    <t>melaniegrotti</t>
  </si>
  <si>
    <t>https://github.com/melaniegrotti/workshop-PL</t>
  </si>
  <si>
    <t>2021-05-21T06:10:59Z</t>
  </si>
  <si>
    <t>2021-06-17T12:48:34Z</t>
  </si>
  <si>
    <t>2021-06-17T12:48:32Z</t>
  </si>
  <si>
    <t>MDEwOlJlcG9zaXRvcnkxMjgzODgzMTc=</t>
  </si>
  <si>
    <t>probate-back-office</t>
  </si>
  <si>
    <t>https://github.com/hmcts/probate-back-office</t>
  </si>
  <si>
    <t>Shell/Java/HTML/Groovy/HCL/Dockerfile/JavaScript</t>
  </si>
  <si>
    <t>2018-04-06T11:50:57Z</t>
  </si>
  <si>
    <t>2021-06-17T12:13:25Z</t>
  </si>
  <si>
    <t>2021-06-17T12:13:21Z</t>
  </si>
  <si>
    <t>MDEwOlJlcG9zaXRvcnkxNDI1ODQxOTM=</t>
  </si>
  <si>
    <t>div-case-orchestration-service</t>
  </si>
  <si>
    <t>divorce</t>
  </si>
  <si>
    <t>Divorce service to handle case orchestration between our other microservices</t>
  </si>
  <si>
    <t>https://github.com/hmcts/div-case-orchestration-service</t>
  </si>
  <si>
    <t>2018-07-27T14:00:58Z</t>
  </si>
  <si>
    <t>2021-06-17T12:09:01Z</t>
  </si>
  <si>
    <t>2021-06-17T12:08:53Z</t>
  </si>
  <si>
    <t>MDEwOlJlcG9zaXRvcnkyMDYwOTY5MjQ=</t>
  </si>
  <si>
    <t>rd-judicial-api</t>
  </si>
  <si>
    <t>Judicial reference data service</t>
  </si>
  <si>
    <t>https://github.com/hmcts/rd-judicial-api</t>
  </si>
  <si>
    <t>2019-09-03T14:25:23Z</t>
  </si>
  <si>
    <t>2021-06-17T11:59:50Z</t>
  </si>
  <si>
    <t>2021-06-17T11:59:47Z</t>
  </si>
  <si>
    <t>MDEwOlJlcG9zaXRvcnkzNTcyMDkxODA=</t>
  </si>
  <si>
    <t>ia-case-access-api</t>
  </si>
  <si>
    <t>https://github.com/hmcts/ia-case-access-api</t>
  </si>
  <si>
    <t>2021-04-12T13:42:41Z</t>
  </si>
  <si>
    <t>2021-06-17T11:36:18Z</t>
  </si>
  <si>
    <t>2021-06-17T11:36:14Z</t>
  </si>
  <si>
    <t>MDEwOlJlcG9zaXRvcnkyODkyNDgyMjE=</t>
  </si>
  <si>
    <t>rd-location-ref-api</t>
  </si>
  <si>
    <t>https://github.com/hmcts/rd-location-ref-api</t>
  </si>
  <si>
    <t>2020-08-21T11:01:45Z</t>
  </si>
  <si>
    <t>2021-06-17T10:33:17Z</t>
  </si>
  <si>
    <t>2021-06-17T10:33:13Z</t>
  </si>
  <si>
    <t>MDEwOlJlcG9zaXRvcnkyODI5MTY4MDg=</t>
  </si>
  <si>
    <t>rd-caseworker-ref-api</t>
  </si>
  <si>
    <t>https://github.com/hmcts/rd-caseworker-ref-api</t>
  </si>
  <si>
    <t>Dockerfile/Groovy/Shell/HCL/Java/PLSQL</t>
  </si>
  <si>
    <t>2020-07-27T14:09:19Z</t>
  </si>
  <si>
    <t>2021-06-17T10:33:05Z</t>
  </si>
  <si>
    <t>2021-06-17T10:33:02Z</t>
  </si>
  <si>
    <t>MDEwOlJlcG9zaXRvcnkxMjUzNTUzNDg=</t>
  </si>
  <si>
    <t>ccd-data-store-api</t>
  </si>
  <si>
    <t xml:space="preserve"> Store/search cases and provide workbaskets</t>
  </si>
  <si>
    <t>https://github.com/hmcts/ccd-data-store-api</t>
  </si>
  <si>
    <t>Groovy/Shell/HCL/Java/PLpgSQL/Dockerfile/Gherkin</t>
  </si>
  <si>
    <t>2018-03-15T11:10:14Z</t>
  </si>
  <si>
    <t>2021-06-17T10:05:57Z</t>
  </si>
  <si>
    <t>2021-06-17T10:05:54Z</t>
  </si>
  <si>
    <t>MDEwOlJlcG9zaXRvcnkxNzMxMjc2NDE=</t>
  </si>
  <si>
    <t>rd-user-profile-api</t>
  </si>
  <si>
    <t>User Profile API</t>
  </si>
  <si>
    <t>https://github.com/hmcts/rd-user-profile-api</t>
  </si>
  <si>
    <t>2019-02-28T14:33:32Z</t>
  </si>
  <si>
    <t>2021-06-17T09:11:24Z</t>
  </si>
  <si>
    <t>2021-06-17T09:11:20Z</t>
  </si>
  <si>
    <t>MDEwOlJlcG9zaXRvcnkzNzI5NzUxMTM=</t>
  </si>
  <si>
    <t>todo-a-rest</t>
  </si>
  <si>
    <t>jacq42</t>
  </si>
  <si>
    <t>J.K.</t>
  </si>
  <si>
    <t>Cologne, Germany</t>
  </si>
  <si>
    <t>Sample application</t>
  </si>
  <si>
    <t>https://github.com/jacq42/todo-a-rest</t>
  </si>
  <si>
    <t>Java/HTML/Shell/CSS/JavaScript</t>
  </si>
  <si>
    <t>2021-06-01T22:22:19Z</t>
  </si>
  <si>
    <t>2021-06-17T08:17:31Z</t>
  </si>
  <si>
    <t>2021-06-17T08:17:26Z</t>
  </si>
  <si>
    <t>MDEwOlJlcG9zaXRvcnkyOTE1MjAyNDc=</t>
  </si>
  <si>
    <t>spring-factory</t>
  </si>
  <si>
    <t>joke</t>
  </si>
  <si>
    <t>Joke de Buhr</t>
  </si>
  <si>
    <t>Eventim</t>
  </si>
  <si>
    <t>Oldenburg</t>
  </si>
  <si>
    <t>java/annotation-processor/spring-boot</t>
  </si>
  <si>
    <t>annotation processor for spring factories META-INF/spring.factories</t>
  </si>
  <si>
    <t>https://github.com/joke/spring-factory</t>
  </si>
  <si>
    <t>2020-08-30T17:38:57Z</t>
  </si>
  <si>
    <t>2021-06-17T07:19:48Z</t>
  </si>
  <si>
    <t>2021-06-17T07:19:44Z</t>
  </si>
  <si>
    <t>MDEwOlJlcG9zaXRvcnkxMzMwMjgxMjA=</t>
  </si>
  <si>
    <t>bulk-scan-processor</t>
  </si>
  <si>
    <t>scan/spring-boot/java/spring</t>
  </si>
  <si>
    <t>https://github.com/hmcts/bulk-scan-processor</t>
  </si>
  <si>
    <t>Java/Groovy/HCL/Dockerfile/Shell/PLpgSQL</t>
  </si>
  <si>
    <t>2018-05-11T10:51:58Z</t>
  </si>
  <si>
    <t>2021-06-17T07:00:15Z</t>
  </si>
  <si>
    <t>2021-06-17T07:00:11Z</t>
  </si>
  <si>
    <t>MDEwOlJlcG9zaXRvcnkzNTQ3ODg5Mzc=</t>
  </si>
  <si>
    <t>rfid</t>
  </si>
  <si>
    <t>marcin-chwedczuk</t>
  </si>
  <si>
    <t>Marcin Chwedczuk</t>
  </si>
  <si>
    <t>Currently fascinated by retro-computing...</t>
  </si>
  <si>
    <t>Warsaw (Poland)</t>
  </si>
  <si>
    <t>mifare-classic/mifare1k/acr122u</t>
  </si>
  <si>
    <t>Playing with old Mifare 1k cards using Java and ACR122</t>
  </si>
  <si>
    <t>https://github.com/marcin-chwedczuk/rfid</t>
  </si>
  <si>
    <t>2021-04-05T09:55:32Z</t>
  </si>
  <si>
    <t>2021-06-17T06:00:11Z</t>
  </si>
  <si>
    <t>2021-06-17T06:00:02Z</t>
  </si>
  <si>
    <t>MDEwOlJlcG9zaXRvcnk3ODgzNjQ4Mw==</t>
  </si>
  <si>
    <t>catalog</t>
  </si>
  <si>
    <t>ow2-proactive</t>
  </si>
  <si>
    <t>https://github.com/ow2-proactive/catalog</t>
  </si>
  <si>
    <t>Java/ANTLR/JavaScript/CSS/HTML/Groovy</t>
  </si>
  <si>
    <t>2017-01-13T09:47:24Z</t>
  </si>
  <si>
    <t>2021-06-16T21:31:37Z</t>
  </si>
  <si>
    <t>2021-06-16T21:31:31Z</t>
  </si>
  <si>
    <t>MDEwOlJlcG9zaXRvcnk5MTE5ODkyNg==</t>
  </si>
  <si>
    <t>mailversendala</t>
  </si>
  <si>
    <t>ottlinger</t>
  </si>
  <si>
    <t>P. Ottlinger</t>
  </si>
  <si>
    <t>Agile Open Source Geek -\r\nASF member -\r\nProud father -\r\nLiving in the countryside, working in Berlin</t>
  </si>
  <si>
    <t>Prototype to send out mass emails</t>
  </si>
  <si>
    <t>https://github.com/ottlinger/mailversendala</t>
  </si>
  <si>
    <t>2017-05-13T19:45:06Z</t>
  </si>
  <si>
    <t>2021-06-16T21:03:04Z</t>
  </si>
  <si>
    <t>2021-06-16T21:03:01Z</t>
  </si>
  <si>
    <t>MDEwOlJlcG9zaXRvcnkyNTk4ODk1MTM=</t>
  </si>
  <si>
    <t>ia-case-payments-api</t>
  </si>
  <si>
    <t>Microservice to integrate with the HMCTS Fees &amp; Payments service</t>
  </si>
  <si>
    <t>https://github.com/hmcts/ia-case-payments-api</t>
  </si>
  <si>
    <t>2020-04-29T10:02:57Z</t>
  </si>
  <si>
    <t>2021-06-16T16:14:24Z</t>
  </si>
  <si>
    <t>2021-06-16T16:14:21Z</t>
  </si>
  <si>
    <t>MDEwOlJlcG9zaXRvcnkyOTIyNDc4NDU=</t>
  </si>
  <si>
    <t>wa-task-configuration-api</t>
  </si>
  <si>
    <t>https://github.com/hmcts/wa-task-configuration-api</t>
  </si>
  <si>
    <t>2020-09-02T10:07:44Z</t>
  </si>
  <si>
    <t>2021-06-16T12:53:12Z</t>
  </si>
  <si>
    <t>2021-06-16T12:53:09Z</t>
  </si>
  <si>
    <t>MDEwOlJlcG9zaXRvcnkxNDU2OTUxOTE=</t>
  </si>
  <si>
    <t>bulk-scan-orchestrator</t>
  </si>
  <si>
    <t>https://github.com/hmcts/bulk-scan-orchestrator</t>
  </si>
  <si>
    <t>HCL/Java/Groovy/Dockerfile/Shell</t>
  </si>
  <si>
    <t>2018-08-22T10:43:53Z</t>
  </si>
  <si>
    <t>2021-06-16T12:14:46Z</t>
  </si>
  <si>
    <t>2021-06-16T12:14:42Z</t>
  </si>
  <si>
    <t>MDEwOlJlcG9zaXRvcnkxNDQ1MDIxMTA=</t>
  </si>
  <si>
    <t>finrem-case-orchestration-service</t>
  </si>
  <si>
    <t>Financial Remedy Case Orchestration Service</t>
  </si>
  <si>
    <t>https://github.com/hmcts/finrem-case-orchestration-service</t>
  </si>
  <si>
    <t>Java/Groovy/HCL/Dockerfile/Shell</t>
  </si>
  <si>
    <t>2018-08-12T21:29:09Z</t>
  </si>
  <si>
    <t>2021-06-16T10:18:16Z</t>
  </si>
  <si>
    <t>2021-06-16T10:18:11Z</t>
  </si>
  <si>
    <t>MDEwOlJlcG9zaXRvcnkzNDYzNDg1MjA=</t>
  </si>
  <si>
    <t>bd2021-live-code</t>
  </si>
  <si>
    <t>sajanssens</t>
  </si>
  <si>
    <t>https://github.com/sajanssens/bd2021-live-code</t>
  </si>
  <si>
    <t>Java/JavaScript/HTML/CSS/TypeScript</t>
  </si>
  <si>
    <t>2021-03-10T12:27:53Z</t>
  </si>
  <si>
    <t>2021-06-16T10:03:43Z</t>
  </si>
  <si>
    <t>2021-06-16T10:03:33Z</t>
  </si>
  <si>
    <t>MDEwOlJlcG9zaXRvcnkzNzQ0MTUwNTU=</t>
  </si>
  <si>
    <t>creditcard-generator</t>
  </si>
  <si>
    <t>xcapdevila</t>
  </si>
  <si>
    <t>Xavier Capdevila Estevez</t>
  </si>
  <si>
    <t>Head of Software Engineering. I am passionate about my work and I love learning new management methodologies and new technologies.</t>
  </si>
  <si>
    <t>fonYou</t>
  </si>
  <si>
    <t>Utility program to help you generate random (dummy but technically valid) credit cards for testing purposes.</t>
  </si>
  <si>
    <t>https://github.com/xcapdevila/creditcard-generator</t>
  </si>
  <si>
    <t>2021-06-06T16:53:26Z</t>
  </si>
  <si>
    <t>2021-06-17T09:24:23Z</t>
  </si>
  <si>
    <t>2021-06-16T09:29:08Z</t>
  </si>
  <si>
    <t>MDEwOlJlcG9zaXRvcnkxMDcyODE4MjM=</t>
  </si>
  <si>
    <t>java-pocs</t>
  </si>
  <si>
    <t>diegopacheco</t>
  </si>
  <si>
    <t>Diego Pacheco</t>
  </si>
  <si>
    <t xml:space="preserve">Brazilian, Software Architect, SWE(Java, Scala,Go, Rust), SOA Expert, DevOps Engineer, Blogger, Writer. Working with EKS/k8s. Opinions on my own. </t>
  </si>
  <si>
    <t>ilegra.com</t>
  </si>
  <si>
    <t>Java Simple Pocs</t>
  </si>
  <si>
    <t>https://github.com/diegopacheco/java-pocs</t>
  </si>
  <si>
    <t>Java/HTML/CSS/Scala/Batchfile/Groovy/JavaScript</t>
  </si>
  <si>
    <t>2017-10-17T14:42:26Z</t>
  </si>
  <si>
    <t>2021-06-16T06:21:10Z</t>
  </si>
  <si>
    <t>2021-06-16T06:21:01Z</t>
  </si>
  <si>
    <t>MDEwOlJlcG9zaXRvcnkzMjI0NzYyNzk=</t>
  </si>
  <si>
    <t>ProjetoTricentis</t>
  </si>
  <si>
    <t>JLdeLuca</t>
  </si>
  <si>
    <t>Automação cadastro de email</t>
  </si>
  <si>
    <t>https://github.com/JLdeLuca/ProjetoTricentis</t>
  </si>
  <si>
    <t>2020-12-18T03:19:00Z</t>
  </si>
  <si>
    <t>2021-06-16T02:28:03Z</t>
  </si>
  <si>
    <t>2021-06-16T02:27:58Z</t>
  </si>
  <si>
    <t>MDEwOlJlcG9zaXRvcnkyOTUxOTAyNDY=</t>
  </si>
  <si>
    <t>lsd-distributed-interceptors</t>
  </si>
  <si>
    <t>lsd-consulting</t>
  </si>
  <si>
    <t>lsd/yatspec/diagrams</t>
  </si>
  <si>
    <t>A set of interceptors gathering information from distributed services for the LSD (Yatspec) library.</t>
  </si>
  <si>
    <t>https://github.com/lsd-consulting/lsd-distributed-interceptors</t>
  </si>
  <si>
    <t>2020-09-13T16:22:16Z</t>
  </si>
  <si>
    <t>2021-06-21T18:26:55Z</t>
  </si>
  <si>
    <t>2021-06-15T22:04:27Z</t>
  </si>
  <si>
    <t>MDEwOlJlcG9zaXRvcnkxMTU4NTgyNTQ=</t>
  </si>
  <si>
    <t>kemitix-maven-tiles</t>
  </si>
  <si>
    <t>Maven Tiles for preconfigured plugins</t>
  </si>
  <si>
    <t>https://github.com/kemitix/kemitix-maven-tiles</t>
  </si>
  <si>
    <t>2017-12-31T11:06:29Z</t>
  </si>
  <si>
    <t>2021-06-15T14:32:53Z</t>
  </si>
  <si>
    <t>2021-06-15T14:32:49Z</t>
  </si>
  <si>
    <t>MDEwOlJlcG9zaXRvcnkzNDEyMjQyNzk=</t>
  </si>
  <si>
    <t>am-role-assignment-refresh-batch</t>
  </si>
  <si>
    <t>A batch job to reapply the role assignments.</t>
  </si>
  <si>
    <t>https://github.com/hmcts/am-role-assignment-refresh-batch</t>
  </si>
  <si>
    <t>2021-02-22T14:17:55Z</t>
  </si>
  <si>
    <t>2021-06-15T13:23:04Z</t>
  </si>
  <si>
    <t>2021-06-15T13:23:00Z</t>
  </si>
  <si>
    <t>MDEwOlJlcG9zaXRvcnkxMDkzNzM1Mzg=</t>
  </si>
  <si>
    <t>reflection-util</t>
  </si>
  <si>
    <t>cronn</t>
  </si>
  <si>
    <t>java/reflection/method-reference</t>
  </si>
  <si>
    <t>Java Reflection Utility Classes</t>
  </si>
  <si>
    <t>https://github.com/cronn/reflection-util</t>
  </si>
  <si>
    <t>2017-11-03T08:52:46Z</t>
  </si>
  <si>
    <t>2021-06-16T13:48:11Z</t>
  </si>
  <si>
    <t>2021-06-15T12:32:36Z</t>
  </si>
  <si>
    <t>MDEwOlJlcG9zaXRvcnkzNTA1MTI0MzE=</t>
  </si>
  <si>
    <t>java-gradle-pitest</t>
  </si>
  <si>
    <t>pedringcoding</t>
  </si>
  <si>
    <t>Pedring Coding</t>
  </si>
  <si>
    <t>Making stuff, all times!</t>
  </si>
  <si>
    <t>Málaga, Spain</t>
  </si>
  <si>
    <t>java-8/pitest/gradle/mutation-testing</t>
  </si>
  <si>
    <t>To know the testing technique mutation tests, It necessary check diff between fake-coverage and true-coverage</t>
  </si>
  <si>
    <t>https://github.com/pedringcoding/java-gradle-pitest</t>
  </si>
  <si>
    <t>2021-03-22T22:51:18Z</t>
  </si>
  <si>
    <t>2021-06-15T12:31:12Z</t>
  </si>
  <si>
    <t>2021-06-15T12:31:09Z</t>
  </si>
  <si>
    <t>MDEwOlJlcG9zaXRvcnkyMDMzOTU2Ng==</t>
  </si>
  <si>
    <t>Tillerinobot</t>
  </si>
  <si>
    <t>Tillerino</t>
  </si>
  <si>
    <t>java/osu</t>
  </si>
  <si>
    <t>https://github.com/Tillerino/Tillerinobot</t>
  </si>
  <si>
    <t>Java/Dockerfile/Rust</t>
  </si>
  <si>
    <t>2014-05-30T19:10:47Z</t>
  </si>
  <si>
    <t>2021-06-18T13:22:13Z</t>
  </si>
  <si>
    <t>2021-06-15T12:22:29Z</t>
  </si>
  <si>
    <t>MDEwOlJlcG9zaXRvcnkyNzI0NjM1OTk=</t>
  </si>
  <si>
    <t>am-role-assignment-batch-service</t>
  </si>
  <si>
    <t>https://github.com/hmcts/am-role-assignment-batch-service</t>
  </si>
  <si>
    <t>Dockerfile/Groovy/Shell/Java/HCL</t>
  </si>
  <si>
    <t>2020-06-15T14:40:05Z</t>
  </si>
  <si>
    <t>2021-06-15T10:58:10Z</t>
  </si>
  <si>
    <t>2021-06-15T10:58:07Z</t>
  </si>
  <si>
    <t>MDEwOlJlcG9zaXRvcnkyMDA2NTEwMjc=</t>
  </si>
  <si>
    <t>ccpay-bulkscanning-app</t>
  </si>
  <si>
    <t>Bulk Scanning Payment API</t>
  </si>
  <si>
    <t>https://github.com/hmcts/ccpay-bulkscanning-app</t>
  </si>
  <si>
    <t>2019-08-05T12:27:37Z</t>
  </si>
  <si>
    <t>2021-06-15T10:55:55Z</t>
  </si>
  <si>
    <t>2021-06-15T10:55:52Z</t>
  </si>
  <si>
    <t>MDEwOlJlcG9zaXRvcnkyMjE5MDY1ODA=</t>
  </si>
  <si>
    <t>mi-core-lib</t>
  </si>
  <si>
    <t>mi-platform</t>
  </si>
  <si>
    <t>Management Information core libraries and utilities</t>
  </si>
  <si>
    <t>https://github.com/hmcts/mi-core-lib</t>
  </si>
  <si>
    <t>Java/Smarty</t>
  </si>
  <si>
    <t>2019-11-15T11:03:46Z</t>
  </si>
  <si>
    <t>2021-06-15T09:50:15Z</t>
  </si>
  <si>
    <t>2021-06-15T09:50:12Z</t>
  </si>
  <si>
    <t>MDEwOlJlcG9zaXRvcnkxMjYwNDMwNjg=</t>
  </si>
  <si>
    <t>send-letter-service</t>
  </si>
  <si>
    <t>https://github.com/hmcts/send-letter-service</t>
  </si>
  <si>
    <t>HCL/Java/HTML/Groovy/Dockerfile/Shell</t>
  </si>
  <si>
    <t>2018-03-20T15:49:31Z</t>
  </si>
  <si>
    <t>2021-06-15T09:47:54Z</t>
  </si>
  <si>
    <t>2021-06-15T09:47:51Z</t>
  </si>
  <si>
    <t>MDEwOlJlcG9zaXRvcnkxNjk2MDU2MzI=</t>
  </si>
  <si>
    <t>dg-docassembly-api</t>
  </si>
  <si>
    <t xml:space="preserve"> A Restful API that facilitates the functioning of the doc-assembly web component, by proxying calls to external services, and aggregating backend calls</t>
  </si>
  <si>
    <t>https://github.com/hmcts/dg-docassembly-api</t>
  </si>
  <si>
    <t>2019-02-07T16:45:32Z</t>
  </si>
  <si>
    <t>2021-06-15T08:27:34Z</t>
  </si>
  <si>
    <t>2021-06-15T08:27:30Z</t>
  </si>
  <si>
    <t>MDEwOlJlcG9zaXRvcnkzMTIwOTgwMTU=</t>
  </si>
  <si>
    <t>in0980.github.io</t>
  </si>
  <si>
    <t>in0980</t>
  </si>
  <si>
    <t>Site da disciplina</t>
  </si>
  <si>
    <t>https://github.com/in0980/in0980.github.io</t>
  </si>
  <si>
    <t>2020-11-11T21:46:46Z</t>
  </si>
  <si>
    <t>2021-06-15T03:08:57Z</t>
  </si>
  <si>
    <t>2021-06-15T03:08:39Z</t>
  </si>
  <si>
    <t>MDEwOlJlcG9zaXRvcnkyNDI3OTc0NjI=</t>
  </si>
  <si>
    <t>ia-timed-event-service</t>
  </si>
  <si>
    <t>Service to trigger events in the future</t>
  </si>
  <si>
    <t>https://github.com/hmcts/ia-timed-event-service</t>
  </si>
  <si>
    <t>Groovy/Java/HCL/Dockerfile/Shell</t>
  </si>
  <si>
    <t>2020-02-24T17:22:01Z</t>
  </si>
  <si>
    <t>2021-06-14T16:56:02Z</t>
  </si>
  <si>
    <t>2021-06-14T16:55:59Z</t>
  </si>
  <si>
    <t>MDEwOlJlcG9zaXRvcnkzMTM5MzA2MzU=</t>
  </si>
  <si>
    <t>wa-case-event-handler</t>
  </si>
  <si>
    <t>Work allocation case event handler to pull messages from a queue</t>
  </si>
  <si>
    <t>https://github.com/hmcts/wa-case-event-handler</t>
  </si>
  <si>
    <t>2020-11-18T12:40:27Z</t>
  </si>
  <si>
    <t>2021-06-14T14:39:40Z</t>
  </si>
  <si>
    <t>2021-06-14T14:39:36Z</t>
  </si>
  <si>
    <t>MDEwOlJlcG9zaXRvcnk1Nzk1MTAxMg==</t>
  </si>
  <si>
    <t>itext7</t>
  </si>
  <si>
    <t>itext</t>
  </si>
  <si>
    <t>itext/pdf/pdf-generation/library/sdk/pdfa/pdfua/digital-signature/security/encryption</t>
  </si>
  <si>
    <t>iText 7 for Java represents the next level of SDKs for developers that want to take advantage of the benefits PDF can bring. Equipped with a better document engine, high and low-level programming capabilities and the ability to create, edit and enhance PDF documents, iText 7 can be a boon to nearly every workflow.</t>
  </si>
  <si>
    <t>https://github.com/itext/itext7</t>
  </si>
  <si>
    <t>Java/HTML/CSS/PostScript</t>
  </si>
  <si>
    <t>2016-05-03T07:45:39Z</t>
  </si>
  <si>
    <t>2021-06-22T06:29:42Z</t>
  </si>
  <si>
    <t>2021-06-14T13:53:21Z</t>
  </si>
  <si>
    <t>MDEwOlJlcG9zaXRvcnkyODM4MTkzMTk=</t>
  </si>
  <si>
    <t>wa-workflow-api</t>
  </si>
  <si>
    <t>API to kick off work allocation work flow</t>
  </si>
  <si>
    <t>https://github.com/hmcts/wa-workflow-api</t>
  </si>
  <si>
    <t>2020-07-30T16:04:29Z</t>
  </si>
  <si>
    <t>2021-06-14T13:34:36Z</t>
  </si>
  <si>
    <t>2021-06-14T13:34:32Z</t>
  </si>
  <si>
    <t>MDEwOlJlcG9zaXRvcnkxNzYwOTg1MTc=</t>
  </si>
  <si>
    <t>sebipom</t>
  </si>
  <si>
    <t>sebivenlo</t>
  </si>
  <si>
    <t>maven project file for use with sebi venlo projects. Split off from statewalker.</t>
  </si>
  <si>
    <t>https://github.com/sebivenlo/sebipom</t>
  </si>
  <si>
    <t>2019-03-17T12:33:42Z</t>
  </si>
  <si>
    <t>2021-06-14T13:34:10Z</t>
  </si>
  <si>
    <t>2021-06-14T13:33:59Z</t>
  </si>
  <si>
    <t>MDEwOlJlcG9zaXRvcnkyMjQ4NTIwNjc=</t>
  </si>
  <si>
    <t>agile-practices-application</t>
  </si>
  <si>
    <t>eugene-krivosheyev</t>
  </si>
  <si>
    <t>http://rocketsiebel.com</t>
  </si>
  <si>
    <t>Demo application codebase for Agile Practices training.</t>
  </si>
  <si>
    <t>https://github.com/eugene-krivosheyev/agile-practices-application</t>
  </si>
  <si>
    <t>Dockerfile/Java/Gherkin</t>
  </si>
  <si>
    <t>2019-11-29T12:41:07Z</t>
  </si>
  <si>
    <t>2021-06-14T11:53:17Z</t>
  </si>
  <si>
    <t>2021-06-14T11:53:13Z</t>
  </si>
  <si>
    <t>MDEwOlJlcG9zaXRvcnkxNTg1Njc1MDQ=</t>
  </si>
  <si>
    <t>ia-case-documents-api</t>
  </si>
  <si>
    <t>Immigration &amp; Asylum case documents API</t>
  </si>
  <si>
    <t>https://github.com/hmcts/ia-case-documents-api</t>
  </si>
  <si>
    <t>2018-11-21T15:17:56Z</t>
  </si>
  <si>
    <t>2021-06-14T09:36:25Z</t>
  </si>
  <si>
    <t>2021-06-14T09:36:21Z</t>
  </si>
  <si>
    <t>MDEwOlJlcG9zaXRvcnkyOTcxODI4MTI=</t>
  </si>
  <si>
    <t>DazzleConf</t>
  </si>
  <si>
    <t>A248</t>
  </si>
  <si>
    <t>Washington, D.C.</t>
  </si>
  <si>
    <t>configuration/configuration-management/java/configuration-files/yaml/hocon/json/config/java-8/java-11</t>
  </si>
  <si>
    <t>Incredible configuration library</t>
  </si>
  <si>
    <t>https://github.com/A248/DazzleConf</t>
  </si>
  <si>
    <t>2020-09-20T23:36:18Z</t>
  </si>
  <si>
    <t>2021-06-13T20:50:54Z</t>
  </si>
  <si>
    <t>2021-06-13T20:50:12Z</t>
  </si>
  <si>
    <t>MDEwOlJlcG9zaXRvcnk2MjUxMDAxMQ==</t>
  </si>
  <si>
    <t>edi20</t>
  </si>
  <si>
    <t>r4fterman</t>
  </si>
  <si>
    <t>Roman Wolf</t>
  </si>
  <si>
    <t>Virtimo</t>
  </si>
  <si>
    <t>edi/command-line-tool/commandline-tool</t>
  </si>
  <si>
    <t>EDI 2.0 with clean flexible code, debugger, ui</t>
  </si>
  <si>
    <t>https://github.com/r4fterman/edi20</t>
  </si>
  <si>
    <t>2016-07-03T18:34:42Z</t>
  </si>
  <si>
    <t>2021-06-13T18:53:19Z</t>
  </si>
  <si>
    <t>2021-06-13T18:53:15Z</t>
  </si>
  <si>
    <t>MDEwOlJlcG9zaXRvcnkxNjg3MTkxODg=</t>
  </si>
  <si>
    <t>Chuu</t>
  </si>
  <si>
    <t>ishwi</t>
  </si>
  <si>
    <t>discord/discord-bot/discord-server/mariadb/musicbrainz/last-fm/jda-discord-bot/lastfm-api/lastfm/stats</t>
  </si>
  <si>
    <t>Last.fm bot for discord</t>
  </si>
  <si>
    <t>https://github.com/ishwi/Chuu</t>
  </si>
  <si>
    <t>Java/PLpgSQL/Dockerfile/Shell</t>
  </si>
  <si>
    <t>2019-02-01T15:36:59Z</t>
  </si>
  <si>
    <t>2021-06-17T10:57:59Z</t>
  </si>
  <si>
    <t>2021-06-13T14:44:41Z</t>
  </si>
  <si>
    <t>MDEwOlJlcG9zaXRvcnkzNzU2OTQ3MTE=</t>
  </si>
  <si>
    <t>nexus</t>
  </si>
  <si>
    <t>fjsimon</t>
  </si>
  <si>
    <t>https://github.com/fjsimon/nexus</t>
  </si>
  <si>
    <t>Shell/Java/JavaScript/HTML/SCSS</t>
  </si>
  <si>
    <t>2021-06-10T12:46:35Z</t>
  </si>
  <si>
    <t>2021-06-13T08:59:22Z</t>
  </si>
  <si>
    <t>2021-06-13T08:59:09Z</t>
  </si>
  <si>
    <t>MDEwOlJlcG9zaXRvcnkyNDcyOTQwMDk=</t>
  </si>
  <si>
    <t>sigtap</t>
  </si>
  <si>
    <t>kyriosdata</t>
  </si>
  <si>
    <t>Fábio Nogueira de Lucena</t>
  </si>
  <si>
    <t>Engenharia de Software (UFG)</t>
  </si>
  <si>
    <t>Instituto de Informática (UFG)</t>
  </si>
  <si>
    <t>Goiânia (GO)</t>
  </si>
  <si>
    <t>Acesso Fácil a códigos de procedimentos do SUS</t>
  </si>
  <si>
    <t>https://github.com/kyriosdata/sigtap</t>
  </si>
  <si>
    <t>Java/JavaScript</t>
  </si>
  <si>
    <t>2020-03-14T14:41:38Z</t>
  </si>
  <si>
    <t>2021-06-13T05:24:10Z</t>
  </si>
  <si>
    <t>2021-06-13T05:24:07Z</t>
  </si>
  <si>
    <t>MDEwOlJlcG9zaXRvcnkzNjAzNTg2OTM=</t>
  </si>
  <si>
    <t>foster-pet-api</t>
  </si>
  <si>
    <t>MoreiraGabriel</t>
  </si>
  <si>
    <t>Desenvolvedor Java.</t>
  </si>
  <si>
    <t>https://github.com/MoreiraGabriel/foster-pet-api</t>
  </si>
  <si>
    <t>2021-04-22T01:40:33Z</t>
  </si>
  <si>
    <t>2021-06-14T20:43:50Z</t>
  </si>
  <si>
    <t>2021-06-12T23:46:08Z</t>
  </si>
  <si>
    <t>MDEwOlJlcG9zaXRvcnkzNzE4OTI3NTI=</t>
  </si>
  <si>
    <t>pitest-example-2</t>
  </si>
  <si>
    <t>apoorva-sriv</t>
  </si>
  <si>
    <t>Apoorva Srivastava</t>
  </si>
  <si>
    <t>https://github.com/apoorva-sriv/pitest-example-2</t>
  </si>
  <si>
    <t>Java/HTML/CSS</t>
  </si>
  <si>
    <t>2021-05-29T05:56:57Z</t>
  </si>
  <si>
    <t>2021-06-12T18:15:24Z</t>
  </si>
  <si>
    <t>2021-06-12T18:15:21Z</t>
  </si>
  <si>
    <t>MDEwOlJlcG9zaXRvcnkzNzYzMjk2MjM=</t>
  </si>
  <si>
    <t>mutation-testing-maven</t>
  </si>
  <si>
    <t>62mkv</t>
  </si>
  <si>
    <t>Kirill Marchuk</t>
  </si>
  <si>
    <t>Since May, 2018 work as a full-stack (mostly Java) developer at Kuehne-Nagel in Tallinn</t>
  </si>
  <si>
    <t>Kuehne+Nagel</t>
  </si>
  <si>
    <t>Tallinn, Estonia</t>
  </si>
  <si>
    <t>Minimal reproducible case for PIT/Maven/Junit5</t>
  </si>
  <si>
    <t>https://github.com/62mkv/mutation-testing-maven</t>
  </si>
  <si>
    <t>2021-06-12T15:56:16Z</t>
  </si>
  <si>
    <t>2021-06-12T17:28:35Z</t>
  </si>
  <si>
    <t>2021-06-12T17:28:22Z</t>
  </si>
  <si>
    <t>MDEwOlJlcG9zaXRvcnkyMjk4MTg3NDA=</t>
  </si>
  <si>
    <t>spring-boot-microservice-best-practices</t>
  </si>
  <si>
    <t>springboot/microservices-architecture/best-practices/cloudbuild/cloudrun/springboot-kubernetes/microservice-structure/development-practice/gradle/mutation-test</t>
  </si>
  <si>
    <t>Best practices and integrations available for Spring Boot based Microservice in a single repository.</t>
  </si>
  <si>
    <t>https://github.com/abhisheksr01/spring-boot-microservice-best-practices</t>
  </si>
  <si>
    <t>XSLT</t>
  </si>
  <si>
    <t>Java/Gherkin/XSLT/Dockerfile/Shell/JavaScript/Mustache</t>
  </si>
  <si>
    <t>2019-12-23T20:30:26Z</t>
  </si>
  <si>
    <t>2021-06-20T05:13:00Z</t>
  </si>
  <si>
    <t>2021-06-11T23:05:11Z</t>
  </si>
  <si>
    <t>MDEwOlJlcG9zaXRvcnkyNjAyOTUwNTk=</t>
  </si>
  <si>
    <t>linediff</t>
  </si>
  <si>
    <t>patrickuhlmann</t>
  </si>
  <si>
    <t>Patrick Uhlmann</t>
  </si>
  <si>
    <t>Small command line tool to compare two files and identify which lines they have in common and which they don't</t>
  </si>
  <si>
    <t>https://github.com/patrickuhlmann/linediff</t>
  </si>
  <si>
    <t>2020-04-30T19:01:56Z</t>
  </si>
  <si>
    <t>2021-06-11T14:46:56Z</t>
  </si>
  <si>
    <t>2021-06-11T14:46:53Z</t>
  </si>
  <si>
    <t>MDEwOlJlcG9zaXRvcnkxMTM0Njk0ODA=</t>
  </si>
  <si>
    <t>ccfr-fees-register-app</t>
  </si>
  <si>
    <t xml:space="preserve">Fees Register backend API </t>
  </si>
  <si>
    <t>https://github.com/hmcts/ccfr-fees-register-app</t>
  </si>
  <si>
    <t>Java/Shell/Groovy/HCL/Dockerfile</t>
  </si>
  <si>
    <t>2017-12-07T15:46:51Z</t>
  </si>
  <si>
    <t>2021-06-11T13:00:29Z</t>
  </si>
  <si>
    <t>2021-06-11T13:00:25Z</t>
  </si>
  <si>
    <t>MDEwOlJlcG9zaXRvcnkyNTIxMDMzNDQ=</t>
  </si>
  <si>
    <t>sainsburys-pd</t>
  </si>
  <si>
    <t>andrewflowers-sainsburys</t>
  </si>
  <si>
    <t>Andy Flowers</t>
  </si>
  <si>
    <t>https://github.com/andrewflowers-sainsburys/sainsburys-pd</t>
  </si>
  <si>
    <t>Groovy</t>
  </si>
  <si>
    <t>Java/Groovy/Dockerfile/Kotlin</t>
  </si>
  <si>
    <t>2020-04-01T07:29:06Z</t>
  </si>
  <si>
    <t>2021-06-11T09:44:17Z</t>
  </si>
  <si>
    <t>2021-06-11T09:44:08Z</t>
  </si>
  <si>
    <t>MDEwOlJlcG9zaXRvcnkxNzM4MDcyNDk=</t>
  </si>
  <si>
    <t>sonarqube-community-branch-plugin</t>
  </si>
  <si>
    <t>mc1arke</t>
  </si>
  <si>
    <t>Michael Clarke</t>
  </si>
  <si>
    <t>sonarqube-plugin/sonarqube/sonarqube-analysis/sonarqube-server/sonarqube-scanner</t>
  </si>
  <si>
    <t>A plugin that allows branch analysis and pull request decoration in the Community version of Sonarqube</t>
  </si>
  <si>
    <t>https://github.com/mc1arke/sonarqube-community-branch-plugin</t>
  </si>
  <si>
    <t>2019-03-04T19:24:36Z</t>
  </si>
  <si>
    <t>2021-06-22T00:01:18Z</t>
  </si>
  <si>
    <t>2021-06-11T06:46:49Z</t>
  </si>
  <si>
    <t>MDEwOlJlcG9zaXRvcnkyOTAzMzE0Mzg=</t>
  </si>
  <si>
    <t>tasks</t>
  </si>
  <si>
    <t>francescofiora</t>
  </si>
  <si>
    <t>Francesco Fiorà</t>
  </si>
  <si>
    <t>Athlone</t>
  </si>
  <si>
    <t>Producer consumer microservice tutorial with Spring Boot and ActiveMQ Artemis.</t>
  </si>
  <si>
    <t>https://github.com/francescofiora/tasks</t>
  </si>
  <si>
    <t>Shell/PHP/Java</t>
  </si>
  <si>
    <t>2020-08-25T21:52:12Z</t>
  </si>
  <si>
    <t>2021-06-10T20:10:20Z</t>
  </si>
  <si>
    <t>2021-06-10T20:10:11Z</t>
  </si>
  <si>
    <t>MDEwOlJlcG9zaXRvcnkyMjE4NDY3NDQ=</t>
  </si>
  <si>
    <t>jqwik-handson</t>
  </si>
  <si>
    <t>sylvaindecout</t>
  </si>
  <si>
    <t>sylvain decout</t>
  </si>
  <si>
    <t>jqwik/property-based-testing</t>
  </si>
  <si>
    <t>Hands-on for Property-Based Testing with Jqwik</t>
  </si>
  <si>
    <t>https://github.com/sylvaindecout/jqwik-handson</t>
  </si>
  <si>
    <t>2019-11-15T04:54:18Z</t>
  </si>
  <si>
    <t>2021-06-10T15:28:46Z</t>
  </si>
  <si>
    <t>2021-06-10T15:28:43Z</t>
  </si>
  <si>
    <t>MDEwOlJlcG9zaXRvcnkzNjg2MjIwMTA=</t>
  </si>
  <si>
    <t>library</t>
  </si>
  <si>
    <t>darizagrl</t>
  </si>
  <si>
    <t>Kyiv</t>
  </si>
  <si>
    <t>https://github.com/darizagrl/library</t>
  </si>
  <si>
    <t>Dockerfile/Java/Gherkin/Batchfile</t>
  </si>
  <si>
    <t>2021-05-18T17:56:26Z</t>
  </si>
  <si>
    <t>2021-06-10T14:52:36Z</t>
  </si>
  <si>
    <t>2021-06-10T14:52:32Z</t>
  </si>
  <si>
    <t>MDEwOlJlcG9zaXRvcnkzNjI3NzIyNTc=</t>
  </si>
  <si>
    <t>tdd-group10</t>
  </si>
  <si>
    <t>dduh96</t>
  </si>
  <si>
    <t>https://github.com/dduh96/tdd-group10</t>
  </si>
  <si>
    <t>2021-04-29T10:04:42Z</t>
  </si>
  <si>
    <t>2021-06-10T11:00:55Z</t>
  </si>
  <si>
    <t>2021-06-10T11:00:53Z</t>
  </si>
  <si>
    <t>MDEwOlJlcG9zaXRvcnkzNTAzMzI0Nzg=</t>
  </si>
  <si>
    <t>bd-opdrachten</t>
  </si>
  <si>
    <t>Fireblade75</t>
  </si>
  <si>
    <t>Arnold Averink</t>
  </si>
  <si>
    <t xml:space="preserve">Fireblade Games &amp; @SaxionACT </t>
  </si>
  <si>
    <t>https://github.com/Fireblade75/bd-opdrachten</t>
  </si>
  <si>
    <t>Dockerfile/Java/TypeScript/CSS/JavaScript/HTML</t>
  </si>
  <si>
    <t>2021-03-22T12:19:05Z</t>
  </si>
  <si>
    <t>2021-06-10T07:28:05Z</t>
  </si>
  <si>
    <t>2021-06-10T07:27:56Z</t>
  </si>
  <si>
    <t>MDEwOlJlcG9zaXRvcnkzNDgzNjgzNDg=</t>
  </si>
  <si>
    <t>BankApp</t>
  </si>
  <si>
    <t>https://github.com/Fireblade75/BankApp</t>
  </si>
  <si>
    <t>2021-03-16T13:58:53Z</t>
  </si>
  <si>
    <t>2021-06-10T07:19:26Z</t>
  </si>
  <si>
    <t>2021-06-10T07:19:19Z</t>
  </si>
  <si>
    <t>MDEwOlJlcG9zaXRvcnkyOTI4MTg=</t>
  </si>
  <si>
    <t>Diego-Pacheco-Sandbox</t>
  </si>
  <si>
    <t>Sandbox for code testing and blog post source</t>
  </si>
  <si>
    <t>https://github.com/diegopacheco/Diego-Pacheco-Sandbox</t>
  </si>
  <si>
    <t>Clojure/Scala/Groovy/Python/Ruby/Java/HTML</t>
  </si>
  <si>
    <t>2009-08-31T01:06:05Z</t>
  </si>
  <si>
    <t>2021-06-10T03:43:13Z</t>
  </si>
  <si>
    <t>2021-06-10T03:42:55Z</t>
  </si>
  <si>
    <t>MDEwOlJlcG9zaXRvcnkyNDg1NDI5MTA=</t>
  </si>
  <si>
    <t>ia-home-office-integration-api</t>
  </si>
  <si>
    <t>https://github.com/hmcts/ia-home-office-integration-api</t>
  </si>
  <si>
    <t>2020-03-19T15:49:06Z</t>
  </si>
  <si>
    <t>2021-06-09T18:31:19Z</t>
  </si>
  <si>
    <t>2021-06-09T18:31:15Z</t>
  </si>
  <si>
    <t>MDEwOlJlcG9zaXRvcnkxMjkyMTk1MTg=</t>
  </si>
  <si>
    <t>probate-business-service</t>
  </si>
  <si>
    <t>https://github.com/hmcts/probate-business-service</t>
  </si>
  <si>
    <t>Shell/Java/Groovy/HCL/Dockerfile/HTML</t>
  </si>
  <si>
    <t>2018-04-12T08:35:05Z</t>
  </si>
  <si>
    <t>2021-06-09T16:27:31Z</t>
  </si>
  <si>
    <t>2021-06-09T16:27:27Z</t>
  </si>
  <si>
    <t>MDEwOlJlcG9zaXRvcnkxNTUyNDIwNTA=</t>
  </si>
  <si>
    <t>probate-orchestrator-service</t>
  </si>
  <si>
    <t>https://github.com/hmcts/probate-orchestrator-service</t>
  </si>
  <si>
    <t>Dockerfile/Shell/Java/Groovy/HCL</t>
  </si>
  <si>
    <t>2018-10-29T16:10:43Z</t>
  </si>
  <si>
    <t>2021-06-09T16:03:29Z</t>
  </si>
  <si>
    <t>2021-06-09T16:03:25Z</t>
  </si>
  <si>
    <t>MDEwOlJlcG9zaXRvcnkxMTM1NTYwNjA=</t>
  </si>
  <si>
    <t>bar-api</t>
  </si>
  <si>
    <t>https://github.com/hmcts/bar-api</t>
  </si>
  <si>
    <t>2017-12-08T09:20:13Z</t>
  </si>
  <si>
    <t>2021-06-09T15:46:25Z</t>
  </si>
  <si>
    <t>2021-06-09T15:46:21Z</t>
  </si>
  <si>
    <t>MDEwOlJlcG9zaXRvcnkyNDMyNjI0MjQ=</t>
  </si>
  <si>
    <t>pcq-backend</t>
  </si>
  <si>
    <t>Protected Characteristics Backend API repo</t>
  </si>
  <si>
    <t>https://github.com/hmcts/pcq-backend</t>
  </si>
  <si>
    <t>2020-02-26T12:55:12Z</t>
  </si>
  <si>
    <t>2021-06-09T13:13:18Z</t>
  </si>
  <si>
    <t>2021-06-09T13:13:14Z</t>
  </si>
  <si>
    <t>MDEwOlJlcG9zaXRvcnkyNTI0NTc0NjA=</t>
  </si>
  <si>
    <t>pcq-consolidation-service</t>
  </si>
  <si>
    <t>Protected Characteristics Consolidation Service</t>
  </si>
  <si>
    <t>https://github.com/hmcts/pcq-consolidation-service</t>
  </si>
  <si>
    <t>Dockerfile/Groovy/Shell/Java</t>
  </si>
  <si>
    <t>2020-04-02T13:04:49Z</t>
  </si>
  <si>
    <t>2021-06-09T13:12:52Z</t>
  </si>
  <si>
    <t>2021-06-09T13:12:47Z</t>
  </si>
  <si>
    <t>MDEwOlJlcG9zaXRvcnkyODI5NjMyNjA=</t>
  </si>
  <si>
    <t>pcq-loader</t>
  </si>
  <si>
    <t>PCQ Loader component</t>
  </si>
  <si>
    <t>https://github.com/hmcts/pcq-loader</t>
  </si>
  <si>
    <t>Dockerfile/Groovy/Java/Shell</t>
  </si>
  <si>
    <t>2020-07-27T17:08:07Z</t>
  </si>
  <si>
    <t>2021-06-09T13:12:18Z</t>
  </si>
  <si>
    <t>2021-06-09T13:12:13Z</t>
  </si>
  <si>
    <t>MDEwOlJlcG9zaXRvcnkxOTc3NjMxNjk=</t>
  </si>
  <si>
    <t>rd-profile-sync</t>
  </si>
  <si>
    <t>Scheduled sync job between IDAM and User Profile</t>
  </si>
  <si>
    <t>https://github.com/hmcts/rd-profile-sync</t>
  </si>
  <si>
    <t>Java/Dockerfile/Groovy/Shell/HCL</t>
  </si>
  <si>
    <t>2019-07-19T11:44:15Z</t>
  </si>
  <si>
    <t>2021-06-09T11:03:17Z</t>
  </si>
  <si>
    <t>2021-06-09T11:03:14Z</t>
  </si>
  <si>
    <t>MDEwOlJlcG9zaXRvcnkxMjkyMTk3MTE=</t>
  </si>
  <si>
    <t>probate-submit-service</t>
  </si>
  <si>
    <t>https://github.com/hmcts/probate-submit-service</t>
  </si>
  <si>
    <t>2018-04-12T08:36:22Z</t>
  </si>
  <si>
    <t>2021-06-09T10:06:39Z</t>
  </si>
  <si>
    <t>2021-06-09T10:06:36Z</t>
  </si>
  <si>
    <t>MDEwOlJlcG9zaXRvcnkzNzQ0MTExNTM=</t>
  </si>
  <si>
    <t>backend-challenge-iti</t>
  </si>
  <si>
    <t>molBR</t>
  </si>
  <si>
    <t>Pedro Vallese</t>
  </si>
  <si>
    <t>Computer Engineer.\r\nLove programming and messing with electronics.\r\n</t>
  </si>
  <si>
    <t>Itaú</t>
  </si>
  <si>
    <t>Desafio backend do ITI. Desenvolvido em JAVA.</t>
  </si>
  <si>
    <t>https://github.com/molBR/backend-challenge-iti</t>
  </si>
  <si>
    <t>2021-06-06T16:35:47Z</t>
  </si>
  <si>
    <t>2021-06-09T01:15:19Z</t>
  </si>
  <si>
    <t>2021-06-09T01:15:16Z</t>
  </si>
  <si>
    <t>MDEwOlJlcG9zaXRvcnkzNzAxOTE4MzQ=</t>
  </si>
  <si>
    <t>impresao-fatura-do-cartao</t>
  </si>
  <si>
    <t>dsisconeto</t>
  </si>
  <si>
    <t>Dejair Sisconeto</t>
  </si>
  <si>
    <t>Eterno aprendiz das ciências da computação, desde os algoritmos em C ao design e arquitetura de software corporativos.</t>
  </si>
  <si>
    <t>Softplan</t>
  </si>
  <si>
    <t>Floripa</t>
  </si>
  <si>
    <t>https://github.com/dsisconeto/impresao-fatura-do-cartao</t>
  </si>
  <si>
    <t>2021-05-24T01:09:48Z</t>
  </si>
  <si>
    <t>2021-06-08T13:51:22Z</t>
  </si>
  <si>
    <t>2021-06-08T13:51:20Z</t>
  </si>
  <si>
    <t>MDEwOlJlcG9zaXRvcnkxOTQwNjQ4NTg=</t>
  </si>
  <si>
    <t>elasticsearch-tc-karate-demo</t>
  </si>
  <si>
    <t>jvwilge</t>
  </si>
  <si>
    <t>Jeroen van Wilgenburg</t>
  </si>
  <si>
    <t>JPoint</t>
  </si>
  <si>
    <t>Utrecht</t>
  </si>
  <si>
    <t>Demo project with elasticsearch 7, Testcontainers and Karate</t>
  </si>
  <si>
    <t>https://github.com/jvwilge/elasticsearch-tc-karate-demo</t>
  </si>
  <si>
    <t>Java/JavaScript/Gherkin</t>
  </si>
  <si>
    <t>2019-06-27T09:24:18Z</t>
  </si>
  <si>
    <t>2021-06-08T13:08:39Z</t>
  </si>
  <si>
    <t>2021-06-08T13:08:32Z</t>
  </si>
  <si>
    <t>MDEwOlJlcG9zaXRvcnk2NDI1OTA1</t>
  </si>
  <si>
    <t>pit-idea-plugin</t>
  </si>
  <si>
    <t>mjedynak</t>
  </si>
  <si>
    <t>Michal Jedynak</t>
  </si>
  <si>
    <t>Cracow</t>
  </si>
  <si>
    <t>pit/pitest/pitest-plugin/mutation-testing</t>
  </si>
  <si>
    <t>IntelliJ Idea plugin for PIT mutation testing</t>
  </si>
  <si>
    <t>https://github.com/mjedynak/pit-idea-plugin</t>
  </si>
  <si>
    <t>Groovy/Java</t>
  </si>
  <si>
    <t>2012-10-28T09:02:26Z</t>
  </si>
  <si>
    <t>2021-06-08T13:18:35Z</t>
  </si>
  <si>
    <t>2021-06-07T20:00:53Z</t>
  </si>
  <si>
    <t>MDEwOlJlcG9zaXRvcnkzNDY5OTcyODU=</t>
  </si>
  <si>
    <t>Webcrawler-CleanCode</t>
  </si>
  <si>
    <t>AntonDreher</t>
  </si>
  <si>
    <t>https://github.com/AntonDreher/Webcrawler-CleanCode</t>
  </si>
  <si>
    <t>2021-03-12T08:39:40Z</t>
  </si>
  <si>
    <t>2021-06-07T19:48:45Z</t>
  </si>
  <si>
    <t>2021-06-07T19:48:36Z</t>
  </si>
  <si>
    <t>MDEwOlJlcG9zaXRvcnkzNzQ3NjkwNjQ=</t>
  </si>
  <si>
    <t>MutationTesting</t>
  </si>
  <si>
    <t>AlexanderKiselyov</t>
  </si>
  <si>
    <t>Alexander Kiselyov</t>
  </si>
  <si>
    <t>Мутационное тестирование на примере Pitest</t>
  </si>
  <si>
    <t>https://github.com/AlexanderKiselyov/MutationTesting</t>
  </si>
  <si>
    <t>2021-06-07T18:49:51Z</t>
  </si>
  <si>
    <t>2021-06-07T18:53:07Z</t>
  </si>
  <si>
    <t>2021-06-07T18:53:05Z</t>
  </si>
  <si>
    <t>MDEwOlJlcG9zaXRvcnkxNzkxMDc5MjY=</t>
  </si>
  <si>
    <t>cf-hoover</t>
  </si>
  <si>
    <t>pacphi</t>
  </si>
  <si>
    <t>Chris Phillipson</t>
  </si>
  <si>
    <t>Manager, Solutions Engineering, VMWare, MAPBU</t>
  </si>
  <si>
    <t>VMWare</t>
  </si>
  <si>
    <t>Seattle, WA</t>
  </si>
  <si>
    <t>spring-webflux/java/reactor/openjdk11/cloud-foundry</t>
  </si>
  <si>
    <t>Easily aggregate accounting and snapshot usage reporting across multiple foundations</t>
  </si>
  <si>
    <t>https://github.com/pacphi/cf-hoover</t>
  </si>
  <si>
    <t>2019-04-02T15:32:21Z</t>
  </si>
  <si>
    <t>2021-06-07T13:58:26Z</t>
  </si>
  <si>
    <t>2021-06-07T13:57:16Z</t>
  </si>
  <si>
    <t>MDEwOlJlcG9zaXRvcnkyMTE1MDUyNjc=</t>
  </si>
  <si>
    <t>spring-boot-starter-specification-builder</t>
  </si>
  <si>
    <t>spring-boot/spring-data-jpa/spring-data-jpa-specification/java</t>
  </si>
  <si>
    <t>Spring Boot starter for building specifications in declarative way</t>
  </si>
  <si>
    <t>https://github.com/MikeSafonov/spring-boot-starter-specification-builder</t>
  </si>
  <si>
    <t>2019-09-28T13:32:39Z</t>
  </si>
  <si>
    <t>2021-06-07T12:03:49Z</t>
  </si>
  <si>
    <t>2021-06-07T12:03:40Z</t>
  </si>
  <si>
    <t>MDEwOlJlcG9zaXRvcnkyMTA4NzU2NTU=</t>
  </si>
  <si>
    <t>bad-bowling-kata</t>
  </si>
  <si>
    <t>armakuni</t>
  </si>
  <si>
    <t>https://github.com/armakuni/bad-bowling-kata</t>
  </si>
  <si>
    <t>Python/PHP/Java</t>
  </si>
  <si>
    <t>2019-09-25T15:12:48Z</t>
  </si>
  <si>
    <t>2021-06-07T07:42:17Z</t>
  </si>
  <si>
    <t>2021-06-07T07:42:13Z</t>
  </si>
  <si>
    <t>MDEwOlJlcG9zaXRvcnkzNzE1NjU0MDQ=</t>
  </si>
  <si>
    <t>facultad</t>
  </si>
  <si>
    <t>ericbrandwein</t>
  </si>
  <si>
    <t>Eric Brandwein</t>
  </si>
  <si>
    <t>Mis cosas de la facu</t>
  </si>
  <si>
    <t>https://github.com/ericbrandwein/facultad</t>
  </si>
  <si>
    <t>TeX/Makefile/Java/Shell/HTML/CSS/JavaScript</t>
  </si>
  <si>
    <t>2021-05-28T03:09:16Z</t>
  </si>
  <si>
    <t>2021-06-06T23:01:11Z</t>
  </si>
  <si>
    <t>2021-06-06T23:01:02Z</t>
  </si>
  <si>
    <t>MDEwOlJlcG9zaXRvcnk0NjgwMzc2Nw==</t>
  </si>
  <si>
    <t>eclipse-collections</t>
  </si>
  <si>
    <t>eclipse</t>
  </si>
  <si>
    <t>java/eclipse-collections/java-collections/collections/data-structures/functional/object-oriented/immutable-collections/primitive-collections</t>
  </si>
  <si>
    <t>Eclipse Collections is a collections framework for Java with optimized data structures and a rich, functional and fluent API.</t>
  </si>
  <si>
    <t>https://github.com/eclipse/eclipse-collections</t>
  </si>
  <si>
    <t>Java/Scala/HTML</t>
  </si>
  <si>
    <t>2015-11-24T16:22:48Z</t>
  </si>
  <si>
    <t>2021-06-20T09:03:52Z</t>
  </si>
  <si>
    <t>2021-06-06T20:11:43Z</t>
  </si>
  <si>
    <t>MDEwOlJlcG9zaXRvcnkzMDgxMzI4OTI=</t>
  </si>
  <si>
    <t>products</t>
  </si>
  <si>
    <t>https://github.com/francescofiora/products</t>
  </si>
  <si>
    <t>2020-10-28T20:26:52Z</t>
  </si>
  <si>
    <t>2021-06-06T17:45:59Z</t>
  </si>
  <si>
    <t>2021-06-06T17:45:36Z</t>
  </si>
  <si>
    <t>MDEwOlJlcG9zaXRvcnkzMzkxNDcyNTM=</t>
  </si>
  <si>
    <t>jacem</t>
  </si>
  <si>
    <t>khmarbaise</t>
  </si>
  <si>
    <t>Karl Heinz Marbaise</t>
  </si>
  <si>
    <t>Apache Maven PMC Member, Apache Software Foundation Member @apache, @mojohaus Mojo Haus Member, Java Developer, CI / CD Fan</t>
  </si>
  <si>
    <t>SoftwareEntwicklung Beratung Schulung</t>
  </si>
  <si>
    <t>Würselen, Germany</t>
  </si>
  <si>
    <t>Java CPU Emulator</t>
  </si>
  <si>
    <t>https://github.com/khmarbaise/jacem</t>
  </si>
  <si>
    <t>Java/ANTLR</t>
  </si>
  <si>
    <t>2021-02-15T17:02:45Z</t>
  </si>
  <si>
    <t>2021-06-06T13:14:38Z</t>
  </si>
  <si>
    <t>2021-06-06T11:47:16Z</t>
  </si>
  <si>
    <t>MDEwOlJlcG9zaXRvcnkxNjQwMTMzNjY=</t>
  </si>
  <si>
    <t>cf-butler</t>
  </si>
  <si>
    <t>openjdk11/reactor-core/cf-cli/cloud-foundry/spring-boot-2/r2dbc/spring-webflux</t>
  </si>
  <si>
    <t>My purpose in life is to cleanup stale apps and services on a Cloud Foundry foundation.  I can be configured to report on and remove orphaned services and stopped app instances older than a configurable duration. I do many other useful things too.</t>
  </si>
  <si>
    <t>https://github.com/pacphi/cf-butler</t>
  </si>
  <si>
    <t>Shell/Java/Dockerfile/PowerShell/HTML</t>
  </si>
  <si>
    <t>2019-01-03T19:18:15Z</t>
  </si>
  <si>
    <t>2021-06-05T17:17:47Z</t>
  </si>
  <si>
    <t>2021-06-05T17:16:09Z</t>
  </si>
  <si>
    <t>MDEwOlJlcG9zaXRvcnkyMDY4Njc2NTY=</t>
  </si>
  <si>
    <t>unison</t>
  </si>
  <si>
    <t>conormuldoon</t>
  </si>
  <si>
    <t>Conor Muldoon</t>
  </si>
  <si>
    <t>University College Dublin</t>
  </si>
  <si>
    <t>Dublin</t>
  </si>
  <si>
    <t>Unison enables the tracking and graphing of (HARMONIE-AROME) numerical weather forecast data from meteorological services and provides an API for accessing historical data.</t>
  </si>
  <si>
    <t>https://github.com/conormuldoon/unison</t>
  </si>
  <si>
    <t>Java/HTML/JavaScript/CSS/Dockerfile/Shell/Python</t>
  </si>
  <si>
    <t>2019-09-06T20:16:28Z</t>
  </si>
  <si>
    <t>2021-06-05T12:01:05Z</t>
  </si>
  <si>
    <t>2021-06-05T12:01:01Z</t>
  </si>
  <si>
    <t>MDEwOlJlcG9zaXRvcnkyODA3NTM3MjI=</t>
  </si>
  <si>
    <t>books</t>
  </si>
  <si>
    <t>Rest Api tutorial</t>
  </si>
  <si>
    <t>https://github.com/francescofiora/books</t>
  </si>
  <si>
    <t>Java/Shell/PHP</t>
  </si>
  <si>
    <t>2020-07-18T23:00:21Z</t>
  </si>
  <si>
    <t>2021-06-05T09:32:36Z</t>
  </si>
  <si>
    <t>2021-06-05T09:32:20Z</t>
  </si>
  <si>
    <t>MDEwOlJlcG9zaXRvcnkxNDkxNDQxODM=</t>
  </si>
  <si>
    <t>7ep</t>
  </si>
  <si>
    <t>Byron Katz</t>
  </si>
  <si>
    <t>An unorthodox programmer</t>
  </si>
  <si>
    <t>Coveros</t>
  </si>
  <si>
    <t>jenkins/bdd/cucumber/behave/unit-testing/gradlew/database/python/java/gherkin</t>
  </si>
  <si>
    <t>A demonstration of a web application with tests</t>
  </si>
  <si>
    <t>https://github.com/7ep/demo</t>
  </si>
  <si>
    <t>Java/HTML/Gherkin/Python/CSS/JavaScript/C#</t>
  </si>
  <si>
    <t>2018-09-17T15:10:17Z</t>
  </si>
  <si>
    <t>2021-06-04T16:30:38Z</t>
  </si>
  <si>
    <t>2021-06-04T16:30:01Z</t>
  </si>
  <si>
    <t>MDEwOlJlcG9zaXRvcnkzNzM4ODYyNTc=</t>
  </si>
  <si>
    <t>hotels-booking</t>
  </si>
  <si>
    <t>LorenzoPratesi</t>
  </si>
  <si>
    <t>Lorenzo Pratesi</t>
  </si>
  <si>
    <t>Florence</t>
  </si>
  <si>
    <t>Build an simple hotel booking engine using TDD</t>
  </si>
  <si>
    <t>https://github.com/LorenzoPratesi/hotels-booking</t>
  </si>
  <si>
    <t>2021-06-04T15:32:59Z</t>
  </si>
  <si>
    <t>2021-06-04T15:55:09Z</t>
  </si>
  <si>
    <t>2021-06-04T15:55:06Z</t>
  </si>
  <si>
    <t>MDEwOlJlcG9zaXRvcnkxNTg1NDMwNTk=</t>
  </si>
  <si>
    <t>ongdb</t>
  </si>
  <si>
    <t>graphfoundation</t>
  </si>
  <si>
    <t>ONgDB is an independent fork of Neo4j® Enterprise Edition version 3.4.0.rc02 licensed under AGPLv3 and/or Community Edition licensed under GPLv3</t>
  </si>
  <si>
    <t>https://github.com/graphfoundation/ongdb</t>
  </si>
  <si>
    <t>Roff/Java/Scala/Gherkin/Shell/Makefile/PowerShell</t>
  </si>
  <si>
    <t>2018-11-21T12:14:37Z</t>
  </si>
  <si>
    <t>2021-06-17T18:27:36Z</t>
  </si>
  <si>
    <t>2021-06-04T15:10:35Z</t>
  </si>
  <si>
    <t>MDEwOlJlcG9zaXRvcnkzNzM4Njk2MTc=</t>
  </si>
  <si>
    <t>GildedRose</t>
  </si>
  <si>
    <t>Bipaswi</t>
  </si>
  <si>
    <t>https://github.com/Bipaswi/GildedRose</t>
  </si>
  <si>
    <t>2021-06-04T14:35:41Z</t>
  </si>
  <si>
    <t>2021-06-04T14:37:22Z</t>
  </si>
  <si>
    <t>2021-06-04T14:33:54Z</t>
  </si>
  <si>
    <t>MDEwOlJlcG9zaXRvcnkyMDA3NzE3NTI=</t>
  </si>
  <si>
    <t>Sharing_MutationJava</t>
  </si>
  <si>
    <t>RiceBen</t>
  </si>
  <si>
    <t>Rice Ben</t>
  </si>
  <si>
    <t>Hi, I'm a developer experience in .net framework with several years. Also interests in DevOps &amp; Agile development.</t>
  </si>
  <si>
    <t>Trend Micro Inc.</t>
  </si>
  <si>
    <t>This is a repository for internal sharing. Introduce mutation test.</t>
  </si>
  <si>
    <t>https://github.com/RiceBen/Sharing_MutationJava</t>
  </si>
  <si>
    <t>2019-08-06T03:45:36Z</t>
  </si>
  <si>
    <t>2021-06-04T06:11:28Z</t>
  </si>
  <si>
    <t>2021-06-04T06:11:25Z</t>
  </si>
  <si>
    <t>MDEwOlJlcG9zaXRvcnkxNjExMDM1ODE=</t>
  </si>
  <si>
    <t>arbitrader</t>
  </si>
  <si>
    <t>agonyforge</t>
  </si>
  <si>
    <t>market-neutrality/cryptocurrency/trading-bot/bitcoin/ethereum/arbitrage/btc</t>
  </si>
  <si>
    <t>A market neutral cryptocurrency trading bot.</t>
  </si>
  <si>
    <t>https://github.com/agonyforge/arbitrader</t>
  </si>
  <si>
    <t>Java/Dockerfile</t>
  </si>
  <si>
    <t>2018-12-10T02:13:05Z</t>
  </si>
  <si>
    <t>2021-06-21T01:14:00Z</t>
  </si>
  <si>
    <t>2021-06-03T23:09:24Z</t>
  </si>
  <si>
    <t>MDEwOlJlcG9zaXRvcnkzNTEwNDI4MjQ=</t>
  </si>
  <si>
    <t>MultipleModules</t>
  </si>
  <si>
    <t>De66y</t>
  </si>
  <si>
    <t>https://github.com/De66y/MultipleModules</t>
  </si>
  <si>
    <t>Java/CSS/HTML/TypeScript</t>
  </si>
  <si>
    <t>2021-03-24T10:47:23Z</t>
  </si>
  <si>
    <t>2021-06-03T20:36:34Z</t>
  </si>
  <si>
    <t>2021-06-03T20:36:21Z</t>
  </si>
  <si>
    <t>MDEwOlJlcG9zaXRvcnkzNzM2MzExMTc=</t>
  </si>
  <si>
    <t>mutationTests</t>
  </si>
  <si>
    <t>antufievsemen</t>
  </si>
  <si>
    <t>Semen</t>
  </si>
  <si>
    <t>Saint - Petersburg, Russia</t>
  </si>
  <si>
    <t>https://github.com/antufievsemen/mutationTests</t>
  </si>
  <si>
    <t>2021-06-03T20:20:46Z</t>
  </si>
  <si>
    <t>2021-06-03T20:29:05Z</t>
  </si>
  <si>
    <t>2021-06-03T20:29:03Z</t>
  </si>
  <si>
    <t>MDEwOlJlcG9zaXRvcnkyMzM5Mjg1ODU=</t>
  </si>
  <si>
    <t>ISEP-LAPR2</t>
  </si>
  <si>
    <t>Tiago-S-Ribeiro</t>
  </si>
  <si>
    <t>Tiago Ribeiro</t>
  </si>
  <si>
    <t>Informatics Engineering student at ISEP.</t>
  </si>
  <si>
    <t>Portugal</t>
  </si>
  <si>
    <t>LAPR2 unit course final project. (2018/2019)</t>
  </si>
  <si>
    <t>https://github.com/Tiago-S-Ribeiro/ISEP-LAPR2</t>
  </si>
  <si>
    <t>CSS/Java</t>
  </si>
  <si>
    <t>2020-01-14T20:23:39Z</t>
  </si>
  <si>
    <t>2021-06-03T17:57:17Z</t>
  </si>
  <si>
    <t>2021-06-03T17:57:13Z</t>
  </si>
  <si>
    <t>MDEwOlJlcG9zaXRvcnkyMzcwNjI4MTc=</t>
  </si>
  <si>
    <t>ISEP-LAPR3</t>
  </si>
  <si>
    <t>LAPR3 unit course final project. (2019/2020)</t>
  </si>
  <si>
    <t>https://github.com/Tiago-S-Ribeiro/ISEP-LAPR3</t>
  </si>
  <si>
    <t>2020-01-29T19:18:07Z</t>
  </si>
  <si>
    <t>2021-06-03T17:53:52Z</t>
  </si>
  <si>
    <t>2021-06-03T17:53:47Z</t>
  </si>
  <si>
    <t>MDEwOlJlcG9zaXRvcnkzMzk2ODg1OTE=</t>
  </si>
  <si>
    <t>feup-lpoo</t>
  </si>
  <si>
    <t>NanD0245</t>
  </si>
  <si>
    <t>Fernando Rego</t>
  </si>
  <si>
    <t>Informatics and Computing Engineering student (BSc + MSc) at Faculdade de Engenharia da Universidade do Porto (@FEUP)</t>
  </si>
  <si>
    <t>https://github.com/NanD0245/feup-lpoo</t>
  </si>
  <si>
    <t>2021-02-17T10:38:12Z</t>
  </si>
  <si>
    <t>2021-06-03T15:19:23Z</t>
  </si>
  <si>
    <t>2021-06-03T15:19:13Z</t>
  </si>
  <si>
    <t>MDEwOlJlcG9zaXRvcnkzNTM0NjE3ODA=</t>
  </si>
  <si>
    <t>QS</t>
  </si>
  <si>
    <t>lailaelsh</t>
  </si>
  <si>
    <t>Laila El Shafie</t>
  </si>
  <si>
    <t>https://github.com/lailaelsh/QS</t>
  </si>
  <si>
    <t>HTML/Java/CSS/JavaScript/Scala/C</t>
  </si>
  <si>
    <t>2021-03-31T19:03:20Z</t>
  </si>
  <si>
    <t>2021-06-03T10:35:20Z</t>
  </si>
  <si>
    <t>2021-06-03T10:35:13Z</t>
  </si>
  <si>
    <t>MDEwOlJlcG9zaXRvcnkyOTQxMTcwMzA=</t>
  </si>
  <si>
    <t>bd2020-live-code</t>
  </si>
  <si>
    <t>https://github.com/sajanssens/bd2020-live-code</t>
  </si>
  <si>
    <t>2020-09-09T13:11:14Z</t>
  </si>
  <si>
    <t>2021-06-03T08:30:35Z</t>
  </si>
  <si>
    <t>2021-06-03T08:30:19Z</t>
  </si>
  <si>
    <t>MDEwOlJlcG9zaXRvcnkzNDU2MjU1MDM=</t>
  </si>
  <si>
    <t>pitest-github-demo</t>
  </si>
  <si>
    <t>GroupCDG-Labs</t>
  </si>
  <si>
    <t>https://github.com/GroupCDG-Labs/pitest-github-demo</t>
  </si>
  <si>
    <t>2021-03-08T11:00:48Z</t>
  </si>
  <si>
    <t>2021-06-03T08:26:09Z</t>
  </si>
  <si>
    <t>2021-06-03T08:25:50Z</t>
  </si>
  <si>
    <t>MDEwOlJlcG9zaXRvcnkzNzI4NTM4NzY=</t>
  </si>
  <si>
    <t>FH-SEM4-TDD-Workshop-NoteTakingTool</t>
  </si>
  <si>
    <t>Chrono666</t>
  </si>
  <si>
    <t>https://github.com/Chrono666/FH-SEM4-TDD-Workshop-NoteTakingTool</t>
  </si>
  <si>
    <t>Java/HTML/CSS/JavaScript</t>
  </si>
  <si>
    <t>2021-06-01T14:12:42Z</t>
  </si>
  <si>
    <t>2021-06-01T17:29:59Z</t>
  </si>
  <si>
    <t>2021-06-01T17:22:41Z</t>
  </si>
  <si>
    <t>MDEwOlJlcG9zaXRvcnkzNjM5NDA5NzI=</t>
  </si>
  <si>
    <t>FreiburgTest_TVSW</t>
  </si>
  <si>
    <t>ScarpelliniStefano</t>
  </si>
  <si>
    <t>StefanoScarpellini</t>
  </si>
  <si>
    <t>Progetto corso di Testing e Verifica del Software</t>
  </si>
  <si>
    <t>https://github.com/ScarpelliniStefano/FreiburgTest_TVSW</t>
  </si>
  <si>
    <t>Java/SCSS/CSS/HTML/Assembly</t>
  </si>
  <si>
    <t>2021-05-03T13:35:44Z</t>
  </si>
  <si>
    <t>2021-06-01T14:54:29Z</t>
  </si>
  <si>
    <t>2021-06-01T14:54:22Z</t>
  </si>
  <si>
    <t>MDEwOlJlcG9zaXRvcnkzNzAwMTcyMDE=</t>
  </si>
  <si>
    <t>symbolic_tools</t>
  </si>
  <si>
    <t>NJUCWL</t>
  </si>
  <si>
    <t>8个符号执行工具</t>
  </si>
  <si>
    <t>https://github.com/NJUCWL/symbolic_tools</t>
  </si>
  <si>
    <t>PureBasic/Shell/Python/C++/Makefile/C/Java</t>
  </si>
  <si>
    <t>2021-05-23T10:03:25Z</t>
  </si>
  <si>
    <t>2021-06-01T13:37:41Z</t>
  </si>
  <si>
    <t>2021-06-01T13:34:40Z</t>
  </si>
  <si>
    <t>MDEwOlJlcG9zaXRvcnkxNjY3MTA0NzM=</t>
  </si>
  <si>
    <t>conjob</t>
  </si>
  <si>
    <t>ScottG489</t>
  </si>
  <si>
    <t>Scott Giminiani</t>
  </si>
  <si>
    <t>@thoughtworks</t>
  </si>
  <si>
    <t>ci/build-tool/docker</t>
  </si>
  <si>
    <t>Simple un-opinionated service to run containers as jobs or serverless functions</t>
  </si>
  <si>
    <t>https://github.com/ScottG489/conjob</t>
  </si>
  <si>
    <t>Dockerfile/Shell/Java/HCL/Scala</t>
  </si>
  <si>
    <t>2019-01-20T21:18:12Z</t>
  </si>
  <si>
    <t>2021-06-01T04:54:30Z</t>
  </si>
  <si>
    <t>2021-06-01T04:50:28Z</t>
  </si>
  <si>
    <t>MDEwOlJlcG9zaXRvcnk2MzI4NTgwOA==</t>
  </si>
  <si>
    <t>checkstyle-backport-jre6</t>
  </si>
  <si>
    <t>rnveach</t>
  </si>
  <si>
    <t>Checkstyle is a tool for checking Java source code for adherence to a Code Standard or set of validation rules (best practices).  This project is a specialized fork of Checkstyle to support older runtime environments of users who can't upgrade. This project tries to provide all the functionality of current checkstyle version for those older environments.</t>
  </si>
  <si>
    <t>https://github.com/rnveach/checkstyle-backport-jre6</t>
  </si>
  <si>
    <t>Shell/Java/GAP/CSS/JavaScript/Batchfile/Perl</t>
  </si>
  <si>
    <t>2016-07-13T23:16:11Z</t>
  </si>
  <si>
    <t>2021-05-31T23:55:43Z</t>
  </si>
  <si>
    <t>2021-05-31T23:55:06Z</t>
  </si>
  <si>
    <t>MDEwOlJlcG9zaXRvcnkzNzI2MzUzMjc=</t>
  </si>
  <si>
    <t>feup-lpoo-StardewValley</t>
  </si>
  <si>
    <t>margaridav27</t>
  </si>
  <si>
    <t>Margarida Vieira</t>
  </si>
  <si>
    <t>BSc + MSc in Informatics and Computing Engineering 2nd year student at @FEUP</t>
  </si>
  <si>
    <t>https://github.com/margaridav27/feup-lpoo-StardewValley</t>
  </si>
  <si>
    <t>2021-05-31T21:44:20Z</t>
  </si>
  <si>
    <t>2021-05-31T21:46:24Z</t>
  </si>
  <si>
    <t>2021-05-31T21:46:11Z</t>
  </si>
  <si>
    <t>MDEwOlJlcG9zaXRvcnkzMzk0MzcxOTY=</t>
  </si>
  <si>
    <t>FEUP-LPOO</t>
  </si>
  <si>
    <t>miguelazevedolopes</t>
  </si>
  <si>
    <t>Miguel Lopes</t>
  </si>
  <si>
    <t>Studying Computer Engineering (BSc + MSc) at Faculdade de Engenharia da Universidade do Porto</t>
  </si>
  <si>
    <t>A project developed for the Object Oriented Programming course at FEUP</t>
  </si>
  <si>
    <t>https://github.com/miguelazevedolopes/FEUP-LPOO</t>
  </si>
  <si>
    <t>Java/HTML/CSS/JavaScript/Shell/Batchfile</t>
  </si>
  <si>
    <t>2021-02-16T15:10:09Z</t>
  </si>
  <si>
    <t>2021-05-31T15:48:51Z</t>
  </si>
  <si>
    <t>2021-05-31T15:32:53Z</t>
  </si>
  <si>
    <t>MDEwOlJlcG9zaXRvcnkyMjYzMDE5Njg=</t>
  </si>
  <si>
    <t>code-examples</t>
  </si>
  <si>
    <t>sttp-book</t>
  </si>
  <si>
    <t>software-testing/software-engineering/cs-education</t>
  </si>
  <si>
    <t>Code examples from the https://sttp.site book</t>
  </si>
  <si>
    <t>https://github.com/sttp-book/code-examples</t>
  </si>
  <si>
    <t>Java/Shell/JavaScript/HTML/CSS</t>
  </si>
  <si>
    <t>2019-12-06T10:20:08Z</t>
  </si>
  <si>
    <t>2021-05-31T15:06:59Z</t>
  </si>
  <si>
    <t>2021-05-31T15:06:56Z</t>
  </si>
  <si>
    <t>MDEwOlJlcG9zaXRvcnkzNzIyNDAwMTc=</t>
  </si>
  <si>
    <t>testesUnitariosEstudo</t>
  </si>
  <si>
    <t>Abnernnetto</t>
  </si>
  <si>
    <t>https://github.com/Abnernnetto/testesUnitariosEstudo</t>
  </si>
  <si>
    <t>2021-05-30T14:45:38Z</t>
  </si>
  <si>
    <t>2021-06-01T01:25:57Z</t>
  </si>
  <si>
    <t>2021-05-31T13:39:16Z</t>
  </si>
  <si>
    <t>MDEwOlJlcG9zaXRvcnkzNzI1MDYyNzM=</t>
  </si>
  <si>
    <t>feup-lpoo-pacman</t>
  </si>
  <si>
    <t>https://github.com/NanD0245/feup-lpoo-pacman</t>
  </si>
  <si>
    <t>2021-05-31T12:54:15Z</t>
  </si>
  <si>
    <t>2021-05-31T13:17:08Z</t>
  </si>
  <si>
    <t>2021-05-31T13:15:54Z</t>
  </si>
  <si>
    <t>MDEwOlJlcG9zaXRvcnkzNDcxMTc4NDI=</t>
  </si>
  <si>
    <t>Rikenunes8</t>
  </si>
  <si>
    <t>Henrique Nunes</t>
  </si>
  <si>
    <t>Studying Informatics and Computing Engineering</t>
  </si>
  <si>
    <t>https://github.com/Rikenunes8/feup-lpoo</t>
  </si>
  <si>
    <t>2021-03-12T15:49:12Z</t>
  </si>
  <si>
    <t>2021-05-31T11:44:22Z</t>
  </si>
  <si>
    <t>2021-05-31T11:09:32Z</t>
  </si>
  <si>
    <t>MDEwOlJlcG9zaXRvcnkzNzIzMzQ5NTQ=</t>
  </si>
  <si>
    <t>JoaoAMarinho</t>
  </si>
  <si>
    <t>JoaoMarinho</t>
  </si>
  <si>
    <t>Student Master in Informatics and Computing Engineering @FEUP</t>
  </si>
  <si>
    <t>Feup</t>
  </si>
  <si>
    <t>LPOO curricular unit project (FEUP MEIC 2nd) 20/21</t>
  </si>
  <si>
    <t>https://github.com/JoaoAMarinho/FEUP-LPOO</t>
  </si>
  <si>
    <t>2021-05-30T23:31:06Z</t>
  </si>
  <si>
    <t>2021-05-31T16:27:18Z</t>
  </si>
  <si>
    <t>2021-05-30T23:41:47Z</t>
  </si>
  <si>
    <t>MDEwOlJlcG9zaXRvcnkzNzM4OTcwNDM=</t>
  </si>
  <si>
    <t>feup-mieic-lpoo-proj</t>
  </si>
  <si>
    <t>diogolhc</t>
  </si>
  <si>
    <t>Diogo Costa</t>
  </si>
  <si>
    <t>https://github.com/diogolhc/feup-mieic-lpoo-proj</t>
  </si>
  <si>
    <t>2021-06-04T16:13:23Z</t>
  </si>
  <si>
    <t>2021-06-04T16:24:17Z</t>
  </si>
  <si>
    <t>2021-05-30T22:57:05Z</t>
  </si>
  <si>
    <t>MDEwOlJlcG9zaXRvcnkzNzM2MDkxODA=</t>
  </si>
  <si>
    <t>FEUP.MIEIC.LPOO.farmville</t>
  </si>
  <si>
    <t>Goncalerta</t>
  </si>
  <si>
    <t>Pedro Gonçalo Correia</t>
  </si>
  <si>
    <t>https://github.com/Goncalerta/FEUP.MIEIC.LPOO.farmville</t>
  </si>
  <si>
    <t>2021-06-03T18:45:53Z</t>
  </si>
  <si>
    <t>2021-06-04T16:12:17Z</t>
  </si>
  <si>
    <t>MDEwOlJlcG9zaXRvcnkzNzI1MTQzNjU=</t>
  </si>
  <si>
    <t>LPOO-Terrarius</t>
  </si>
  <si>
    <t>BrunoRosendo</t>
  </si>
  <si>
    <t>My name is Bruno Rosendo and I'm an Informatics Engineering student at @FEUP. Here you can find my projects and some of MIEIC's programming exercises</t>
  </si>
  <si>
    <t>Project developed for the Object Oriented Programming Laboratory</t>
  </si>
  <si>
    <t>https://github.com/BrunoRosendo/LPOO-Terrarius</t>
  </si>
  <si>
    <t>2021-05-31T13:22:44Z</t>
  </si>
  <si>
    <t>2021-05-31T13:25:54Z</t>
  </si>
  <si>
    <t>2021-05-30T22:54:24Z</t>
  </si>
  <si>
    <t>MDEwOlJlcG9zaXRvcnkzNzI1NTI1OTg=</t>
  </si>
  <si>
    <t>monkin77</t>
  </si>
  <si>
    <t>João Gil</t>
  </si>
  <si>
    <t>Informatics and Computing Engineering student at Faculdade de Engenharia da Universidade do Porto @FEUP</t>
  </si>
  <si>
    <t>https://github.com/monkin77/LPOO-Terrarius</t>
  </si>
  <si>
    <t>2021-05-31T15:29:37Z</t>
  </si>
  <si>
    <t>2021-05-31T15:36:28Z</t>
  </si>
  <si>
    <t>MDEwOlJlcG9zaXRvcnkzNzMyODM2NDg=</t>
  </si>
  <si>
    <t>feup-lpoo-proj</t>
  </si>
  <si>
    <t>DoStini</t>
  </si>
  <si>
    <t>André Moreira</t>
  </si>
  <si>
    <t>Informatics and Computing Engineering student (BSc + MSc) at Faculdade de Engenharia da Universidade do Porto\r\n@FEUP</t>
  </si>
  <si>
    <t xml:space="preserve">@NIAEFEUP </t>
  </si>
  <si>
    <t>https://github.com/DoStini/feup-lpoo-proj</t>
  </si>
  <si>
    <t>2021-06-02T19:39:17Z</t>
  </si>
  <si>
    <t>2021-06-02T19:42:44Z</t>
  </si>
  <si>
    <t>2021-05-30T22:53:51Z</t>
  </si>
  <si>
    <t>MDEwOlJlcG9zaXRvcnkyNDA4ODIzMzk=</t>
  </si>
  <si>
    <t>Mean-Temperature-App-Refactoring-Kata</t>
  </si>
  <si>
    <t>gregorriegler</t>
  </si>
  <si>
    <t>Gregor Riegler</t>
  </si>
  <si>
    <t>\r\n    Merciless Refactorer\r\n</t>
  </si>
  <si>
    <t>kata/legacy-code/refactoring/refactoring-kata/testng</t>
  </si>
  <si>
    <t>kata to practice dependency breaking</t>
  </si>
  <si>
    <t>https://github.com/gregorriegler/Mean-Temperature-App-Refactoring-Kata</t>
  </si>
  <si>
    <t>2020-02-16T11:50:16Z</t>
  </si>
  <si>
    <t>2021-05-30T19:09:48Z</t>
  </si>
  <si>
    <t>2021-05-30T19:09:42Z</t>
  </si>
  <si>
    <t>MDEwOlJlcG9zaXRvcnkyODI0MTgyOTI=</t>
  </si>
  <si>
    <t>kata-fraction</t>
  </si>
  <si>
    <t>Code Kata Fraction</t>
  </si>
  <si>
    <t>https://github.com/khmarbaise/kata-fraction</t>
  </si>
  <si>
    <t>2020-07-25T10:07:13Z</t>
  </si>
  <si>
    <t>2021-05-30T12:18:27Z</t>
  </si>
  <si>
    <t>2021-05-30T12:18:18Z</t>
  </si>
  <si>
    <t>MDEwOlJlcG9zaXRvcnkzNzE5NTY3ODQ=</t>
  </si>
  <si>
    <t>FH-SEM4-TDD-Workshop-TodoApplication</t>
  </si>
  <si>
    <t>SahilSinghStudierender</t>
  </si>
  <si>
    <t>Sahil Singh</t>
  </si>
  <si>
    <t>I'm a 21-year-old developer &amp; still in education</t>
  </si>
  <si>
    <t>Fh-Campus Wien</t>
  </si>
  <si>
    <t>Vienna</t>
  </si>
  <si>
    <t>This is a Todo Application which will be used for the TDD-paper, which explains how to approach Test-Driven Development</t>
  </si>
  <si>
    <t>https://github.com/SahilSinghStudierender/FH-SEM4-TDD-Workshop-TodoApplication</t>
  </si>
  <si>
    <t>2021-05-29T11:34:53Z</t>
  </si>
  <si>
    <t>2021-06-14T10:10:53Z</t>
  </si>
  <si>
    <t>2021-05-29T20:01:56Z</t>
  </si>
  <si>
    <t>MDEwOlJlcG9zaXRvcnkxNjI1MDE4OTM=</t>
  </si>
  <si>
    <t>csdegree</t>
  </si>
  <si>
    <t>pedroribeiro22</t>
  </si>
  <si>
    <t>Pedro Ribeiro</t>
  </si>
  <si>
    <t>University of Minho</t>
  </si>
  <si>
    <t>Braga, Portugal</t>
  </si>
  <si>
    <t>📚 Feel free to check my notes regarding several different courses</t>
  </si>
  <si>
    <t>https://github.com/pedroribeiro22/csdegree</t>
  </si>
  <si>
    <t>Haskell/C/Makefile/C++/Java/TeX/M</t>
  </si>
  <si>
    <t>2018-12-19T23:29:41Z</t>
  </si>
  <si>
    <t>2021-05-29T17:18:40Z</t>
  </si>
  <si>
    <t>2021-05-29T17:17:29Z</t>
  </si>
  <si>
    <t>MDEwOlJlcG9zaXRvcnkzNTgyMTAxMTU=</t>
  </si>
  <si>
    <t>sql-test-data-generator</t>
  </si>
  <si>
    <t>quick-perf</t>
  </si>
  <si>
    <t>Quickly evaluate and improve some performance-related properties</t>
  </si>
  <si>
    <t>sql/testing/test/database/java/postgresql/mariadb/mysql/mssql/h2</t>
  </si>
  <si>
    <t>Quickly create your SQL test data</t>
  </si>
  <si>
    <t>https://github.com/quick-perf/sql-test-data-generator</t>
  </si>
  <si>
    <t>2021-04-15T09:57:50Z</t>
  </si>
  <si>
    <t>2021-05-29T13:03:07Z</t>
  </si>
  <si>
    <t>2021-05-29T13:03:04Z</t>
  </si>
  <si>
    <t>MDEwOlJlcG9zaXRvcnkxMTQ1NjcxOTA=</t>
  </si>
  <si>
    <t>MetarParser</t>
  </si>
  <si>
    <t>mivek</t>
  </si>
  <si>
    <t>Jean-Kevin KPADEY</t>
  </si>
  <si>
    <t>java/metar/metar-decoder/aeronautics/weather/airport/taf/icao</t>
  </si>
  <si>
    <t>A java program decoding metar and taf</t>
  </si>
  <si>
    <t>https://github.com/mivek/MetarParser</t>
  </si>
  <si>
    <t>2017-12-17T20:42:00Z</t>
  </si>
  <si>
    <t>2021-05-29T11:18:56Z</t>
  </si>
  <si>
    <t>2021-05-29T11:18:51Z</t>
  </si>
  <si>
    <t>MDEwOlJlcG9zaXRvcnkyNDIzNzU1ODE=</t>
  </si>
  <si>
    <t>gameoflife-kotlin</t>
  </si>
  <si>
    <t>nelkinda</t>
  </si>
  <si>
    <t>coderetreat/game-of-life/kotlin/coderetreat-facilitators</t>
  </si>
  <si>
    <t>Game of Life in Kotlin: Solution for Coderetreat facilitators</t>
  </si>
  <si>
    <t>https://github.com/nelkinda/gameoflife-kotlin</t>
  </si>
  <si>
    <t>Makefile/Kotlin/Gherkin</t>
  </si>
  <si>
    <t>2020-02-22T16:42:23Z</t>
  </si>
  <si>
    <t>2021-05-29T10:30:54Z</t>
  </si>
  <si>
    <t>2021-05-29T10:30:47Z</t>
  </si>
  <si>
    <t>MDEwOlJlcG9zaXRvcnkzNjQ4NzYzMzM=</t>
  </si>
  <si>
    <t>BookmarkTool</t>
  </si>
  <si>
    <t>Mohamad-Schurbaji</t>
  </si>
  <si>
    <t>https://github.com/Mohamad-Schurbaji/BookmarkTool</t>
  </si>
  <si>
    <t>2021-05-06T10:47:16Z</t>
  </si>
  <si>
    <t>2021-05-29T08:36:30Z</t>
  </si>
  <si>
    <t>2021-05-29T08:36:28Z</t>
  </si>
  <si>
    <t>MDEwOlJlcG9zaXRvcnkzNDYxMTU4MDk=</t>
  </si>
  <si>
    <t>voice-to-db</t>
  </si>
  <si>
    <t>n-golubovic</t>
  </si>
  <si>
    <t>https://github.com/n-golubovic/voice-to-db</t>
  </si>
  <si>
    <t>Java/Python/Dockerfile</t>
  </si>
  <si>
    <t>2021-03-09T19:10:16Z</t>
  </si>
  <si>
    <t>2021-05-29T08:35:45Z</t>
  </si>
  <si>
    <t>2021-05-29T08:34:06Z</t>
  </si>
  <si>
    <t>MDEwOlJlcG9zaXRvcnkyMTM0NDI2NzM=</t>
  </si>
  <si>
    <t>gameoflife-java</t>
  </si>
  <si>
    <t>coderetreat/game-of-life/java/coderetreat-facilitators</t>
  </si>
  <si>
    <t>Game of Life in Java: Solution for Coderetreat facilitators</t>
  </si>
  <si>
    <t>https://github.com/nelkinda/gameoflife-java</t>
  </si>
  <si>
    <t>Makefile/Java/Gherkin</t>
  </si>
  <si>
    <t>2019-10-07T17:16:01Z</t>
  </si>
  <si>
    <t>2021-05-29T09:33:26Z</t>
  </si>
  <si>
    <t>2021-05-29T07:42:49Z</t>
  </si>
  <si>
    <t>MDEwOlJlcG9zaXRvcnkzNzE3Nzc4NjM=</t>
  </si>
  <si>
    <t>pitest-example</t>
  </si>
  <si>
    <t>https://github.com/apoorva-sriv/pitest-example</t>
  </si>
  <si>
    <t>2021-05-28T17:45:44Z</t>
  </si>
  <si>
    <t>2021-05-29T05:57:57Z</t>
  </si>
  <si>
    <t>2021-05-29T05:57:55Z</t>
  </si>
  <si>
    <t>MDEwOlJlcG9zaXRvcnkzMTIwMzI3NjY=</t>
  </si>
  <si>
    <t>tinycommons</t>
  </si>
  <si>
    <t>jandk</t>
  </si>
  <si>
    <t>Jan De Kock</t>
  </si>
  <si>
    <t>Twofold</t>
  </si>
  <si>
    <t>Antwerp, Belgium</t>
  </si>
  <si>
    <t>Small library with stuff that's missing from Java for some reason</t>
  </si>
  <si>
    <t>https://github.com/jandk/tinycommons</t>
  </si>
  <si>
    <t>2020-11-11T16:51:59Z</t>
  </si>
  <si>
    <t>2021-05-28T15:05:43Z</t>
  </si>
  <si>
    <t>2021-05-28T15:05:33Z</t>
  </si>
  <si>
    <t>MDEwOlJlcG9zaXRvcnkxMzI1OTcwODQ=</t>
  </si>
  <si>
    <t>div-fees-and-payments-service</t>
  </si>
  <si>
    <t>Divorce Fees &amp; Payments Service</t>
  </si>
  <si>
    <t>https://github.com/hmcts/div-fees-and-payments-service</t>
  </si>
  <si>
    <t>2018-05-08T11:08:40Z</t>
  </si>
  <si>
    <t>2021-05-28T14:45:27Z</t>
  </si>
  <si>
    <t>2021-05-28T14:45:24Z</t>
  </si>
  <si>
    <t>MDEwOlJlcG9zaXRvcnkxMjEyNjMzNzg=</t>
  </si>
  <si>
    <t>div-document-generator-client</t>
  </si>
  <si>
    <t>Divorce Document Generator Client API</t>
  </si>
  <si>
    <t>https://github.com/hmcts/div-document-generator-client</t>
  </si>
  <si>
    <t>Java/HTML/Groovy/HCL/Dockerfile</t>
  </si>
  <si>
    <t>2018-02-12T15:24:10Z</t>
  </si>
  <si>
    <t>2021-05-28T13:29:53Z</t>
  </si>
  <si>
    <t>2021-05-28T13:29:50Z</t>
  </si>
  <si>
    <t>MDEwOlJlcG9zaXRvcnkzMDg2OTA5OTQ=</t>
  </si>
  <si>
    <t>camhub</t>
  </si>
  <si>
    <t>viduxka</t>
  </si>
  <si>
    <t>https://github.com/viduxka/camhub</t>
  </si>
  <si>
    <t>Java/HTML/CSS/JavaScript/Shell/Groovy</t>
  </si>
  <si>
    <t>2020-10-30T16:50:57Z</t>
  </si>
  <si>
    <t>2021-05-28T12:00:36Z</t>
  </si>
  <si>
    <t>2021-05-28T12:00:34Z</t>
  </si>
  <si>
    <t>MDEwOlJlcG9zaXRvcnkzNzE1ODI0NjM=</t>
  </si>
  <si>
    <t>tigercard</t>
  </si>
  <si>
    <t>ashishgodani</t>
  </si>
  <si>
    <t>Ashish</t>
  </si>
  <si>
    <t>https://github.com/ashishgodani/tigercard</t>
  </si>
  <si>
    <t>2021-05-28T04:46:51Z</t>
  </si>
  <si>
    <t>2021-05-28T04:48:45Z</t>
  </si>
  <si>
    <t>2021-05-28T04:45:38Z</t>
  </si>
  <si>
    <t>MDEwOlJlcG9zaXRvcnkzNzAzODY0MDc=</t>
  </si>
  <si>
    <t>WorkshopBuilderAndStrategyPatterns</t>
  </si>
  <si>
    <t>gartee-john-PFG</t>
  </si>
  <si>
    <t>John Gartee</t>
  </si>
  <si>
    <t>agile coach, software developer, .NET lover, TDD practitioner, and all around geek</t>
  </si>
  <si>
    <t>Principal</t>
  </si>
  <si>
    <t>Michigan</t>
  </si>
  <si>
    <t>https://github.com/gartee-john-PFG/WorkshopBuilderAndStrategyPatterns</t>
  </si>
  <si>
    <t>2021-05-24T14:46:57Z</t>
  </si>
  <si>
    <t>2021-05-27T13:23:49Z</t>
  </si>
  <si>
    <t>2021-05-27T13:23:37Z</t>
  </si>
  <si>
    <t>MDEwOlJlcG9zaXRvcnk4MDQwMTQ1NA==</t>
  </si>
  <si>
    <t>umejug-mutation-testing-lab</t>
  </si>
  <si>
    <t>bjorsa</t>
  </si>
  <si>
    <t>Björn Nyberg</t>
  </si>
  <si>
    <t>https://github.com/bjorsa/umejug-mutation-testing-lab</t>
  </si>
  <si>
    <t>2017-01-30T07:27:00Z</t>
  </si>
  <si>
    <t>2021-05-27T11:47:11Z</t>
  </si>
  <si>
    <t>2021-05-27T11:47:09Z</t>
  </si>
  <si>
    <t>MDEwOlJlcG9zaXRvcnkxNDM1NzUzNzY=</t>
  </si>
  <si>
    <t>Codelib</t>
  </si>
  <si>
    <t>Wycers</t>
  </si>
  <si>
    <t>Wycer</t>
  </si>
  <si>
    <t>SUSTecher, Full stack developer</t>
  </si>
  <si>
    <t>Shenzhen, Guangdong</t>
  </si>
  <si>
    <t>https://github.com/Wycers/Codelib</t>
  </si>
  <si>
    <t>VHDL</t>
  </si>
  <si>
    <t>C++/Python/TeX/Java/C/Assembly/CMake</t>
  </si>
  <si>
    <t>2018-08-05T01:44:34Z</t>
  </si>
  <si>
    <t>2021-06-12T02:12:19Z</t>
  </si>
  <si>
    <t>2021-05-26T19:25:31Z</t>
  </si>
  <si>
    <t>MDEwOlJlcG9zaXRvcnkxMzM3NDM1NjE=</t>
  </si>
  <si>
    <t>jsonkraken</t>
  </si>
  <si>
    <t>zogar1993</t>
  </si>
  <si>
    <t>Idiomatic Json parser for Kotlin (JVM)</t>
  </si>
  <si>
    <t>https://github.com/zogar1993/jsonkraken</t>
  </si>
  <si>
    <t>2018-05-17T01:44:05Z</t>
  </si>
  <si>
    <t>2021-06-07T21:52:59Z</t>
  </si>
  <si>
    <t>2021-05-26T16:49:34Z</t>
  </si>
  <si>
    <t>MDEwOlJlcG9zaXRvcnkzNjczNjI5MjI=</t>
  </si>
  <si>
    <t>POCs</t>
  </si>
  <si>
    <t>maxwellazevedo</t>
  </si>
  <si>
    <t>https://github.com/maxwellazevedo/POCs</t>
  </si>
  <si>
    <t>2021-05-14T12:57:01Z</t>
  </si>
  <si>
    <t>2021-05-26T16:40:05Z</t>
  </si>
  <si>
    <t>2021-05-26T16:40:03Z</t>
  </si>
  <si>
    <t>MDEwOlJlcG9zaXRvcnkxNjMyOTQwMjc=</t>
  </si>
  <si>
    <t>cena</t>
  </si>
  <si>
    <t>adhuc-projects</t>
  </si>
  <si>
    <t>https://github.com/adhuc-projects/cena</t>
  </si>
  <si>
    <t>Java/Makefile/Dockerfile/Gherkin/Vim Snippet</t>
  </si>
  <si>
    <t>2018-12-27T12:49:11Z</t>
  </si>
  <si>
    <t>2021-05-26T15:31:29Z</t>
  </si>
  <si>
    <t>2021-05-26T15:31:18Z</t>
  </si>
  <si>
    <t>MDEwOlJlcG9zaXRvcnkyODU4NzMyNTQ=</t>
  </si>
  <si>
    <t>pitest-gradle-sandbox</t>
  </si>
  <si>
    <t>pkubowicz</t>
  </si>
  <si>
    <t>Piotr Kubowicz</t>
  </si>
  <si>
    <t>Kotlin/Java backend developer</t>
  </si>
  <si>
    <t>nexocode</t>
  </si>
  <si>
    <t>Kraków, Poland</t>
  </si>
  <si>
    <t>A simple project showing advantages and disadvantages of Pitest</t>
  </si>
  <si>
    <t>https://github.com/pkubowicz/pitest-gradle-sandbox</t>
  </si>
  <si>
    <t>2020-08-07T16:22:48Z</t>
  </si>
  <si>
    <t>2021-05-27T07:19:15Z</t>
  </si>
  <si>
    <t>2021-05-26T12:35:31Z</t>
  </si>
  <si>
    <t>MDEwOlJlcG9zaXRvcnkzNjQ4NzU0MDM=</t>
  </si>
  <si>
    <t>BookmarkExample</t>
  </si>
  <si>
    <t>elisabethMaKo</t>
  </si>
  <si>
    <t>https://github.com/elisabethMaKo/BookmarkExample</t>
  </si>
  <si>
    <t>2021-05-06T10:43:45Z</t>
  </si>
  <si>
    <t>2021-05-26T09:11:32Z</t>
  </si>
  <si>
    <t>2021-05-26T09:11:29Z</t>
  </si>
  <si>
    <t>MDEwOlJlcG9zaXRvcnkzMTUzMTUyNTY=</t>
  </si>
  <si>
    <t>pidor-bot</t>
  </si>
  <si>
    <t>kobyzau</t>
  </si>
  <si>
    <t>https://github.com/kobyzau/pidor-bot</t>
  </si>
  <si>
    <t>2020-11-23T12:55:58Z</t>
  </si>
  <si>
    <t>2021-05-25T19:22:15Z</t>
  </si>
  <si>
    <t>2021-05-25T19:22:07Z</t>
  </si>
  <si>
    <t>MDEwOlJlcG9zaXRvcnkxMDM2MzIxMTE=</t>
  </si>
  <si>
    <t>UsefulUtils</t>
  </si>
  <si>
    <t>Niky4000</t>
  </si>
  <si>
    <t>Nikita</t>
  </si>
  <si>
    <t>Here are my different useful utils</t>
  </si>
  <si>
    <t>https://github.com/Niky4000/UsefulUtils</t>
  </si>
  <si>
    <t>Scala/Java/CSS/XSLT/Batchfile/HTML/Shell</t>
  </si>
  <si>
    <t>2017-09-15T08:13:17Z</t>
  </si>
  <si>
    <t>2021-05-25T17:58:13Z</t>
  </si>
  <si>
    <t>2021-05-25T17:57:58Z</t>
  </si>
  <si>
    <t>MDEwOlJlcG9zaXRvcnkyOTE3MDU0Mjk=</t>
  </si>
  <si>
    <t>hyrule-id-generator</t>
  </si>
  <si>
    <t>josephverron</t>
  </si>
  <si>
    <t>Joseph Verron</t>
  </si>
  <si>
    <t>verron.pro</t>
  </si>
  <si>
    <t>Paris, France</t>
  </si>
  <si>
    <t>https://github.com/josephverron/hyrule-id-generator</t>
  </si>
  <si>
    <t>Dockerfile/Java</t>
  </si>
  <si>
    <t>2020-08-31T12:11:10Z</t>
  </si>
  <si>
    <t>2021-05-25T17:24:07Z</t>
  </si>
  <si>
    <t>2021-05-25T17:24:05Z</t>
  </si>
  <si>
    <t>MDEwOlJlcG9zaXRvcnkzNzA2MzM3MTE=</t>
  </si>
  <si>
    <t>BookmarkCloneAlehof</t>
  </si>
  <si>
    <t>alehof</t>
  </si>
  <si>
    <t>for jenkins integration test</t>
  </si>
  <si>
    <t>https://github.com/alehof/BookmarkCloneAlehof</t>
  </si>
  <si>
    <t>2021-05-25T09:16:50Z</t>
  </si>
  <si>
    <t>2021-05-25T15:58:39Z</t>
  </si>
  <si>
    <t>2021-05-25T15:58:33Z</t>
  </si>
  <si>
    <t>MDEwOlJlcG9zaXRvcnk3NTU2MTM5MQ==</t>
  </si>
  <si>
    <t>emuRox</t>
  </si>
  <si>
    <t>rossdrew</t>
  </si>
  <si>
    <t>Ross Drew</t>
  </si>
  <si>
    <t>Just a small town curl, living in a lonely World (Wide Web)...\r\n\r\nDeveloper in Java, Python, Kotlin, Pascal, Go, C, C++, Assembly...anything that takes my fancy</t>
  </si>
  <si>
    <t>Ping Identity</t>
  </si>
  <si>
    <t>Edinburgh, Scotland</t>
  </si>
  <si>
    <t>emulator/nes/mos6502/beerpay/retrocomputing/nes-emulator/tdd/pitest/spock/6502</t>
  </si>
  <si>
    <t>Emulator of MOS6502 (and eventually NES) with particular focus on understandable design and testing.</t>
  </si>
  <si>
    <t>https://github.com/rossdrew/emuRox</t>
  </si>
  <si>
    <t>2016-12-04T20:07:52Z</t>
  </si>
  <si>
    <t>2021-05-25T14:48:09Z</t>
  </si>
  <si>
    <t>2021-05-25T14:48:01Z</t>
  </si>
  <si>
    <t>MDEwOlJlcG9zaXRvcnkxMzc0NTk5NDc=</t>
  </si>
  <si>
    <t>acorn</t>
  </si>
  <si>
    <t>nhaarman</t>
  </si>
  <si>
    <t>Niek Haarman</t>
  </si>
  <si>
    <t>@MoveLab-Studio</t>
  </si>
  <si>
    <t>android/navigation/kotlin/modularity</t>
  </si>
  <si>
    <t>Mastering Android navigation :chipmunk:</t>
  </si>
  <si>
    <t>https://github.com/nhaarman/acorn</t>
  </si>
  <si>
    <t>Kotlin/Shell</t>
  </si>
  <si>
    <t>2018-06-15T08:10:41Z</t>
  </si>
  <si>
    <t>2021-06-01T07:18:07Z</t>
  </si>
  <si>
    <t>2021-05-25T12:59:07Z</t>
  </si>
  <si>
    <t>MDEwOlJlcG9zaXRvcnkzNzA2NjMzOTk=</t>
  </si>
  <si>
    <t>pit-testing-demo</t>
  </si>
  <si>
    <t>dkelly103</t>
  </si>
  <si>
    <t>Darren Kelly</t>
  </si>
  <si>
    <t>Deloitte</t>
  </si>
  <si>
    <t>Dublin, Ireland</t>
  </si>
  <si>
    <t>https://github.com/dkelly103/pit-testing-demo</t>
  </si>
  <si>
    <t>2021-05-25T11:07:35Z</t>
  </si>
  <si>
    <t>2021-05-25T11:56:20Z</t>
  </si>
  <si>
    <t>2021-05-25T11:56:14Z</t>
  </si>
  <si>
    <t>MDEwOlJlcG9zaXRvcnkyNjczOTI1OTg=</t>
  </si>
  <si>
    <t>urjc_mca_ci_delivery</t>
  </si>
  <si>
    <t>marcosDLCS</t>
  </si>
  <si>
    <t>Marcos de la Calle</t>
  </si>
  <si>
    <t>Developer @LuceIt</t>
  </si>
  <si>
    <t>Luce Innovative Technologies</t>
  </si>
  <si>
    <t>Valladolid</t>
  </si>
  <si>
    <t>ddd/cqrs/github-actions/ci-cd/java/spring-boot/testcontainers</t>
  </si>
  <si>
    <t>Proyecto que combina las prácticas de DDD/CQRS y CI del CloudApps Master de la URJC (2019/2020)</t>
  </si>
  <si>
    <t>https://github.com/marcosDLCS/urjc_mca_ci_delivery</t>
  </si>
  <si>
    <t>2020-05-27T18:10:37Z</t>
  </si>
  <si>
    <t>2021-05-25T08:58:37Z</t>
  </si>
  <si>
    <t>2021-05-25T08:58:34Z</t>
  </si>
  <si>
    <t>MDEwOlJlcG9zaXRvcnkzNzIwODY0MQ==</t>
  </si>
  <si>
    <t>dollarx</t>
  </si>
  <si>
    <t>https://github.com/loyada/dollarx</t>
  </si>
  <si>
    <t>Scala/Java/CSS/HTML</t>
  </si>
  <si>
    <t>2015-06-10T16:25:14Z</t>
  </si>
  <si>
    <t>2021-05-24T17:42:31Z</t>
  </si>
  <si>
    <t>2021-05-24T17:42:19Z</t>
  </si>
  <si>
    <t>MDEwOlJlcG9zaXRvcnkzNjg4MTk4MTQ=</t>
  </si>
  <si>
    <t>sudoku-test</t>
  </si>
  <si>
    <t>https://github.com/ashishgodani/sudoku-test</t>
  </si>
  <si>
    <t>2021-05-19T09:49:11Z</t>
  </si>
  <si>
    <t>2021-05-24T16:08:16Z</t>
  </si>
  <si>
    <t>2021-05-24T16:08:06Z</t>
  </si>
  <si>
    <t>MDEwOlJlcG9zaXRvcnkzNjQ2NjA4ODA=</t>
  </si>
  <si>
    <t>Bookmark</t>
  </si>
  <si>
    <t>quetratus</t>
  </si>
  <si>
    <t>https://github.com/quetratus/Bookmark</t>
  </si>
  <si>
    <t>2021-05-05T17:48:33Z</t>
  </si>
  <si>
    <t>2021-05-24T12:16:53Z</t>
  </si>
  <si>
    <t>2021-05-24T12:16:46Z</t>
  </si>
  <si>
    <t>MDEwOlJlcG9zaXRvcnkzNjY1MDQyNTY=</t>
  </si>
  <si>
    <t>mutation-testing</t>
  </si>
  <si>
    <t>neaguandrei</t>
  </si>
  <si>
    <t>Andrei-Cosmin NEAGU</t>
  </si>
  <si>
    <t>Java Developer</t>
  </si>
  <si>
    <t>Bucharest, Romania</t>
  </si>
  <si>
    <t>A detailed testing of a program that looks for the total of perfect numbers from a list of integer values. Includes some mutation testing with PIT Mutation Testing.</t>
  </si>
  <si>
    <t>https://github.com/neaguandrei/mutation-testing</t>
  </si>
  <si>
    <t>PureBasic/Java</t>
  </si>
  <si>
    <t>2021-05-11T20:24:25Z</t>
  </si>
  <si>
    <t>2021-05-24T13:36:16Z</t>
  </si>
  <si>
    <t>2021-05-23T17:41:24Z</t>
  </si>
  <si>
    <t>MDEwOlJlcG9zaXRvcnkzNTE3MjMzNDA=</t>
  </si>
  <si>
    <t>Cursera</t>
  </si>
  <si>
    <t>avdeevStasGit</t>
  </si>
  <si>
    <t>University Minnesota. Course Software Testing and Automation specialization. Projects</t>
  </si>
  <si>
    <t>https://github.com/avdeevStasGit/Cursera</t>
  </si>
  <si>
    <t>CSS/HTML/JavaScript/Java/Gherkin/Shell/Batchfile</t>
  </si>
  <si>
    <t>2021-03-26T09:10:28Z</t>
  </si>
  <si>
    <t>2021-05-23T14:52:11Z</t>
  </si>
  <si>
    <t>2021-05-23T14:51:51Z</t>
  </si>
  <si>
    <t>MDEwOlJlcG9zaXRvcnkzNzAwNjc3NDE=</t>
  </si>
  <si>
    <t>Aula-Teste</t>
  </si>
  <si>
    <t>CarolGalvao</t>
  </si>
  <si>
    <t>Carol Galvão</t>
  </si>
  <si>
    <t>Sistemas de Informação | USP Leste\r\nEngenheira de Software Jr | PagSeguro PagBank</t>
  </si>
  <si>
    <t>https://github.com/CarolGalvao/Aula-Teste</t>
  </si>
  <si>
    <t>2021-05-23T14:00:49Z</t>
  </si>
  <si>
    <t>2021-05-23T14:01:59Z</t>
  </si>
  <si>
    <t>2021-05-23T14:01:33Z</t>
  </si>
  <si>
    <t>MDEwOlJlcG9zaXRvcnkzNjg1ODU5OTU=</t>
  </si>
  <si>
    <t>model-validator</t>
  </si>
  <si>
    <t>zainabed</t>
  </si>
  <si>
    <t>Zainul Abdin</t>
  </si>
  <si>
    <t>https://github.com/zainabed/model-validator</t>
  </si>
  <si>
    <t>2021-05-18T15:47:04Z</t>
  </si>
  <si>
    <t>2021-05-23T08:52:28Z</t>
  </si>
  <si>
    <t>2021-05-23T08:52:15Z</t>
  </si>
  <si>
    <t>MDEwOlJlcG9zaXRvcnkzNjk5NjYxNjA=</t>
  </si>
  <si>
    <t>pit-mutation-example</t>
  </si>
  <si>
    <t>jainprerit121</t>
  </si>
  <si>
    <t>https://github.com/jainprerit121/pit-mutation-example</t>
  </si>
  <si>
    <t>2021-05-23T05:11:28Z</t>
  </si>
  <si>
    <t>2021-05-23T05:14:44Z</t>
  </si>
  <si>
    <t>2021-05-23T05:13:18Z</t>
  </si>
  <si>
    <t>MDEwOlJlcG9zaXRvcnkzNjk4MzA0MTY=</t>
  </si>
  <si>
    <t>TpJavaTestIntegration</t>
  </si>
  <si>
    <t>casoarctik</t>
  </si>
  <si>
    <t>Colin Beaumont</t>
  </si>
  <si>
    <t>https://github.com/casoarctik/TpJavaTestIntegration</t>
  </si>
  <si>
    <t>2021-05-22T14:36:44Z</t>
  </si>
  <si>
    <t>2021-05-22T14:37:32Z</t>
  </si>
  <si>
    <t>2021-05-22T14:35:48Z</t>
  </si>
  <si>
    <t>MDEwOlJlcG9zaXRvcnkzNjk2NzU0NjA=</t>
  </si>
  <si>
    <t>git-ddit</t>
  </si>
  <si>
    <t>blackjackz151</t>
  </si>
  <si>
    <t>Jack Maclauchlan</t>
  </si>
  <si>
    <t>A distributed and decentralised issue tracking system for Git. Computer Science Honours project 2018-2019.</t>
  </si>
  <si>
    <t>https://github.com/blackjackz151/git-ddit</t>
  </si>
  <si>
    <t>2021-05-21T23:31:25Z</t>
  </si>
  <si>
    <t>2021-05-22T00:22:14Z</t>
  </si>
  <si>
    <t>2021-05-22T00:22:11Z</t>
  </si>
  <si>
    <t>MDEwOlJlcG9zaXRvcnkxMTY3MTI4NTM=</t>
  </si>
  <si>
    <t>school-crm</t>
  </si>
  <si>
    <t>asm0dey</t>
  </si>
  <si>
    <t>Pasha Finkelshteyn</t>
  </si>
  <si>
    <t>Developer advocate for Big Data @ JetBrains</t>
  </si>
  <si>
    <t>JetBrains</t>
  </si>
  <si>
    <t>Simple CRM for Russian public schools</t>
  </si>
  <si>
    <t>https://github.com/asm0dey/school-crm</t>
  </si>
  <si>
    <t>Kotlin/Java/HTML</t>
  </si>
  <si>
    <t>2018-01-08T18:29:17Z</t>
  </si>
  <si>
    <t>2021-05-21T16:37:00Z</t>
  </si>
  <si>
    <t>2021-05-21T16:36:50Z</t>
  </si>
  <si>
    <t>MDEwOlJlcG9zaXRvcnkzMzEwNTkwNTI=</t>
  </si>
  <si>
    <t>gradle-java-sample</t>
  </si>
  <si>
    <t>AlexRogalskiy</t>
  </si>
  <si>
    <t>Alexander</t>
  </si>
  <si>
    <t>Active Researcher</t>
  </si>
  <si>
    <t>WildBees.Labs</t>
  </si>
  <si>
    <t>gradle/java/project-bootstrapping</t>
  </si>
  <si>
    <t>Gradle java project bootstrapping</t>
  </si>
  <si>
    <t>https://github.com/AlexRogalskiy/gradle-java-sample</t>
  </si>
  <si>
    <t>Vim script/Thrift/Shell/Dockerfile/XSLT</t>
  </si>
  <si>
    <t>2021-01-19T17:35:02Z</t>
  </si>
  <si>
    <t>2021-05-21T13:17:21Z</t>
  </si>
  <si>
    <t>2021-05-21T13:17:05Z</t>
  </si>
  <si>
    <t>MDEwOlJlcG9zaXRvcnkyMzY5NjY0MDE=</t>
  </si>
  <si>
    <t>laa-maat-court-data-api</t>
  </si>
  <si>
    <t>laa-mlra-application/laa-court-data-adaptor/crime-apps/laa-maat-application/laa-court-data-ui/common-platform/laa-maat-court-data-api</t>
  </si>
  <si>
    <t xml:space="preserve">This is an API to MAAT. It facilitates the communication between MAAT &amp; Court Data.  </t>
  </si>
  <si>
    <t>https://github.com/ministryofjustice/laa-maat-court-data-api</t>
  </si>
  <si>
    <t>2020-01-29T11:24:47Z</t>
  </si>
  <si>
    <t>2021-05-21T11:57:29Z</t>
  </si>
  <si>
    <t>2021-05-21T11:57:26Z</t>
  </si>
  <si>
    <t>MDEwOlJlcG9zaXRvcnkxOTgyOTIzNTA=</t>
  </si>
  <si>
    <t>Exploratory-Projects</t>
  </si>
  <si>
    <t>Venthe</t>
  </si>
  <si>
    <t>Jacek Lipiec</t>
  </si>
  <si>
    <t>Jacek Lipiec Business Consulting</t>
  </si>
  <si>
    <t>https://github.com/Venthe/Exploratory-Projects</t>
  </si>
  <si>
    <t>Java/Gherkin/Shell/Dockerfile/TSQL/JavaScript/TypeScript</t>
  </si>
  <si>
    <t>2019-07-22T19:50:51Z</t>
  </si>
  <si>
    <t>2021-05-21T10:44:04Z</t>
  </si>
  <si>
    <t>2021-05-21T10:43:39Z</t>
  </si>
  <si>
    <t>MDEwOlJlcG9zaXRvcnkzNDA4MTkzNg==</t>
  </si>
  <si>
    <t>book-dev</t>
  </si>
  <si>
    <t>AstroMatt</t>
  </si>
  <si>
    <t>Matt Harasymczuk</t>
  </si>
  <si>
    <t>Aerospace and Software Engineer</t>
  </si>
  <si>
    <t>Analog Astronaut Training Center</t>
  </si>
  <si>
    <t>@astro_matt</t>
  </si>
  <si>
    <t>devops/cloud/provisioning/ci-cd/puppet/workshop/ecosystem-workshop/ecosystem</t>
  </si>
  <si>
    <t>The Software Engineering: DevOps, CI/CD, Docker, Provisioning and Git Flow; ISBN: 9788395718632</t>
  </si>
  <si>
    <t>https://github.com/AstroMatt/book-dev</t>
  </si>
  <si>
    <t>Creative Commons Attribution Share Alike 4.0 International</t>
  </si>
  <si>
    <t>HTML/Shell/Python/Groovy/VCL/Puppet/Puppet</t>
  </si>
  <si>
    <t>2015-04-16T21:36:21Z</t>
  </si>
  <si>
    <t>2021-05-26T08:07:15Z</t>
  </si>
  <si>
    <t>2021-05-21T08:11:39Z</t>
  </si>
  <si>
    <t>MDEwOlJlcG9zaXRvcnkzNjkxOTUwMjg=</t>
  </si>
  <si>
    <t>wordCounter</t>
  </si>
  <si>
    <t>xSebo</t>
  </si>
  <si>
    <t>Coursework project, counts words in included CSV files.</t>
  </si>
  <si>
    <t>https://github.com/xSebo/wordCounter</t>
  </si>
  <si>
    <t>2021-05-20T12:08:18Z</t>
  </si>
  <si>
    <t>2021-05-20T13:42:51Z</t>
  </si>
  <si>
    <t>2021-05-20T13:40:46Z</t>
  </si>
  <si>
    <t>MDEwOlJlcG9zaXRvcnk3MTUwMzA5NA==</t>
  </si>
  <si>
    <t>sentinel</t>
  </si>
  <si>
    <t>SOLAR-group</t>
  </si>
  <si>
    <t>java/java-8/hyper-heuristic/mutation-testing/evolutionary-algorithms/grammatical-evolution/algorithm-generation</t>
  </si>
  <si>
    <t>https://github.com/SOLAR-group/sentinel</t>
  </si>
  <si>
    <t>2016-10-20T20:46:08Z</t>
  </si>
  <si>
    <t>2021-05-20T12:15:11Z</t>
  </si>
  <si>
    <t>2021-05-20T12:15:08Z</t>
  </si>
  <si>
    <t>MDEwOlJlcG9zaXRvcnkyMTgwMTg2MjU=</t>
  </si>
  <si>
    <t>media</t>
  </si>
  <si>
    <t>gcrevisy</t>
  </si>
  <si>
    <t>https://github.com/gcrevisy/media</t>
  </si>
  <si>
    <t>2019-10-28T10:12:13Z</t>
  </si>
  <si>
    <t>2021-05-20T12:06:34Z</t>
  </si>
  <si>
    <t>2021-05-20T12:06:32Z</t>
  </si>
  <si>
    <t>MDEwOlJlcG9zaXRvcnkzNjQ4NTI3Njg=</t>
  </si>
  <si>
    <t>TDDBookmarking</t>
  </si>
  <si>
    <t>BerniFleck</t>
  </si>
  <si>
    <t>https://github.com/BerniFleck/TDDBookmarking</t>
  </si>
  <si>
    <t>2021-05-06T09:17:30Z</t>
  </si>
  <si>
    <t>2021-05-20T10:52:46Z</t>
  </si>
  <si>
    <t>2021-05-20T10:52:44Z</t>
  </si>
  <si>
    <t>MDEwOlJlcG9zaXRvcnkzNjY2MzA5Njg=</t>
  </si>
  <si>
    <t>clean-code-2021-05-17</t>
  </si>
  <si>
    <t>CedricRup</t>
  </si>
  <si>
    <t>Cedric Rup</t>
  </si>
  <si>
    <t>https://github.com/CedricRup/clean-code-2021-05-17</t>
  </si>
  <si>
    <t>2021-05-12T07:32:59Z</t>
  </si>
  <si>
    <t>2021-05-19T15:06:34Z</t>
  </si>
  <si>
    <t>2021-05-19T15:06:24Z</t>
  </si>
  <si>
    <t>MDEwOlJlcG9zaXRvcnkyNDkxNTU1ODk=</t>
  </si>
  <si>
    <t>SoftwareTesting</t>
  </si>
  <si>
    <t>mordeky</t>
  </si>
  <si>
    <t>xxli</t>
  </si>
  <si>
    <t>A man interested in computer vision.</t>
  </si>
  <si>
    <t>https://github.com/mordeky/SoftwareTesting</t>
  </si>
  <si>
    <t>2020-03-22T10:00:50Z</t>
  </si>
  <si>
    <t>2021-05-19T07:48:27Z</t>
  </si>
  <si>
    <t>2021-05-19T07:48:17Z</t>
  </si>
  <si>
    <t>MDEwOlJlcG9zaXRvcnkzOTI5ODU5MQ==</t>
  </si>
  <si>
    <t>nvlist</t>
  </si>
  <si>
    <t>anonl</t>
  </si>
  <si>
    <t>Cross-platform visual novel engine with a Lua-based scripting language</t>
  </si>
  <si>
    <t>https://github.com/anonl/nvlist</t>
  </si>
  <si>
    <t>Java/Lua/GLSL/ANTLR</t>
  </si>
  <si>
    <t>2015-07-18T13:07:58Z</t>
  </si>
  <si>
    <t>2021-06-16T14:26:54Z</t>
  </si>
  <si>
    <t>2021-05-18T19:09:50Z</t>
  </si>
  <si>
    <t>MDEwOlJlcG9zaXRvcnkzNDI2NTg4NTc=</t>
  </si>
  <si>
    <t>weatherApp</t>
  </si>
  <si>
    <t>chokkoazul</t>
  </si>
  <si>
    <t>Cristian Osorio Iribarren</t>
  </si>
  <si>
    <t>https://github.com/chokkoazul/weatherApp</t>
  </si>
  <si>
    <t>Java/Dockerfile/Makefile</t>
  </si>
  <si>
    <t>2021-02-26T18:03:03Z</t>
  </si>
  <si>
    <t>2021-05-18T19:02:56Z</t>
  </si>
  <si>
    <t>2021-05-18T19:02:47Z</t>
  </si>
  <si>
    <t>MDEwOlJlcG9zaXRvcnkzNTU5Mzk5NzQ=</t>
  </si>
  <si>
    <t>tesztelesi-modszerek-charlie</t>
  </si>
  <si>
    <t>Gtomika</t>
  </si>
  <si>
    <t>Gáspár Tamás</t>
  </si>
  <si>
    <t>SZTE-TTIK student:\r\nComputer Science MSc</t>
  </si>
  <si>
    <t>Hungary</t>
  </si>
  <si>
    <t>https://github.com/Gtomika/tesztelesi-modszerek-charlie</t>
  </si>
  <si>
    <t>2021-04-08T14:29:07Z</t>
  </si>
  <si>
    <t>2021-05-18T10:27:57Z</t>
  </si>
  <si>
    <t>2021-05-18T10:27:34Z</t>
  </si>
  <si>
    <t>MDEwOlJlcG9zaXRvcnk1ODQ4ODE1OA==</t>
  </si>
  <si>
    <t>Jenoptron</t>
  </si>
  <si>
    <t>michielgkalkman</t>
  </si>
  <si>
    <t>Michiel Kalkman</t>
  </si>
  <si>
    <t>https://github.com/michielgkalkman/Jenoptron</t>
  </si>
  <si>
    <t>Java/HTML/Haskell/CSS</t>
  </si>
  <si>
    <t>2016-05-10T19:30:16Z</t>
  </si>
  <si>
    <t>2021-05-18T09:48:01Z</t>
  </si>
  <si>
    <t>2021-05-18T09:47:58Z</t>
  </si>
  <si>
    <t>MDEwOlJlcG9zaXRvcnkxODY2NDI3ODk=</t>
  </si>
  <si>
    <t>mutate-test-kata</t>
  </si>
  <si>
    <t>vmzakharov</t>
  </si>
  <si>
    <t xml:space="preserve">Code kata: using mutation testing to improve quality of unit tests </t>
  </si>
  <si>
    <t>https://github.com/vmzakharov/mutate-test-kata</t>
  </si>
  <si>
    <t>2019-05-14T14:45:16Z</t>
  </si>
  <si>
    <t>2021-05-18T23:37:33Z</t>
  </si>
  <si>
    <t>2021-05-18T04:00:17Z</t>
  </si>
  <si>
    <t>MDEwOlJlcG9zaXRvcnkyOTgwMzgxMDQ=</t>
  </si>
  <si>
    <t>cleanarch-automated-tests</t>
  </si>
  <si>
    <t>joaovictorino</t>
  </si>
  <si>
    <t>João Victorino</t>
  </si>
  <si>
    <t>PRODAM</t>
  </si>
  <si>
    <t>https://github.com/joaovictorino/cleanarch-automated-tests</t>
  </si>
  <si>
    <t>Java/HTML/Shell/Gherkin</t>
  </si>
  <si>
    <t>2020-09-23T17:01:16Z</t>
  </si>
  <si>
    <t>2021-05-17T21:45:38Z</t>
  </si>
  <si>
    <t>2021-05-17T21:45:36Z</t>
  </si>
  <si>
    <t>MDEwOlJlcG9zaXRvcnkzNjgyMTYzMDM=</t>
  </si>
  <si>
    <t>2021-04-TDD_Workshop_Examples_SonarQubeCloud</t>
  </si>
  <si>
    <t>nmbisep</t>
  </si>
  <si>
    <t>Nuno Bettencourt</t>
  </si>
  <si>
    <t>isep.ipp.pt</t>
  </si>
  <si>
    <t>https://github.com/nmbisep/2021-04-TDD_Workshop_Examples_SonarQubeCloud</t>
  </si>
  <si>
    <t>2021-05-17T14:30:42Z</t>
  </si>
  <si>
    <t>2021-05-17T14:59:13Z</t>
  </si>
  <si>
    <t>2021-05-17T14:59:10Z</t>
  </si>
  <si>
    <t>MDEwOlJlcG9zaXRvcnkzNjM4NzcwMzc=</t>
  </si>
  <si>
    <t>hero-solid</t>
  </si>
  <si>
    <t>arestivo</t>
  </si>
  <si>
    <t>André Restivo</t>
  </si>
  <si>
    <t>https://github.com/arestivo/hero-solid</t>
  </si>
  <si>
    <t>2021-05-03T09:20:39Z</t>
  </si>
  <si>
    <t>2021-05-25T17:53:10Z</t>
  </si>
  <si>
    <t>2021-05-17T10:49:27Z</t>
  </si>
  <si>
    <t>MDEwOlJlcG9zaXRvcnkzMTUzODY2Mjg=</t>
  </si>
  <si>
    <t>Test20</t>
  </si>
  <si>
    <t>kappsegla</t>
  </si>
  <si>
    <t>Martin Blomberg</t>
  </si>
  <si>
    <t>Helping others and myself to code in Java and C#.</t>
  </si>
  <si>
    <t>Sweden</t>
  </si>
  <si>
    <t>Code Base for lectures and katas in Testing course for Java Developers</t>
  </si>
  <si>
    <t>https://github.com/kappsegla/Test20</t>
  </si>
  <si>
    <t>2020-11-23T17:13:04Z</t>
  </si>
  <si>
    <t>2021-05-17T10:18:54Z</t>
  </si>
  <si>
    <t>2021-05-17T10:18:44Z</t>
  </si>
  <si>
    <t>MDEwOlJlcG9zaXRvcnkyNjkzMDIzMTI=</t>
  </si>
  <si>
    <t>am-judicial-booking-service</t>
  </si>
  <si>
    <t>https://github.com/hmcts/am-judicial-booking-service</t>
  </si>
  <si>
    <t>2020-06-04T08:26:28Z</t>
  </si>
  <si>
    <t>2021-05-17T10:18:45Z</t>
  </si>
  <si>
    <t>2021-05-17T10:18:38Z</t>
  </si>
  <si>
    <t>MDEwOlJlcG9zaXRvcnk4Nzg2MDExOA==</t>
  </si>
  <si>
    <t>java</t>
  </si>
  <si>
    <t>thiagowig</t>
  </si>
  <si>
    <t>Thiago Fonseca</t>
  </si>
  <si>
    <t>Java and JVM stuffs</t>
  </si>
  <si>
    <t>https://github.com/thiagowig/java</t>
  </si>
  <si>
    <t>Java/JavaScript/HTML/CSS/Kotlin/Dockerfile/AspectJ</t>
  </si>
  <si>
    <t>2017-04-10T21:39:48Z</t>
  </si>
  <si>
    <t>2021-05-16T12:49:05Z</t>
  </si>
  <si>
    <t>2021-05-16T12:48:05Z</t>
  </si>
  <si>
    <t>MDEwOlJlcG9zaXRvcnkyMzMyODgxOTY=</t>
  </si>
  <si>
    <t>Parrot-Requirements-Kata</t>
  </si>
  <si>
    <t>goerge</t>
  </si>
  <si>
    <t>Görge Albrecht</t>
  </si>
  <si>
    <t>Code Mentor - Taking care of code</t>
  </si>
  <si>
    <t>Find all test cases for given requirements and verify coverage of existing code.</t>
  </si>
  <si>
    <t>https://github.com/goerge/Parrot-Requirements-Kata</t>
  </si>
  <si>
    <t>Java/JavaScript/C/Batchfile/Shell/PHP</t>
  </si>
  <si>
    <t>2020-01-11T19:48:36Z</t>
  </si>
  <si>
    <t>2021-05-15T18:15:58Z</t>
  </si>
  <si>
    <t>2021-05-15T18:15:56Z</t>
  </si>
  <si>
    <t>MDEwOlJlcG9zaXRvcnk3MTc3OTMwOQ==</t>
  </si>
  <si>
    <t>Homework</t>
  </si>
  <si>
    <t>ddadaal</t>
  </si>
  <si>
    <t>Chen Junda</t>
  </si>
  <si>
    <t>Web Developer. A Master Student in PKU Computer Center (undergraduate at NJU Software Institute)</t>
  </si>
  <si>
    <t>Peking University</t>
  </si>
  <si>
    <t>Beijing, China</t>
  </si>
  <si>
    <t>Code files for all homework in NJUSE</t>
  </si>
  <si>
    <t>https://github.com/ddadaal/Homework</t>
  </si>
  <si>
    <t>C/Python/Java/C++/Assembly/Makefile/Shell</t>
  </si>
  <si>
    <t>2016-10-24T10:46:26Z</t>
  </si>
  <si>
    <t>2021-06-04T07:47:06Z</t>
  </si>
  <si>
    <t>2021-05-15T15:14:26Z</t>
  </si>
  <si>
    <t>MDEwOlJlcG9zaXRvcnkxNDY2NTE4Njc=</t>
  </si>
  <si>
    <t>Facultad</t>
  </si>
  <si>
    <t>fede183</t>
  </si>
  <si>
    <t>https://github.com/fede183/Facultad</t>
  </si>
  <si>
    <t>Smali/Java/Shell/Python/C/Makefile/HTML</t>
  </si>
  <si>
    <t>2018-08-29T20:03:02Z</t>
  </si>
  <si>
    <t>2021-05-15T12:43:34Z</t>
  </si>
  <si>
    <t>2021-05-15T12:40:10Z</t>
  </si>
  <si>
    <t>MDEwOlJlcG9zaXRvcnkzNDk5NzQ2NDg=</t>
  </si>
  <si>
    <t>pathfinding-comparisons</t>
  </si>
  <si>
    <t>RadicalOyster</t>
  </si>
  <si>
    <t>https://github.com/RadicalOyster/pathfinding-comparisons</t>
  </si>
  <si>
    <t>2021-03-21T11:13:40Z</t>
  </si>
  <si>
    <t>2021-05-15T11:15:00Z</t>
  </si>
  <si>
    <t>2021-05-15T11:14:58Z</t>
  </si>
  <si>
    <t>MDEwOlJlcG9zaXRvcnkzNjIyOTYzOTg=</t>
  </si>
  <si>
    <t>data-analysis-system</t>
  </si>
  <si>
    <t>DiovaneMendes</t>
  </si>
  <si>
    <t>Diovane Mendes</t>
  </si>
  <si>
    <t>Eldorado do Sul</t>
  </si>
  <si>
    <t>https://github.com/DiovaneMendes/data-analysis-system</t>
  </si>
  <si>
    <t>2021-04-28T01:03:37Z</t>
  </si>
  <si>
    <t>2021-05-14T23:18:46Z</t>
  </si>
  <si>
    <t>2021-05-14T23:18:31Z</t>
  </si>
  <si>
    <t>MDEwOlJlcG9zaXRvcnkyMDUyMTA3MDg=</t>
  </si>
  <si>
    <t>spring-boot-platform</t>
  </si>
  <si>
    <t>tscz</t>
  </si>
  <si>
    <t>Teje Sczeponek</t>
  </si>
  <si>
    <t>An opiniated java server-platform based on spring boot and other standards.</t>
  </si>
  <si>
    <t>https://github.com/tscz/spring-boot-platform</t>
  </si>
  <si>
    <t>2019-08-29T16:57:13Z</t>
  </si>
  <si>
    <t>2021-05-14T17:25:02Z</t>
  </si>
  <si>
    <t>2021-05-14T17:24:48Z</t>
  </si>
  <si>
    <t>MDEwOlJlcG9zaXRvcnkyMzg3NTY2Njg=</t>
  </si>
  <si>
    <t>devoxx2020-testing-overview</t>
  </si>
  <si>
    <t>magelle</t>
  </si>
  <si>
    <t>Maxime GELLE</t>
  </si>
  <si>
    <t>https://github.com/magelle/devoxx2020-testing-overview</t>
  </si>
  <si>
    <t>Java/JavaScript/HTML/Gherkin/TypeScript/CSS</t>
  </si>
  <si>
    <t>2020-02-06T18:30:44Z</t>
  </si>
  <si>
    <t>2021-05-14T12:38:15Z</t>
  </si>
  <si>
    <t>2021-05-14T12:38:07Z</t>
  </si>
  <si>
    <t>MDEwOlJlcG9zaXRvcnkzMjgzNDE0MTM=</t>
  </si>
  <si>
    <t>spielubung</t>
  </si>
  <si>
    <t>https://github.com/fjsimon/spielubung</t>
  </si>
  <si>
    <t>Java/JavaScript/HTML/SCSS</t>
  </si>
  <si>
    <t>2021-01-10T08:58:37Z</t>
  </si>
  <si>
    <t>2021-05-13T16:42:38Z</t>
  </si>
  <si>
    <t>2021-05-13T16:42:30Z</t>
  </si>
  <si>
    <t>MDEwOlJlcG9zaXRvcnk0MzI0MzY4</t>
  </si>
  <si>
    <t>pitclipse</t>
  </si>
  <si>
    <t>pitest</t>
  </si>
  <si>
    <t>pitest/mutation-testing/eclipse-plugin/mutation/testing-tool/pit/mutation-coverage/java/eclipse/eclipse-ide</t>
  </si>
  <si>
    <t>Mutation testing for Java in Eclipse IDE. Based on PIT (Pitest).</t>
  </si>
  <si>
    <t>https://github.com/pitest/pitclipse</t>
  </si>
  <si>
    <t>2012-05-14T13:47:00Z</t>
  </si>
  <si>
    <t>2021-05-13T10:56:24Z</t>
  </si>
  <si>
    <t>2021-05-13T10:56:21Z</t>
  </si>
  <si>
    <t>MDEwOlJlcG9zaXRvcnkzNTA2OTczMzM=</t>
  </si>
  <si>
    <t>pitest-extensible-engines</t>
  </si>
  <si>
    <t>oscarlvp</t>
  </si>
  <si>
    <t>Oscar Luis Vera Pérez</t>
  </si>
  <si>
    <t>pitest/pitest-plugin/mutation-testing/java</t>
  </si>
  <si>
    <t>Extensible mutation engines for PIT</t>
  </si>
  <si>
    <t>https://github.com/oscarlvp/pitest-extensible-engines</t>
  </si>
  <si>
    <t>2021-03-23T12:06:19Z</t>
  </si>
  <si>
    <t>2021-05-12T19:39:10Z</t>
  </si>
  <si>
    <t>2021-05-12T19:38:52Z</t>
  </si>
  <si>
    <t>MDEwOlJlcG9zaXRvcnkzNjMzODk3MDI=</t>
  </si>
  <si>
    <t>FH-SEM4-TDD-Workshop-Puzzle</t>
  </si>
  <si>
    <t>https://github.com/Chrono666/FH-SEM4-TDD-Workshop-Puzzle</t>
  </si>
  <si>
    <t>2021-05-01T11:07:38Z</t>
  </si>
  <si>
    <t>2021-05-12T17:43:31Z</t>
  </si>
  <si>
    <t>2021-05-12T17:43:25Z</t>
  </si>
  <si>
    <t>MDEwOlJlcG9zaXRvcnkzMzk0OTY4MzI=</t>
  </si>
  <si>
    <t>WorkshopJavaApprovals</t>
  </si>
  <si>
    <t>https://github.com/gartee-john-PFG/WorkshopJavaApprovals</t>
  </si>
  <si>
    <t>2021-02-16T18:47:01Z</t>
  </si>
  <si>
    <t>2021-05-12T14:57:52Z</t>
  </si>
  <si>
    <t>2021-05-12T14:57:39Z</t>
  </si>
  <si>
    <t>MDEwOlJlcG9zaXRvcnkzODkyODA1</t>
  </si>
  <si>
    <t>CodeExamples</t>
  </si>
  <si>
    <t>dane-king</t>
  </si>
  <si>
    <t>Dane King</t>
  </si>
  <si>
    <t>Full stack developer interested in JavaScript, Java and REST</t>
  </si>
  <si>
    <t>Columbus, OH</t>
  </si>
  <si>
    <t>https://github.com/dane-king/CodeExamples</t>
  </si>
  <si>
    <t>2012-04-01T13:52:34Z</t>
  </si>
  <si>
    <t>2021-05-12T08:59:49Z</t>
  </si>
  <si>
    <t>2021-05-12T08:59:45Z</t>
  </si>
  <si>
    <t>MDEwOlJlcG9zaXRvcnkzNjYyMDcwNjQ=</t>
  </si>
  <si>
    <t>testes-de-unidade-QT</t>
  </si>
  <si>
    <t>donamocinha</t>
  </si>
  <si>
    <t>Dona Mocinha</t>
  </si>
  <si>
    <t>https://github.com/donamocinha/testes-de-unidade-QT</t>
  </si>
  <si>
    <t>TypeScript/JavaScript/CSS/HTML/Dockerfile/Shell/Java</t>
  </si>
  <si>
    <t>2021-05-11T00:05:19Z</t>
  </si>
  <si>
    <t>2021-05-12T01:32:57Z</t>
  </si>
  <si>
    <t>2021-05-12T01:32:44Z</t>
  </si>
  <si>
    <t>MDEwOlJlcG9zaXRvcnkzNjE4NzcwODM=</t>
  </si>
  <si>
    <t>Sudokutorial</t>
  </si>
  <si>
    <t>AndreasHCode</t>
  </si>
  <si>
    <t>https://github.com/AndreasHCode/Sudokutorial</t>
  </si>
  <si>
    <t>Java/CSS/JavaScript/HTML</t>
  </si>
  <si>
    <t>2021-04-26T19:56:20Z</t>
  </si>
  <si>
    <t>2021-05-11T21:46:34Z</t>
  </si>
  <si>
    <t>2021-05-11T21:46:26Z</t>
  </si>
  <si>
    <t>MDEwOlJlcG9zaXRvcnkyMDI0MDA1MjQ=</t>
  </si>
  <si>
    <t>NVardell</t>
  </si>
  <si>
    <t>Nate Vardell</t>
  </si>
  <si>
    <t>Multi-faceted Full Stack Java Developer w/ Bachelor's in Computer Science.  Years exp. in service layer web apps, w/ focus on UI design for web/mobile apps,</t>
  </si>
  <si>
    <t>Collections from all around the web</t>
  </si>
  <si>
    <t>https://github.com/NVardell/Other</t>
  </si>
  <si>
    <t>Shell/Perl/Java/Gherkin/Logos/HTML/ANTLR</t>
  </si>
  <si>
    <t>2019-08-14T17:58:50Z</t>
  </si>
  <si>
    <t>2021-05-10T23:27:23Z</t>
  </si>
  <si>
    <t>2021-05-10T23:27:20Z</t>
  </si>
  <si>
    <t>MDEwOlJlcG9zaXRvcnkzNjQ4NzUzOTk=</t>
  </si>
  <si>
    <t>tdd-bookmark-group10</t>
  </si>
  <si>
    <t>https://github.com/dduh96/tdd-bookmark-group10</t>
  </si>
  <si>
    <t>2021-05-10T11:10:23Z</t>
  </si>
  <si>
    <t>2021-05-10T11:10:21Z</t>
  </si>
  <si>
    <t>MDEwOlJlcG9zaXRvcnkzMDA1NDQ3MDQ=</t>
  </si>
  <si>
    <t>showcase</t>
  </si>
  <si>
    <t>benjamineckstein</t>
  </si>
  <si>
    <t>Benjamin Eckstein</t>
  </si>
  <si>
    <t>Novatec Consulting GmbH</t>
  </si>
  <si>
    <t>testing/mutation-testing/architecture/pojo-testing/showcase/archunit/spring-boot/architecture-tests</t>
  </si>
  <si>
    <t>A showcase of testing. Architecture, Pojo, and Mutation testing</t>
  </si>
  <si>
    <t>https://github.com/benjamineckstein/showcase</t>
  </si>
  <si>
    <t>2020-10-02T08:05:03Z</t>
  </si>
  <si>
    <t>2021-05-10T07:44:07Z</t>
  </si>
  <si>
    <t>2021-05-10T07:44:04Z</t>
  </si>
  <si>
    <t>MDEwOlJlcG9zaXRvcnk3MDgwMDkzNg==</t>
  </si>
  <si>
    <t>SD-DistributedFileSystem</t>
  </si>
  <si>
    <t>Zialus</t>
  </si>
  <si>
    <t>Raul Ferreira</t>
  </si>
  <si>
    <t>FCUP</t>
  </si>
  <si>
    <t>https://github.com/Zialus/SD-DistributedFileSystem</t>
  </si>
  <si>
    <t>Java/Makefile/Shell</t>
  </si>
  <si>
    <t>2016-10-13T11:45:41Z</t>
  </si>
  <si>
    <t>2021-05-09T22:48:17Z</t>
  </si>
  <si>
    <t>2021-05-09T22:48:11Z</t>
  </si>
  <si>
    <t>MDEwOlJlcG9zaXRvcnk1NDY4MjIzMw==</t>
  </si>
  <si>
    <t>LP-Snake</t>
  </si>
  <si>
    <t>Crappy snake Clone implemented in java for a college class</t>
  </si>
  <si>
    <t>https://github.com/Zialus/LP-Snake</t>
  </si>
  <si>
    <t>2016-03-25T00:06:48Z</t>
  </si>
  <si>
    <t>2021-05-09T22:23:35Z</t>
  </si>
  <si>
    <t>2021-05-09T22:23:30Z</t>
  </si>
  <si>
    <t>MDEwOlJlcG9zaXRvcnkzNjg4NzE5NA==</t>
  </si>
  <si>
    <t>LP-mED</t>
  </si>
  <si>
    <t>Um mini editor de texto</t>
  </si>
  <si>
    <t>https://github.com/Zialus/LP-mED</t>
  </si>
  <si>
    <t>2015-06-04T18:08:44Z</t>
  </si>
  <si>
    <t>2021-05-09T22:23:04Z</t>
  </si>
  <si>
    <t>2021-05-09T22:22:59Z</t>
  </si>
  <si>
    <t>MDEwOlJlcG9zaXRvcnkxNzQ1OTEwMzQ=</t>
  </si>
  <si>
    <t>Networking-Java-Chat</t>
  </si>
  <si>
    <t>Networking College Project</t>
  </si>
  <si>
    <t>https://github.com/Zialus/Networking-Java-Chat</t>
  </si>
  <si>
    <t>2019-03-08T18:46:21Z</t>
  </si>
  <si>
    <t>2021-05-09T22:19:11Z</t>
  </si>
  <si>
    <t>2021-05-09T22:18:29Z</t>
  </si>
  <si>
    <t>MDEwOlJlcG9zaXRvcnkzNTMwOTMzMzU=</t>
  </si>
  <si>
    <t>api-shoppingcart</t>
  </si>
  <si>
    <t>wlousado</t>
  </si>
  <si>
    <t>William Lima</t>
  </si>
  <si>
    <t>https://github.com/wlousado/api-shoppingcart</t>
  </si>
  <si>
    <t>2021-03-30T17:55:25Z</t>
  </si>
  <si>
    <t>2021-05-09T21:36:50Z</t>
  </si>
  <si>
    <t>2021-05-09T21:35:17Z</t>
  </si>
  <si>
    <t>MDEwOlJlcG9zaXRvcnkzMjk4NjI2MDk=</t>
  </si>
  <si>
    <t>kotlin-playground</t>
  </si>
  <si>
    <t>sinlov</t>
  </si>
  <si>
    <t>Whatever coding just as use as there become</t>
  </si>
  <si>
    <t>Chengdu,China</t>
  </si>
  <si>
    <t>kotlin playground as TDD</t>
  </si>
  <si>
    <t>https://github.com/sinlov/kotlin-playground</t>
  </si>
  <si>
    <t>Makefile/Java/Kotlin</t>
  </si>
  <si>
    <t>2021-01-15T09:11:26Z</t>
  </si>
  <si>
    <t>2021-05-09T17:16:51Z</t>
  </si>
  <si>
    <t>2021-05-09T17:16:58Z</t>
  </si>
  <si>
    <t>MDEwOlJlcG9zaXRvcnkzNjU2ODg2NDk=</t>
  </si>
  <si>
    <t>staticcodeanalysis_unit_integrationtest</t>
  </si>
  <si>
    <t>josephgeorgek</t>
  </si>
  <si>
    <t>passionfish</t>
  </si>
  <si>
    <t>https://github.com/josephgeorgek/staticcodeanalysis_unit_integrationtest</t>
  </si>
  <si>
    <t>2021-05-09T07:00:22Z</t>
  </si>
  <si>
    <t>2021-05-09T07:14:32Z</t>
  </si>
  <si>
    <t>2021-05-09T07:14:30Z</t>
  </si>
  <si>
    <t>MDEwOlJlcG9zaXRvcnkzNjU1NzI2MzM=</t>
  </si>
  <si>
    <t>benigk</t>
  </si>
  <si>
    <t>https://github.com/benigk/Test</t>
  </si>
  <si>
    <t>Java/HTML/CSS/Shell/Python/RobotFramework/PowerShell</t>
  </si>
  <si>
    <t>2021-05-08T17:24:44Z</t>
  </si>
  <si>
    <t>2021-05-09T00:34:01Z</t>
  </si>
  <si>
    <t>2021-05-09T00:33:49Z</t>
  </si>
  <si>
    <t>MDEwOlJlcG9zaXRvcnkzOTc5Mzk1Nw==</t>
  </si>
  <si>
    <t>APhotoManager</t>
  </si>
  <si>
    <t>k3b</t>
  </si>
  <si>
    <t>android/photos/gallery/photo-manager/xmp/exif/jpg/map-viewer/osm/openstreetmap</t>
  </si>
  <si>
    <t>Manage local photos on Android: gallery, geotag with photomap, privacy, tags, find, sort, view, copy, send, ... .</t>
  </si>
  <si>
    <t>https://github.com/k3b/APhotoManager</t>
  </si>
  <si>
    <t>2015-07-27T19:37:06Z</t>
  </si>
  <si>
    <t>2021-06-22T08:47:26Z</t>
  </si>
  <si>
    <t>2021-05-08T11:31:25Z</t>
  </si>
  <si>
    <t>MDEwOlJlcG9zaXRvcnkyNjM5NzI0OQ==</t>
  </si>
  <si>
    <t>ToGoZip</t>
  </si>
  <si>
    <t>android-app/android/zip/share-tool/share-intent/utility</t>
  </si>
  <si>
    <t>Android share/sendTo menu implementation \add2Zip\""</t>
  </si>
  <si>
    <t>https://github.com/k3b/ToGoZip</t>
  </si>
  <si>
    <t>2014-11-09T13:58:37Z</t>
  </si>
  <si>
    <t>2021-05-19T04:30:04Z</t>
  </si>
  <si>
    <t>2021-05-08T11:20:54Z</t>
  </si>
  <si>
    <t>MDEwOlJlcG9zaXRvcnkxNTAxNDY1NTU=</t>
  </si>
  <si>
    <t>paintbot</t>
  </si>
  <si>
    <t>cygni</t>
  </si>
  <si>
    <t>An alternative to Snakebot, inspired by Bomberman's paint mode</t>
  </si>
  <si>
    <t>https://github.com/cygni/paintbot</t>
  </si>
  <si>
    <t>Java/Dockerfile/HCL/JavaScript</t>
  </si>
  <si>
    <t>2018-09-24T18:07:00Z</t>
  </si>
  <si>
    <t>2021-05-08T10:07:16Z</t>
  </si>
  <si>
    <t>2021-05-08T10:07:13Z</t>
  </si>
  <si>
    <t>MDEwOlJlcG9zaXRvcnk3NjE2NjY4Mw==</t>
  </si>
  <si>
    <t>Yirgacheffe</t>
  </si>
  <si>
    <t>MartinRixham</t>
  </si>
  <si>
    <t>Martin Rixham</t>
  </si>
  <si>
    <t>Equal Experts</t>
  </si>
  <si>
    <t>java/compiler/jvm-languages/jvm-bytecode/antlr/asm/pretentious-people</t>
  </si>
  <si>
    <t>Like Java but for pretentious people.</t>
  </si>
  <si>
    <t>https://github.com/MartinRixham/Yirgacheffe</t>
  </si>
  <si>
    <t>Java/Shell/ANTLR</t>
  </si>
  <si>
    <t>2016-12-11T10:06:42Z</t>
  </si>
  <si>
    <t>2021-06-19T16:36:24Z</t>
  </si>
  <si>
    <t>2021-05-07T22:58:02Z</t>
  </si>
  <si>
    <t>MDEwOlJlcG9zaXRvcnkyODI1NjI5NDg=</t>
  </si>
  <si>
    <t>java-clean-architecture-example</t>
  </si>
  <si>
    <t>jtsato</t>
  </si>
  <si>
    <t>Clean Architecture Java Example</t>
  </si>
  <si>
    <t>https://github.com/jtsato/java-clean-architecture-example</t>
  </si>
  <si>
    <t>Dockerfile/Java/Shell/HTML</t>
  </si>
  <si>
    <t>2020-07-26T02:46:51Z</t>
  </si>
  <si>
    <t>2021-06-14T22:45:11Z</t>
  </si>
  <si>
    <t>2021-05-07T00:02:47Z</t>
  </si>
  <si>
    <t>MDEwOlJlcG9zaXRvcnkzNjQ2NDk2MzI=</t>
  </si>
  <si>
    <t>workshop-unit-tests</t>
  </si>
  <si>
    <t>helpdeveloper</t>
  </si>
  <si>
    <t>java/unit-tests/tests/unit-test/workshop</t>
  </si>
  <si>
    <t>[JAVA][TESTS][WORKSHOP] Workshop about Unit Tests</t>
  </si>
  <si>
    <t>https://github.com/helpdeveloper/workshop-unit-tests</t>
  </si>
  <si>
    <t>2021-05-05T17:03:24Z</t>
  </si>
  <si>
    <t>2021-05-06T18:23:28Z</t>
  </si>
  <si>
    <t>2021-05-06T18:23:18Z</t>
  </si>
  <si>
    <t>MDEwOlJlcG9zaXRvcnkzNTg5MzQzMTI=</t>
  </si>
  <si>
    <t>ppm</t>
  </si>
  <si>
    <t>sreenu-reddy</t>
  </si>
  <si>
    <t>Sreenivas Reddy Nalamalpu</t>
  </si>
  <si>
    <t>I am pursuing my master's in computer science from the University of Florence, Italy.</t>
  </si>
  <si>
    <t>Florence,Italy</t>
  </si>
  <si>
    <t>https://github.com/sreenu-reddy/ppm</t>
  </si>
  <si>
    <t>2021-04-17T16:56:27Z</t>
  </si>
  <si>
    <t>2021-05-06T17:17:42Z</t>
  </si>
  <si>
    <t>2021-05-06T17:17:33Z</t>
  </si>
  <si>
    <t>MDEwOlJlcG9zaXRvcnkzNjM4ODAyMDk=</t>
  </si>
  <si>
    <t>java350</t>
  </si>
  <si>
    <t>Jesbelin</t>
  </si>
  <si>
    <t>https://github.com/Jesbelin/java350</t>
  </si>
  <si>
    <t>2021-05-03T09:33:51Z</t>
  </si>
  <si>
    <t>2021-05-06T14:31:13Z</t>
  </si>
  <si>
    <t>2021-05-06T14:27:36Z</t>
  </si>
  <si>
    <t>MDEwOlJlcG9zaXRvcnkzNjI4MTQwNzQ=</t>
  </si>
  <si>
    <t>pitclipse-releases</t>
  </si>
  <si>
    <t>https://github.com/pitest/pitclipse-releases</t>
  </si>
  <si>
    <t>2021-04-29T12:43:26Z</t>
  </si>
  <si>
    <t>2021-05-06T12:01:00Z</t>
  </si>
  <si>
    <t>2021-05-06T12:00:53Z</t>
  </si>
  <si>
    <t>MDEwOlJlcG9zaXRvcnkzNjI4MTQyNTA=</t>
  </si>
  <si>
    <t>pitclipse-snapshots</t>
  </si>
  <si>
    <t>https://github.com/pitest/pitclipse-snapshots</t>
  </si>
  <si>
    <t>2021-04-29T12:44:10Z</t>
  </si>
  <si>
    <t>2021-05-06T11:53:14Z</t>
  </si>
  <si>
    <t>2021-05-06T11:53:07Z</t>
  </si>
  <si>
    <t>MDEwOlJlcG9zaXRvcnkzNjM4ODQwNzc=</t>
  </si>
  <si>
    <t>java350-bis</t>
  </si>
  <si>
    <t>Bertrand03</t>
  </si>
  <si>
    <t>Projet pour commit et push</t>
  </si>
  <si>
    <t>https://github.com/Bertrand03/java350-bis</t>
  </si>
  <si>
    <t>2021-05-03T09:50:09Z</t>
  </si>
  <si>
    <t>2021-05-06T10:37:00Z</t>
  </si>
  <si>
    <t>2021-05-06T09:19:12Z</t>
  </si>
  <si>
    <t>MDEwOlJlcG9zaXRvcnkzNjQ4MDQwMjI=</t>
  </si>
  <si>
    <t>school-library-testcontainers-01</t>
  </si>
  <si>
    <t>wearearima</t>
  </si>
  <si>
    <t>https://github.com/wearearima/school-library-testcontainers-01</t>
  </si>
  <si>
    <t>2021-05-06T06:14:19Z</t>
  </si>
  <si>
    <t>2021-05-06T07:13:11Z</t>
  </si>
  <si>
    <t>2021-05-06T06:11:42Z</t>
  </si>
  <si>
    <t>MDEwOlJlcG9zaXRvcnkzNjQyOTA3NDk=</t>
  </si>
  <si>
    <t>PublicTransportationSystem</t>
  </si>
  <si>
    <t>JoaoZarco</t>
  </si>
  <si>
    <t>João Zarco</t>
  </si>
  <si>
    <t>https://github.com/JoaoZarco/PublicTransportationSystem</t>
  </si>
  <si>
    <t>2021-05-04T14:51:34Z</t>
  </si>
  <si>
    <t>2021-05-05T22:25:34Z</t>
  </si>
  <si>
    <t>2021-05-05T22:24:41Z</t>
  </si>
  <si>
    <t>MDEwOlJlcG9zaXRvcnkzNjIyNDc1MzM=</t>
  </si>
  <si>
    <t>tdd-basic-example</t>
  </si>
  <si>
    <t>FarahCha</t>
  </si>
  <si>
    <t>https://github.com/FarahCha/tdd-basic-example</t>
  </si>
  <si>
    <t>2021-04-27T20:51:23Z</t>
  </si>
  <si>
    <t>2021-05-05T17:47:56Z</t>
  </si>
  <si>
    <t>2021-05-05T17:47:49Z</t>
  </si>
  <si>
    <t>MDEwOlJlcG9zaXRvcnkzNTMzNDgxNDQ=</t>
  </si>
  <si>
    <t>shopping-cart-webApi</t>
  </si>
  <si>
    <t>luizcalazans16</t>
  </si>
  <si>
    <t>Luiz Calazans</t>
  </si>
  <si>
    <t>https://github.com/luizcalazans16/shopping-cart-webApi</t>
  </si>
  <si>
    <t>CSS/JavaScript/Java/HTML/Dockerfile</t>
  </si>
  <si>
    <t>2021-03-31T12:26:03Z</t>
  </si>
  <si>
    <t>2021-05-05T16:55:10Z</t>
  </si>
  <si>
    <t>2021-05-05T16:54:19Z</t>
  </si>
  <si>
    <t>MDEwOlJlcG9zaXRvcnkzMzk2ODc2MTk=</t>
  </si>
  <si>
    <t>FEUP_LPOO</t>
  </si>
  <si>
    <t>Sirze01</t>
  </si>
  <si>
    <t>José Costa</t>
  </si>
  <si>
    <t>@FEUP</t>
  </si>
  <si>
    <t>Barcelos, Braga, Portugal</t>
  </si>
  <si>
    <t>Repo for the 2nd year's Object Oriented Programming Laboratory course (EIC0111)</t>
  </si>
  <si>
    <t>https://github.com/Sirze01/FEUP_LPOO</t>
  </si>
  <si>
    <t>2021-02-17T10:34:03Z</t>
  </si>
  <si>
    <t>2021-05-05T09:09:20Z</t>
  </si>
  <si>
    <t>2021-05-05T09:08:58Z</t>
  </si>
  <si>
    <t>MDEwOlJlcG9zaXRvcnkzMDg4NjEwMzY=</t>
  </si>
  <si>
    <t>recipe-server</t>
  </si>
  <si>
    <t>bizmut32</t>
  </si>
  <si>
    <t>Balassa Ádám</t>
  </si>
  <si>
    <t>https://github.com/bizmut32/recipe-server</t>
  </si>
  <si>
    <t>Kotlin/Dockerfile/Shell/Gherkin</t>
  </si>
  <si>
    <t>2020-10-31T10:56:04Z</t>
  </si>
  <si>
    <t>2021-05-05T08:11:54Z</t>
  </si>
  <si>
    <t>2021-05-05T08:11:11Z</t>
  </si>
  <si>
    <t>MDEwOlJlcG9zaXRvcnkyMzIzNDY1MzM=</t>
  </si>
  <si>
    <t>spring-test</t>
  </si>
  <si>
    <t>hotire</t>
  </si>
  <si>
    <t>Kim In Hoi</t>
  </si>
  <si>
    <t>@line</t>
  </si>
  <si>
    <t>Seoul</t>
  </si>
  <si>
    <t>junit4/junit5/mockito/spring/test</t>
  </si>
  <si>
    <t>study ✏️</t>
  </si>
  <si>
    <t>https://github.com/hotire/spring-test</t>
  </si>
  <si>
    <t>2020-01-07T14:49:34Z</t>
  </si>
  <si>
    <t>2021-05-05T03:30:17Z</t>
  </si>
  <si>
    <t>2021-05-05T03:30:08Z</t>
  </si>
  <si>
    <t>MDEwOlJlcG9zaXRvcnkyMjY2NTc3NDQ=</t>
  </si>
  <si>
    <t>swaggerSpringBoot</t>
  </si>
  <si>
    <t>suneel-kms123</t>
  </si>
  <si>
    <t>Sunil</t>
  </si>
  <si>
    <t>Java, spring boot, DevOps, telecom domain development engineer.\r\nInterested to code, develop, design and build.\r\nAspire to be full(MEAN)stack developer/engineer</t>
  </si>
  <si>
    <t>Bengaluru India</t>
  </si>
  <si>
    <t>docker/spring-boot</t>
  </si>
  <si>
    <t>https://github.com/suneel-kms123/swaggerSpringBoot</t>
  </si>
  <si>
    <t>Java/Dockerfile/Gherkin</t>
  </si>
  <si>
    <t>2019-12-08T11:37:51Z</t>
  </si>
  <si>
    <t>2021-05-04T23:06:06Z</t>
  </si>
  <si>
    <t>2021-05-04T23:06:04Z</t>
  </si>
  <si>
    <t>MDEwOlJlcG9zaXRvcnkzNDcxNjA2NjI=</t>
  </si>
  <si>
    <t>guesthouse-reservations</t>
  </si>
  <si>
    <t>elia-mercatanti</t>
  </si>
  <si>
    <t>Elia Mercatanti</t>
  </si>
  <si>
    <t>Computer Science student at the University of Florence. Videogame addicted, passionate about technology, cinema and comics.</t>
  </si>
  <si>
    <t>Prato, Italy</t>
  </si>
  <si>
    <t>gradle/tdd/automated-tests/guesthouse/reservation-system/gui-application</t>
  </si>
  <si>
    <t>Project for Advanced Techniques and Tools for Software Development (ATTSD) Course - Simple app to manage reservations of a guesthouse</t>
  </si>
  <si>
    <t>https://github.com/elia-mercatanti/guesthouse-reservations</t>
  </si>
  <si>
    <t>2021-03-12T18:29:05Z</t>
  </si>
  <si>
    <t>2021-05-18T17:11:34Z</t>
  </si>
  <si>
    <t>2021-05-04T16:41:35Z</t>
  </si>
  <si>
    <t>MDEwOlJlcG9zaXRvcnkzNjA1MTAwMzc=</t>
  </si>
  <si>
    <t>Marktplaats</t>
  </si>
  <si>
    <t>TJManschot</t>
  </si>
  <si>
    <t>https://github.com/TJManschot/Marktplaats</t>
  </si>
  <si>
    <t>2021-04-22T12:24:32Z</t>
  </si>
  <si>
    <t>2021-05-04T16:28:05Z</t>
  </si>
  <si>
    <t>2021-05-04T16:27:57Z</t>
  </si>
  <si>
    <t>MDEwOlJlcG9zaXRvcnkyODk3MzAyMzI=</t>
  </si>
  <si>
    <t>vikytech</t>
  </si>
  <si>
    <t>Vikhyath Choradia</t>
  </si>
  <si>
    <t>{ Sr. Consultant | Developer }\r\n@thoughtworks</t>
  </si>
  <si>
    <t xml:space="preserve">@ThoughtWorksInc @TWChennai </t>
  </si>
  <si>
    <t>Chennai</t>
  </si>
  <si>
    <t>java/mutation-testing/demo/junit5/pitest</t>
  </si>
  <si>
    <t>Mutation testing Demo using Pitest tool in Java, Junit 5</t>
  </si>
  <si>
    <t>https://github.com/vikytech/MutationTesting</t>
  </si>
  <si>
    <t>2020-08-23T17:03:16Z</t>
  </si>
  <si>
    <t>2021-05-04T06:41:11Z</t>
  </si>
  <si>
    <t>2021-05-04T06:41:09Z</t>
  </si>
  <si>
    <t>MDEwOlJlcG9zaXRvcnkxNzQ4ODI1NzU=</t>
  </si>
  <si>
    <t>hibernate-mappings</t>
  </si>
  <si>
    <t>TAndronicus</t>
  </si>
  <si>
    <t>Jędrzej Biedrzycki</t>
  </si>
  <si>
    <t>Backend developer @ Iteratec &amp; Researcher @ Wrocław University of Science and Technology</t>
  </si>
  <si>
    <t>iteratec</t>
  </si>
  <si>
    <t>Wrocław</t>
  </si>
  <si>
    <t>java/jvm/spring/hibernate</t>
  </si>
  <si>
    <t>My playground for all sorts of stuff</t>
  </si>
  <si>
    <t>https://github.com/TAndronicus/hibernate-mappings</t>
  </si>
  <si>
    <t>Java/Dockerfile/Shell/Xtend</t>
  </si>
  <si>
    <t>2019-03-10T21:22:05Z</t>
  </si>
  <si>
    <t>2021-05-04T06:01:02Z</t>
  </si>
  <si>
    <t>2021-05-04T05:55:20Z</t>
  </si>
  <si>
    <t>MDEwOlJlcG9zaXRvcnkyODQwMTE2MTE=</t>
  </si>
  <si>
    <t>jfactory</t>
  </si>
  <si>
    <t>leeonky</t>
  </si>
  <si>
    <t>Liangchen</t>
  </si>
  <si>
    <t>https://github.com/leeonky/jfactory</t>
  </si>
  <si>
    <t>2020-07-31T10:42:19Z</t>
  </si>
  <si>
    <t>2021-05-03T06:22:21Z</t>
  </si>
  <si>
    <t>2021-05-03T06:22:10Z</t>
  </si>
  <si>
    <t>MDEwOlJlcG9zaXRvcnkyOTMxOTc1Mzk=</t>
  </si>
  <si>
    <t>java-clean-architecture-prototype</t>
  </si>
  <si>
    <t>https://github.com/jtsato/java-clean-architecture-prototype</t>
  </si>
  <si>
    <t>2020-09-06T03:40:37Z</t>
  </si>
  <si>
    <t>2021-05-03T05:56:16Z</t>
  </si>
  <si>
    <t>2021-05-03T05:56:13Z</t>
  </si>
  <si>
    <t>MDEwOlJlcG9zaXRvcnkyNzM1MjQwMDU=</t>
  </si>
  <si>
    <t>pauta-service</t>
  </si>
  <si>
    <t>https://github.com/DiovaneMendes/pauta-service</t>
  </si>
  <si>
    <t>2020-06-19T15:14:22Z</t>
  </si>
  <si>
    <t>2021-05-03T03:31:56Z</t>
  </si>
  <si>
    <t>2021-05-03T03:31:54Z</t>
  </si>
  <si>
    <t>MDEwOlJlcG9zaXRvcnkyMzMyMDA3NjU=</t>
  </si>
  <si>
    <t>webhooks4j</t>
  </si>
  <si>
    <t>jensborch</t>
  </si>
  <si>
    <t>Jens Borch Christiansen</t>
  </si>
  <si>
    <t>Nykredit</t>
  </si>
  <si>
    <t>webhooks/java/java-8/cdi/cdi-event/event-sourcing/event-driven/mongodb</t>
  </si>
  <si>
    <t>Small, simple and extendable Java library for messaging using webhooks</t>
  </si>
  <si>
    <t>https://github.com/jensborch/webhooks4j</t>
  </si>
  <si>
    <t>2020-01-11T08:33:10Z</t>
  </si>
  <si>
    <t>2021-05-02T14:53:21Z</t>
  </si>
  <si>
    <t>2021-05-02T14:53:10Z</t>
  </si>
  <si>
    <t>MDEwOlJlcG9zaXRvcnkzNjIyMDIwNzQ=</t>
  </si>
  <si>
    <t>FH-SEM4-TDD-Workshop-Calculator</t>
  </si>
  <si>
    <t>https://github.com/SahilSinghStudierender/FH-SEM4-TDD-Workshop-Calculator</t>
  </si>
  <si>
    <t>2021-04-27T17:49:38Z</t>
  </si>
  <si>
    <t>2021-05-01T13:21:08Z</t>
  </si>
  <si>
    <t>2021-05-01T13:21:06Z</t>
  </si>
  <si>
    <t>MDEwOlJlcG9zaXRvcnkyNDM5ODQzOTM=</t>
  </si>
  <si>
    <t>LPOO</t>
  </si>
  <si>
    <t>TheZambi</t>
  </si>
  <si>
    <t>Henrique Ribeiro</t>
  </si>
  <si>
    <t>https://github.com/TheZambi/LPOO</t>
  </si>
  <si>
    <t>HTML/CSS/JavaScript/Java/Kotlin/Swift/Objective-C</t>
  </si>
  <si>
    <t>2020-02-29T14:36:01Z</t>
  </si>
  <si>
    <t>2021-05-01T11:18:35Z</t>
  </si>
  <si>
    <t>2021-05-01T11:18:11Z</t>
  </si>
  <si>
    <t>MDEwOlJlcG9zaXRvcnkxNjI5Mjk2NTk=</t>
  </si>
  <si>
    <t>matchmaking</t>
  </si>
  <si>
    <t>vatbub</t>
  </si>
  <si>
    <t>Frederik Kammel</t>
  </si>
  <si>
    <t>FOK, that's me, Frederik Kammel. I love to code and really got into VB, VBA and Java. When I don't code, you'll meet me at the TU Munich where I study Geodesy.</t>
  </si>
  <si>
    <t>Quickbird Studios GmbH</t>
  </si>
  <si>
    <t>A simple matchmaking server for any game</t>
  </si>
  <si>
    <t>https://github.com/vatbub/matchmaking</t>
  </si>
  <si>
    <t>Kotlin/Java</t>
  </si>
  <si>
    <t>2018-12-23T22:57:35Z</t>
  </si>
  <si>
    <t>2021-06-11T13:29:49Z</t>
  </si>
  <si>
    <t>2021-05-01T06:51:06Z</t>
  </si>
  <si>
    <t>MDEwOlJlcG9zaXRvcnkzNTY5NDkxNTE=</t>
  </si>
  <si>
    <t>SoftwareTestingProject</t>
  </si>
  <si>
    <t>trenton-jhu</t>
  </si>
  <si>
    <t>Software Testing for Chess OOP Project</t>
  </si>
  <si>
    <t>https://github.com/trenton-jhu/SoftwareTestingProject</t>
  </si>
  <si>
    <t>2021-04-11T18:36:08Z</t>
  </si>
  <si>
    <t>2021-04-30T02:00:45Z</t>
  </si>
  <si>
    <t>2021-04-30T02:00:35Z</t>
  </si>
  <si>
    <t>MDEwOlJlcG9zaXRvcnkzNjI5NjA2MzI=</t>
  </si>
  <si>
    <t>SecretHitlerGame</t>
  </si>
  <si>
    <t>Giraffea1</t>
  </si>
  <si>
    <t>Curious Giraffe</t>
  </si>
  <si>
    <t>https://github.com/Giraffea1/SecretHitlerGame</t>
  </si>
  <si>
    <t>HTML/CSS/JavaScript/Java</t>
  </si>
  <si>
    <t>2021-04-29T22:16:16Z</t>
  </si>
  <si>
    <t>2021-04-29T23:47:30Z</t>
  </si>
  <si>
    <t>2021-04-29T23:47:28Z</t>
  </si>
  <si>
    <t>MDEwOlJlcG9zaXRvcnkzNDAwMzA3MzA=</t>
  </si>
  <si>
    <t>hello-spring</t>
  </si>
  <si>
    <t>manuelhepu</t>
  </si>
  <si>
    <t>Manuel Herrera Pulido</t>
  </si>
  <si>
    <t>https://github.com/manuelhepu/hello-spring</t>
  </si>
  <si>
    <t>2021-02-18T11:36:04Z</t>
  </si>
  <si>
    <t>2021-04-29T13:13:20Z</t>
  </si>
  <si>
    <t>2021-04-29T13:13:18Z</t>
  </si>
  <si>
    <t>MDEwOlJlcG9zaXRvcnkzMzk0OTYzNTA=</t>
  </si>
  <si>
    <t>WorkshopJavaTDD</t>
  </si>
  <si>
    <t>Base files for the TDD In Java Woprkshop</t>
  </si>
  <si>
    <t>https://github.com/gartee-john-PFG/WorkshopJavaTDD</t>
  </si>
  <si>
    <t>2021-02-16T18:45:10Z</t>
  </si>
  <si>
    <t>2021-04-29T11:08:02Z</t>
  </si>
  <si>
    <t>2021-04-29T11:07:49Z</t>
  </si>
  <si>
    <t>MDEwOlJlcG9zaXRvcnkzNTYzNjg4NzY=</t>
  </si>
  <si>
    <t>HECBachelorDegreeProject</t>
  </si>
  <si>
    <t>rqkohistani</t>
  </si>
  <si>
    <t>Rashed Qazizada</t>
  </si>
  <si>
    <t>LinneUniversitet</t>
  </si>
  <si>
    <t>This is a 15/30 HEC Bachelor thesis in Computer science/Software Engineering at Linnaeus University</t>
  </si>
  <si>
    <t>https://github.com/rqkohistani/HECBachelorDegreeProject</t>
  </si>
  <si>
    <t>PureBasic/Java/HTML/CSS</t>
  </si>
  <si>
    <t>2021-04-09T18:47:07Z</t>
  </si>
  <si>
    <t>2021-04-29T10:13:20Z</t>
  </si>
  <si>
    <t>2021-04-29T10:13:11Z</t>
  </si>
  <si>
    <t>MDEwOlJlcG9zaXRvcnk5MzI0MzA4Nw==</t>
  </si>
  <si>
    <t>xpath-to-xml</t>
  </si>
  <si>
    <t>SimY4</t>
  </si>
  <si>
    <t>Alex Simkin</t>
  </si>
  <si>
    <t>Software developer, geek</t>
  </si>
  <si>
    <t>Atlassian</t>
  </si>
  <si>
    <t>xml/xpath/xml-model/java/scala/dom/dom4j/xom/json/jdom2</t>
  </si>
  <si>
    <t>XML builder library based on XPath processing</t>
  </si>
  <si>
    <t>https://github.com/SimY4/xpath-to-xml</t>
  </si>
  <si>
    <t>Java/Scala</t>
  </si>
  <si>
    <t>2017-06-03T11:11:40Z</t>
  </si>
  <si>
    <t>2021-04-29T09:06:57Z</t>
  </si>
  <si>
    <t>2021-04-29T09:06:55Z</t>
  </si>
  <si>
    <t>MDEwOlJlcG9zaXRvcnkzMDQ5NTYxNTE=</t>
  </si>
  <si>
    <t>hadoopcryptoledger-plus</t>
  </si>
  <si>
    <t>phelps-sg</t>
  </si>
  <si>
    <t>Steve Phelps</t>
  </si>
  <si>
    <t xml:space="preserve">@mesonomics </t>
  </si>
  <si>
    <t>cryptocurrency/spark/hadoop/blockchain/bitcoin/computational-finance/analytics/java/distributed-ledger-technology/ethereum</t>
  </si>
  <si>
    <t>Fork of  ZuInnoTe/hadoopcryptoledger with additional functionality to compute block hashes and addresses as they appear in blockexplorer</t>
  </si>
  <si>
    <t>https://github.com/phelps-sg/hadoopcryptoledger-plus</t>
  </si>
  <si>
    <t>2020-10-17T19:43:04Z</t>
  </si>
  <si>
    <t>2021-04-28T18:56:46Z</t>
  </si>
  <si>
    <t>2021-04-28T18:56:38Z</t>
  </si>
  <si>
    <t>MDEwOlJlcG9zaXRvcnkzNjYwMTc3NDU=</t>
  </si>
  <si>
    <t>TDD</t>
  </si>
  <si>
    <t>renantodescan</t>
  </si>
  <si>
    <t>https://github.com/renantodescan/TDD</t>
  </si>
  <si>
    <t>Shell/Java/Gherkin/HTML</t>
  </si>
  <si>
    <t>2021-05-10T11:22:27Z</t>
  </si>
  <si>
    <t>2021-05-10T11:22:47Z</t>
  </si>
  <si>
    <t>2021-04-28T18:25:15Z</t>
  </si>
  <si>
    <t>MDEwOlJlcG9zaXRvcnkzMzk2ODg3MjU=</t>
  </si>
  <si>
    <t>FEUP-lpoo</t>
  </si>
  <si>
    <t>https://github.com/DoStini/FEUP-lpoo</t>
  </si>
  <si>
    <t>2021-02-17T10:38:46Z</t>
  </si>
  <si>
    <t>2021-04-28T11:29:18Z</t>
  </si>
  <si>
    <t>2021-04-28T11:28:41Z</t>
  </si>
  <si>
    <t>MDEwOlJlcG9zaXRvcnkyODAzOTAxMDc=</t>
  </si>
  <si>
    <t>JFrog-FreeTier-JVM</t>
  </si>
  <si>
    <t>Java-Workshops</t>
  </si>
  <si>
    <t>Workshop for the JFrog FreeTier - JVM - Java Kotlin</t>
  </si>
  <si>
    <t>https://github.com/Java-Workshops/JFrog-FreeTier-JVM</t>
  </si>
  <si>
    <t>2020-07-17T09:59:03Z</t>
  </si>
  <si>
    <t>2021-04-28T15:16:38Z</t>
  </si>
  <si>
    <t>2021-04-28T08:58:01Z</t>
  </si>
  <si>
    <t>MDEwOlJlcG9zaXRvcnkzNjE4OTE3OTk=</t>
  </si>
  <si>
    <t>designpatterns</t>
  </si>
  <si>
    <t>Zewenaco</t>
  </si>
  <si>
    <t>Implementation of design patterns in java</t>
  </si>
  <si>
    <t>https://github.com/Zewenaco/designpatterns</t>
  </si>
  <si>
    <t>2021-04-26T20:56:32Z</t>
  </si>
  <si>
    <t>2021-04-28T03:08:08Z</t>
  </si>
  <si>
    <t>2021-04-28T03:08:02Z</t>
  </si>
  <si>
    <t>MDEwOlJlcG9zaXRvcnkzNTYzOTg3MTI=</t>
  </si>
  <si>
    <t>kasa-do-kodigo</t>
  </si>
  <si>
    <t>luizpcarvalho</t>
  </si>
  <si>
    <t>Luiz Paulo Nascimento Carvalho</t>
  </si>
  <si>
    <t>Zup Innovation</t>
  </si>
  <si>
    <t>Minas Gerais, Brazil</t>
  </si>
  <si>
    <t>Implementação de algumas funcionalidades da Casa do Código utilizando Kotlin, Micronaut e gRPC</t>
  </si>
  <si>
    <t>https://github.com/luizpcarvalho/kasa-do-kodigo</t>
  </si>
  <si>
    <t>2021-04-09T21:08:52Z</t>
  </si>
  <si>
    <t>2021-04-27T14:35:17Z</t>
  </si>
  <si>
    <t>2021-04-27T14:34:43Z</t>
  </si>
  <si>
    <t>MDEwOlJlcG9zaXRvcnkyNjg4MjQzOTA=</t>
  </si>
  <si>
    <t>data-ingestion-lib</t>
  </si>
  <si>
    <t>https://github.com/hmcts/data-ingestion-lib</t>
  </si>
  <si>
    <t>Groovy/Shell/Java</t>
  </si>
  <si>
    <t>2020-06-02T14:32:16Z</t>
  </si>
  <si>
    <t>2021-04-27T08:27:35Z</t>
  </si>
  <si>
    <t>2021-04-27T08:27:31Z</t>
  </si>
  <si>
    <t>MDEwOlJlcG9zaXRvcnkzNTU2NDkwNzk=</t>
  </si>
  <si>
    <t>bastoscorreio-rest</t>
  </si>
  <si>
    <t>CaioBastosImpacta</t>
  </si>
  <si>
    <t>Caio Bastos</t>
  </si>
  <si>
    <t>Software Developer | Automation Test - QA</t>
  </si>
  <si>
    <t>BRQ</t>
  </si>
  <si>
    <t>Sâo Paulo</t>
  </si>
  <si>
    <t>https://github.com/CaioBastosImpacta/bastoscorreio-rest</t>
  </si>
  <si>
    <t>2021-04-07T18:43:59Z</t>
  </si>
  <si>
    <t>2021-04-27T01:53:54Z</t>
  </si>
  <si>
    <t>2021-04-27T01:53:31Z</t>
  </si>
  <si>
    <t>MDEwOlJlcG9zaXRvcnkzNTk2NDc2MjU=</t>
  </si>
  <si>
    <t>mutation-spring-test</t>
  </si>
  <si>
    <t>MarceloRosendo</t>
  </si>
  <si>
    <t>Marcelo</t>
  </si>
  <si>
    <t>I actually have a very nice moustache</t>
  </si>
  <si>
    <t>https://github.com/MarceloRosendo/mutation-spring-test</t>
  </si>
  <si>
    <t>2021-04-20T01:31:34Z</t>
  </si>
  <si>
    <t>2021-04-25T23:20:56Z</t>
  </si>
  <si>
    <t>2021-04-25T23:20:43Z</t>
  </si>
  <si>
    <t>MDEwOlJlcG9zaXRvcnkzNjE4MjQ2NDI=</t>
  </si>
  <si>
    <t>com3529Assignment</t>
  </si>
  <si>
    <t>PAYNEA03</t>
  </si>
  <si>
    <t>https://github.com/PAYNEA03/com3529Assignment</t>
  </si>
  <si>
    <t>2021-04-26T16:47:09Z</t>
  </si>
  <si>
    <t>2021-04-26T16:59:06Z</t>
  </si>
  <si>
    <t>2021-04-25T13:04:58Z</t>
  </si>
  <si>
    <t>MDEwOlJlcG9zaXRvcnkzNjEyMTIxNDM=</t>
  </si>
  <si>
    <t>CollectionUtils.java</t>
  </si>
  <si>
    <t>nimishamanjali</t>
  </si>
  <si>
    <t>https://github.com/nimishamanjali/CollectionUtils.java</t>
  </si>
  <si>
    <t>2021-04-24T16:31:36Z</t>
  </si>
  <si>
    <t>2021-04-24T16:31:50Z</t>
  </si>
  <si>
    <t>2021-04-24T16:31:41Z</t>
  </si>
  <si>
    <t>MDEwOlJlcG9zaXRvcnk5Mzg2MzUyOQ==</t>
  </si>
  <si>
    <t>Java-Jasmine</t>
  </si>
  <si>
    <t>bvkatwijk</t>
  </si>
  <si>
    <t>Boris van Katwijk</t>
  </si>
  <si>
    <t>Java/Scala/Ruby/Docker/AWS/TS/JS</t>
  </si>
  <si>
    <t>java/bdd/testing/jasmine</t>
  </si>
  <si>
    <t>Jasmine Testing for your Java codebase</t>
  </si>
  <si>
    <t>https://github.com/bvkatwijk/Java-Jasmine</t>
  </si>
  <si>
    <t>2017-06-09T13:52:25Z</t>
  </si>
  <si>
    <t>2021-04-24T06:37:58Z</t>
  </si>
  <si>
    <t>2021-04-24T06:37:55Z</t>
  </si>
  <si>
    <t>MDEwOlJlcG9zaXRvcnkzMzYyMDYwODk=</t>
  </si>
  <si>
    <t>tdd-java-leap-year</t>
  </si>
  <si>
    <t>christianhujer</t>
  </si>
  <si>
    <t>Christian Hujer</t>
  </si>
  <si>
    <t>\r\n    Blogger Coach Speaker Trainer 🖦 #Agile #DevOps #SoftwareCraft; Process Shaper Change Agent Extreme Programmer Humanist; CEO @nelkinda\r\n</t>
  </si>
  <si>
    <t>Nelkinda Software Craft Pvt Ltd</t>
  </si>
  <si>
    <t>Demo of Test-Driven Development in Java for an isLeapYear() function</t>
  </si>
  <si>
    <t>https://github.com/christianhujer/tdd-java-leap-year</t>
  </si>
  <si>
    <t>Makefile/Dockerfile/Java</t>
  </si>
  <si>
    <t>2021-02-05T08:12:09Z</t>
  </si>
  <si>
    <t>2021-04-23T13:20:04Z</t>
  </si>
  <si>
    <t>2021-04-23T13:20:01Z</t>
  </si>
  <si>
    <t>MDEwOlJlcG9zaXRvcnkzMjUyMTYwNjU=</t>
  </si>
  <si>
    <t>template-kotlin-multi-gradle</t>
  </si>
  <si>
    <t>Template for multi-module Kotlin projects at Nelkinda</t>
  </si>
  <si>
    <t>https://github.com/nelkinda/template-kotlin-multi-gradle</t>
  </si>
  <si>
    <t>Makefile/Dockerfile/Kotlin</t>
  </si>
  <si>
    <t>2020-12-29T07:21:52Z</t>
  </si>
  <si>
    <t>2021-04-23T13:12:17Z</t>
  </si>
  <si>
    <t>2021-04-23T13:12:14Z</t>
  </si>
  <si>
    <t>MDEwOlJlcG9zaXRvcnkzNDMzODg4NTg=</t>
  </si>
  <si>
    <t>uropia-tax-calculator-assignment</t>
  </si>
  <si>
    <t>https://github.com/nelkinda/uropia-tax-calculator-assignment</t>
  </si>
  <si>
    <t>Makefile/Dockerfile/Java/Gherkin/JavaScript/TypeScript/HTML</t>
  </si>
  <si>
    <t>2021-03-01T11:16:12Z</t>
  </si>
  <si>
    <t>2021-04-23T13:08:50Z</t>
  </si>
  <si>
    <t>2021-04-23T13:08:47Z</t>
  </si>
  <si>
    <t>MDEwOlJlcG9zaXRvcnk3MDQyOTk0OA==</t>
  </si>
  <si>
    <t>GuiceLiquibase</t>
  </si>
  <si>
    <t>michaljonko</t>
  </si>
  <si>
    <t>Michał Jonko</t>
  </si>
  <si>
    <t>Dynatrace</t>
  </si>
  <si>
    <t>Gdynia</t>
  </si>
  <si>
    <t>Liquibase extension to easy use with Guice</t>
  </si>
  <si>
    <t>https://github.com/michaljonko/GuiceLiquibase</t>
  </si>
  <si>
    <t>2016-10-09T20:56:25Z</t>
  </si>
  <si>
    <t>2021-04-23T07:58:16Z</t>
  </si>
  <si>
    <t>2021-04-23T07:58:07Z</t>
  </si>
  <si>
    <t>MDEwOlJlcG9zaXRvcnk1MDcwNDAz</t>
  </si>
  <si>
    <t>gradle-pitest-plugin</t>
  </si>
  <si>
    <t>szpak</t>
  </si>
  <si>
    <t>Marcin Zajączkowski</t>
  </si>
  <si>
    <t>Areas of expertise:\r\n  Automatic Testing / TDD\r\n  Software Craftsmanship / Code Quality\r\n  Concurrency / Reactive Systems\r\n  Continuous Delivery</t>
  </si>
  <si>
    <t>gradle-plugin/pit/pitest/groovy/java/gradle/testing/static-analysis/code-quality/mutation-testing</t>
  </si>
  <si>
    <t>Gradle plugin for PIT Mutation Testing</t>
  </si>
  <si>
    <t>https://github.com/szpak/gradle-pitest-plugin</t>
  </si>
  <si>
    <t>Groovy/Java/Kotlin/Shell</t>
  </si>
  <si>
    <t>2012-07-16T16:57:24Z</t>
  </si>
  <si>
    <t>2021-05-13T13:44:11Z</t>
  </si>
  <si>
    <t>2021-04-22T19:46:31Z</t>
  </si>
  <si>
    <t>MDEwOlJlcG9zaXRvcnkxMjI4NDE0NzQ=</t>
  </si>
  <si>
    <t>fishky-proxy</t>
  </si>
  <si>
    <t>damianszwed</t>
  </si>
  <si>
    <t>Damian Szwed</t>
  </si>
  <si>
    <t>https://github.com/damianszwed/fishky-proxy</t>
  </si>
  <si>
    <t>2018-02-25T14:06:04Z</t>
  </si>
  <si>
    <t>2021-04-22T13:28:17Z</t>
  </si>
  <si>
    <t>2021-04-22T13:28:08Z</t>
  </si>
  <si>
    <t>MDEwOlJlcG9zaXRvcnkyNzEzMDUwMTU=</t>
  </si>
  <si>
    <t>file-integrity-check</t>
  </si>
  <si>
    <t>karsany</t>
  </si>
  <si>
    <t>Ferenc Karsany</t>
  </si>
  <si>
    <t>Hungary, Budaörs</t>
  </si>
  <si>
    <t>File Integrity Check tool in Java</t>
  </si>
  <si>
    <t>https://github.com/karsany/file-integrity-check</t>
  </si>
  <si>
    <t>2020-06-10T14:51:49Z</t>
  </si>
  <si>
    <t>2021-04-22T10:38:49Z</t>
  </si>
  <si>
    <t>2021-04-22T10:38:25Z</t>
  </si>
  <si>
    <t>MDEwOlJlcG9zaXRvcnkzNTc4OTYyODQ=</t>
  </si>
  <si>
    <t>developer-help</t>
  </si>
  <si>
    <t>https://github.com/developer-help/mutation-testing</t>
  </si>
  <si>
    <t>2021-04-14T12:24:09Z</t>
  </si>
  <si>
    <t>2021-04-22T09:07:53Z</t>
  </si>
  <si>
    <t>2021-04-22T09:07:50Z</t>
  </si>
  <si>
    <t>MDEwOlJlcG9zaXRvcnkxNzMwOTQxNDY=</t>
  </si>
  <si>
    <t>spring-boot-starter-smpp</t>
  </si>
  <si>
    <t>smpp/java/spring-boot/starter</t>
  </si>
  <si>
    <t>Spring boot starter to send SMS via SMPP</t>
  </si>
  <si>
    <t>https://github.com/MikeSafonov/spring-boot-starter-smpp</t>
  </si>
  <si>
    <t>2019-02-28T10:46:51Z</t>
  </si>
  <si>
    <t>2021-06-20T16:14:04Z</t>
  </si>
  <si>
    <t>2021-04-22T08:05:32Z</t>
  </si>
  <si>
    <t>MDEwOlJlcG9zaXRvcnkyNDAwODYzMjE=</t>
  </si>
  <si>
    <t>pedrovponte</t>
  </si>
  <si>
    <t>Pedro Ponte</t>
  </si>
  <si>
    <t>https://github.com/pedrovponte/LPOO</t>
  </si>
  <si>
    <t>Java/CSS/HTML</t>
  </si>
  <si>
    <t>2020-02-12T18:34:36Z</t>
  </si>
  <si>
    <t>2021-04-22T00:31:49Z</t>
  </si>
  <si>
    <t>2021-04-22T00:31:26Z</t>
  </si>
  <si>
    <t>MDEwOlJlcG9zaXRvcnkyMzk2MjgzNjM=</t>
  </si>
  <si>
    <t>Educorreia932</t>
  </si>
  <si>
    <t>Eduardo Correia</t>
  </si>
  <si>
    <t>Pronouns: GNU/Linux</t>
  </si>
  <si>
    <t>@FEUP @ieeeupsb</t>
  </si>
  <si>
    <t>university-course/feup/mieic/feup-lpoo/oop/java</t>
  </si>
  <si>
    <t>☕ MIEIC 2019/2020 - 2º ano / 2º semestre</t>
  </si>
  <si>
    <t>https://github.com/Educorreia932/LPOO</t>
  </si>
  <si>
    <t>2020-02-10T22:38:55Z</t>
  </si>
  <si>
    <t>2021-04-21T14:32:22Z</t>
  </si>
  <si>
    <t>2021-04-21T14:32:13Z</t>
  </si>
  <si>
    <t>MDEwOlJlcG9zaXRvcnkzNjAxNzgyOTQ=</t>
  </si>
  <si>
    <t>Diogogrosario</t>
  </si>
  <si>
    <t>Diogo Rosário</t>
  </si>
  <si>
    <t xml:space="preserve"> 3rd Year student of Computer Engineering at @FEUP \r\n\r\n\r\n</t>
  </si>
  <si>
    <t>https://github.com/Diogogrosario/FEUP-LPOO</t>
  </si>
  <si>
    <t>2021-04-21T13:20:36Z</t>
  </si>
  <si>
    <t>2021-04-21T13:23:51Z</t>
  </si>
  <si>
    <t>2021-04-21T13:23:14Z</t>
  </si>
  <si>
    <t>MDEwOlJlcG9zaXRvcnkzNDYzNjQzMjM=</t>
  </si>
  <si>
    <t>bd2021-code</t>
  </si>
  <si>
    <t>rutger-github</t>
  </si>
  <si>
    <t>https://github.com/rutger-github/bd2021-code</t>
  </si>
  <si>
    <t>2021-03-10T13:24:22Z</t>
  </si>
  <si>
    <t>2021-04-21T12:45:23Z</t>
  </si>
  <si>
    <t>2021-04-21T12:43:17Z</t>
  </si>
  <si>
    <t>MDEwOlJlcG9zaXRvcnkzNTk2OTc1Mjc=</t>
  </si>
  <si>
    <t>Tic-Tac-Toe-Spring</t>
  </si>
  <si>
    <t>aksadroit</t>
  </si>
  <si>
    <t>https://github.com/aksadroit/Tic-Tac-Toe-Spring</t>
  </si>
  <si>
    <t>2021-04-20T05:42:34Z</t>
  </si>
  <si>
    <t>2021-04-21T11:06:33Z</t>
  </si>
  <si>
    <t>2021-04-21T11:06:27Z</t>
  </si>
  <si>
    <t>MDEwOlJlcG9zaXRvcnkzNjAxMzIzMzA=</t>
  </si>
  <si>
    <t>Bacholar</t>
  </si>
  <si>
    <t>https://github.com/Bacholar/test</t>
  </si>
  <si>
    <t>Java/HTML/CSS/JavaScript/PureBasic</t>
  </si>
  <si>
    <t>2021-04-21T10:45:57Z</t>
  </si>
  <si>
    <t>2021-04-21T10:47:12Z</t>
  </si>
  <si>
    <t>2021-04-21T10:47:05Z</t>
  </si>
  <si>
    <t>MDEwOlJlcG9zaXRvcnkzMzk2NzQxNDE=</t>
  </si>
  <si>
    <t>bdmendes</t>
  </si>
  <si>
    <t>Bruno Mendes</t>
  </si>
  <si>
    <t>Studying Informatics and Computing Engineering at @FEUP.</t>
  </si>
  <si>
    <t>Work developed for Object Oriented Programming Laboratory, MIEIC, FEUP.</t>
  </si>
  <si>
    <t>https://github.com/bdmendes/feup-lpoo</t>
  </si>
  <si>
    <t>2021-02-17T09:40:31Z</t>
  </si>
  <si>
    <t>2021-04-21T10:01:00Z</t>
  </si>
  <si>
    <t>2021-04-21T10:00:57Z</t>
  </si>
  <si>
    <t>MDEwOlJlcG9zaXRvcnkyNjE4MDg3MTY=</t>
  </si>
  <si>
    <t>cc-example</t>
  </si>
  <si>
    <t>arothuis-hu</t>
  </si>
  <si>
    <t>HU account</t>
  </si>
  <si>
    <t>Hogeschool Utrecht</t>
  </si>
  <si>
    <t>Example project for code coverage and analysis tools</t>
  </si>
  <si>
    <t>https://github.com/arothuis-hu/cc-example</t>
  </si>
  <si>
    <t>2020-05-06T15:55:26Z</t>
  </si>
  <si>
    <t>2021-04-21T07:57:43Z</t>
  </si>
  <si>
    <t>2021-04-21T07:57:41Z</t>
  </si>
  <si>
    <t>MDEwOlJlcG9zaXRvcnkzNTk5MzYwNDI=</t>
  </si>
  <si>
    <t>teste-de-mutacao-exemplo</t>
  </si>
  <si>
    <t>victorguerra1406</t>
  </si>
  <si>
    <t>https://github.com/victorguerra1406/teste-de-mutacao-exemplo</t>
  </si>
  <si>
    <t>2021-04-20T19:58:10Z</t>
  </si>
  <si>
    <t>2021-04-20T20:04:12Z</t>
  </si>
  <si>
    <t>2021-04-20T20:00:04Z</t>
  </si>
  <si>
    <t>MDEwOlJlcG9zaXRvcnkzNDU1NjYwNTM=</t>
  </si>
  <si>
    <t>either-utils</t>
  </si>
  <si>
    <t>EugeneLesnov</t>
  </si>
  <si>
    <t>Donetsk</t>
  </si>
  <si>
    <t>java/functional-programming/lib/gradle</t>
  </si>
  <si>
    <t>Implementations of left-handed 'either' functionality for Java</t>
  </si>
  <si>
    <t>https://github.com/EugeneLesnov/either-utils</t>
  </si>
  <si>
    <t>2021-03-08T07:23:42Z</t>
  </si>
  <si>
    <t>2021-04-20T06:03:36Z</t>
  </si>
  <si>
    <t>2021-04-20T06:03:33Z</t>
  </si>
  <si>
    <t>MDEwOlJlcG9zaXRvcnkzNTk0NTk0NTE=</t>
  </si>
  <si>
    <t>projeto-kotlin-micronaut-para-testes</t>
  </si>
  <si>
    <t>matheuscosantos</t>
  </si>
  <si>
    <t>Matheus C. O. Santos</t>
  </si>
  <si>
    <t>Backend developer</t>
  </si>
  <si>
    <t>São José dos Campos</t>
  </si>
  <si>
    <t>https://github.com/matheuscosantos/projeto-kotlin-micronaut-para-testes</t>
  </si>
  <si>
    <t>2021-04-19T12:55:50Z</t>
  </si>
  <si>
    <t>2021-04-19T17:21:37Z</t>
  </si>
  <si>
    <t>2021-04-19T13:51:49Z</t>
  </si>
  <si>
    <t>MDEwOlJlcG9zaXRvcnkzNTk0NzM4NTE=</t>
  </si>
  <si>
    <t>lpoo-2020-g74</t>
  </si>
  <si>
    <t>davide-castro20</t>
  </si>
  <si>
    <t>Davide Castro</t>
  </si>
  <si>
    <t>Surpreendidos?</t>
  </si>
  <si>
    <t>https://github.com/davide-castro20/lpoo-2020-g74</t>
  </si>
  <si>
    <t>2021-04-19T13:41:44Z</t>
  </si>
  <si>
    <t>2021-04-19T14:30:04Z</t>
  </si>
  <si>
    <t>2021-04-19T13:43:09Z</t>
  </si>
  <si>
    <t>MDEwOlJlcG9zaXRvcnkzNTc2OTQyMjY=</t>
  </si>
  <si>
    <t>bank-transactions-microservice</t>
  </si>
  <si>
    <t>johanbejarano</t>
  </si>
  <si>
    <t>https://github.com/johanbejarano/bank-transactions-microservice</t>
  </si>
  <si>
    <t>2021-04-13T21:33:23Z</t>
  </si>
  <si>
    <t>2021-04-18T19:39:07Z</t>
  </si>
  <si>
    <t>2021-04-18T19:38:39Z</t>
  </si>
  <si>
    <t>MDEwOlJlcG9zaXRvcnkyMTM1NTA2NzI=</t>
  </si>
  <si>
    <t>kestros-root-project</t>
  </si>
  <si>
    <t>kestros</t>
  </si>
  <si>
    <t>Base Kestros project build manager. Contains dependency and plugin versions for building and installing Bundles and Packages to Kestros instances.</t>
  </si>
  <si>
    <t>https://github.com/kestros/kestros-root-project</t>
  </si>
  <si>
    <t>2019-10-08T04:44:31Z</t>
  </si>
  <si>
    <t>2021-04-18T18:50:13Z</t>
  </si>
  <si>
    <t>2021-04-18T18:50:10Z</t>
  </si>
  <si>
    <t>MDEwOlJlcG9zaXRvcnkzNDgzMDc1NTg=</t>
  </si>
  <si>
    <t>Labs</t>
  </si>
  <si>
    <t>Info support labs</t>
  </si>
  <si>
    <t>https://github.com/De66y/Labs</t>
  </si>
  <si>
    <t>2021-03-16T10:39:17Z</t>
  </si>
  <si>
    <t>2021-04-18T17:58:45Z</t>
  </si>
  <si>
    <t>2021-04-18T17:58:34Z</t>
  </si>
  <si>
    <t>MDEwOlJlcG9zaXRvcnkyNjM0MjM1MTQ=</t>
  </si>
  <si>
    <t>codewars</t>
  </si>
  <si>
    <t>edoatley</t>
  </si>
  <si>
    <t>https://github.com/edoatley/codewars</t>
  </si>
  <si>
    <t>2020-05-12T18:51:25Z</t>
  </si>
  <si>
    <t>2021-04-18T12:59:50Z</t>
  </si>
  <si>
    <t>2021-04-18T12:59:43Z</t>
  </si>
  <si>
    <t>MDEwOlJlcG9zaXRvcnkzMzc1OTM2NzU=</t>
  </si>
  <si>
    <t>biblioteca</t>
  </si>
  <si>
    <t>diegoalexandrooliveira</t>
  </si>
  <si>
    <t>Diego Alexandro de Oliveira</t>
  </si>
  <si>
    <t>TOTVS</t>
  </si>
  <si>
    <t>Assis, São Paulo</t>
  </si>
  <si>
    <t>https://github.com/diegoalexandrooliveira/biblioteca</t>
  </si>
  <si>
    <t>2021-02-10T02:19:21Z</t>
  </si>
  <si>
    <t>2021-04-17T23:05:04Z</t>
  </si>
  <si>
    <t>2021-04-17T23:04:55Z</t>
  </si>
  <si>
    <t>MDEwOlJlcG9zaXRvcnkzMDAzMjY3ODE=</t>
  </si>
  <si>
    <t>Desafio-Zup-Banco-Digital</t>
  </si>
  <si>
    <t>MonthAlcantara</t>
  </si>
  <si>
    <t>Montival Junior</t>
  </si>
  <si>
    <t>\r\nSoftware Engineer</t>
  </si>
  <si>
    <t>Lauro de Freitas, BA</t>
  </si>
  <si>
    <t>API resolução de desafio Bootcamp Zup</t>
  </si>
  <si>
    <t>https://github.com/MonthAlcantara/Desafio-Zup-Banco-Digital</t>
  </si>
  <si>
    <t>2020-10-01T15:24:00Z</t>
  </si>
  <si>
    <t>2021-04-17T20:31:46Z</t>
  </si>
  <si>
    <t>2021-04-17T20:31:19Z</t>
  </si>
  <si>
    <t>MDEwOlJlcG9zaXRvcnkyNjAwNTkxOTE=</t>
  </si>
  <si>
    <t>bankapp-simulation-springboot-services</t>
  </si>
  <si>
    <t>Balance Demo Service</t>
  </si>
  <si>
    <t>https://github.com/abhisheksr01/bankapp-simulation-springboot-services</t>
  </si>
  <si>
    <t>2020-04-29T22:25:29Z</t>
  </si>
  <si>
    <t>2021-05-14T13:00:41Z</t>
  </si>
  <si>
    <t>2021-04-16T15:49:29Z</t>
  </si>
  <si>
    <t>MDEwOlJlcG9zaXRvcnkzNTc2ODg4ODU=</t>
  </si>
  <si>
    <t>pitest-avancado</t>
  </si>
  <si>
    <t>lucasscaramelo</t>
  </si>
  <si>
    <t>Lucas Scaramelo</t>
  </si>
  <si>
    <t xml:space="preserve">Software Engineer | QA Engineer </t>
  </si>
  <si>
    <t>@Itau</t>
  </si>
  <si>
    <t>Configurações aprofundadas sobre Pitest</t>
  </si>
  <si>
    <t>https://github.com/lucasscaramelo/pitest-avancado</t>
  </si>
  <si>
    <t>2021-04-13T21:07:07Z</t>
  </si>
  <si>
    <t>2021-04-16T15:39:36Z</t>
  </si>
  <si>
    <t>2021-04-16T15:39:27Z</t>
  </si>
  <si>
    <t>MDEwOlJlcG9zaXRvcnkzNTgxODI3MjE=</t>
  </si>
  <si>
    <t>fizzBuzz</t>
  </si>
  <si>
    <t>joaquimcalvocapitoleconsulting</t>
  </si>
  <si>
    <t>Joaquim Calvo Gubianas</t>
  </si>
  <si>
    <t>https://github.com/joaquimcalvocapitoleconsulting/fizzBuzz</t>
  </si>
  <si>
    <t>2021-04-15T08:22:33Z</t>
  </si>
  <si>
    <t>2021-04-16T10:57:13Z</t>
  </si>
  <si>
    <t>2021-04-16T10:57:03Z</t>
  </si>
  <si>
    <t>MDEwOlJlcG9zaXRvcnkzNTc2OTM2MTM=</t>
  </si>
  <si>
    <t>bank-accounts-microservice</t>
  </si>
  <si>
    <t>https://github.com/johanbejarano/bank-accounts-microservice</t>
  </si>
  <si>
    <t>2021-04-13T21:30:17Z</t>
  </si>
  <si>
    <t>2021-04-15T23:04:33Z</t>
  </si>
  <si>
    <t>2021-04-15T23:04:06Z</t>
  </si>
  <si>
    <t>MDEwOlJlcG9zaXRvcnkzNTcyNjgxOTE=</t>
  </si>
  <si>
    <t>Emp-Back</t>
  </si>
  <si>
    <t>https://github.com/sreenu-reddy/Emp-Back</t>
  </si>
  <si>
    <t>2021-04-12T16:40:33Z</t>
  </si>
  <si>
    <t>2021-04-15T20:02:29Z</t>
  </si>
  <si>
    <t>2021-04-15T20:02:21Z</t>
  </si>
  <si>
    <t>MDEwOlJlcG9zaXRvcnkzNTgzNzg0NTY=</t>
  </si>
  <si>
    <t>onboarding-plain-java</t>
  </si>
  <si>
    <t>johnojetunde</t>
  </si>
  <si>
    <t>John Ojetunde</t>
  </si>
  <si>
    <t>Software Engineer | Clean Code Advocate | Software Craftsman | Certified Professional</t>
  </si>
  <si>
    <t>Telesoftas</t>
  </si>
  <si>
    <t>https://github.com/johnojetunde/onboarding-plain-java</t>
  </si>
  <si>
    <t>2021-04-15T20:02:22Z</t>
  </si>
  <si>
    <t>2021-04-15T20:05:28Z</t>
  </si>
  <si>
    <t>2021-04-15T20:02:00Z</t>
  </si>
  <si>
    <t>MDEwOlJlcG9zaXRvcnkzNTc2OTE2Nzc=</t>
  </si>
  <si>
    <t>bank-users-microservice</t>
  </si>
  <si>
    <t>https://github.com/johanbejarano/bank-users-microservice</t>
  </si>
  <si>
    <t>2021-04-13T21:20:39Z</t>
  </si>
  <si>
    <t>2021-04-15T19:42:59Z</t>
  </si>
  <si>
    <t>2021-04-15T19:41:04Z</t>
  </si>
  <si>
    <t>MDEwOlJlcG9zaXRvcnkzMTQ2ODE5ODI=</t>
  </si>
  <si>
    <t>capsyl</t>
  </si>
  <si>
    <t>jesperolsson-se</t>
  </si>
  <si>
    <t>Jesper Olsson</t>
  </si>
  <si>
    <t>Visualizes Java objects' encapsulations</t>
  </si>
  <si>
    <t>https://github.com/jesperolsson-se/capsyl</t>
  </si>
  <si>
    <t>2020-11-20T22:13:20Z</t>
  </si>
  <si>
    <t>2021-04-15T17:23:28Z</t>
  </si>
  <si>
    <t>2021-04-15T17:23:25Z</t>
  </si>
  <si>
    <t>MDEwOlJlcG9zaXRvcnkyMDU1MjE4Mzg=</t>
  </si>
  <si>
    <t>DukesHiddenStash</t>
  </si>
  <si>
    <t>ttrzcinski</t>
  </si>
  <si>
    <t>Tomasz Trzciński</t>
  </si>
  <si>
    <t>this.iLikeTo(code);</t>
  </si>
  <si>
    <t>Tomasz Trzciński's Awesome Software</t>
  </si>
  <si>
    <t>EU</t>
  </si>
  <si>
    <t>java/utilities/javadoc/java-utils/jdk15/java15/jdk16/java16</t>
  </si>
  <si>
    <t>Sum of all java utils developped in other projects.</t>
  </si>
  <si>
    <t>https://github.com/ttrzcinski/DukesHiddenStash</t>
  </si>
  <si>
    <t>HTML/Java/Dockerfile/Shell</t>
  </si>
  <si>
    <t>2019-08-31T09:08:27Z</t>
  </si>
  <si>
    <t>2021-04-14T16:35:31Z</t>
  </si>
  <si>
    <t>2021-04-14T16:35:28Z</t>
  </si>
  <si>
    <t>MDEwOlJlcG9zaXRvcnkzNTY4Mjk4Mzg=</t>
  </si>
  <si>
    <t>github-ci-example</t>
  </si>
  <si>
    <t>Bellocci</t>
  </si>
  <si>
    <t>Francesco Bellocci</t>
  </si>
  <si>
    <t>Repository created for learn how to use GitHub Actions</t>
  </si>
  <si>
    <t>https://github.com/Bellocci/github-ci-example</t>
  </si>
  <si>
    <t>2021-04-11T09:52:30Z</t>
  </si>
  <si>
    <t>2021-04-14T10:20:04Z</t>
  </si>
  <si>
    <t>2021-04-14T10:20:02Z</t>
  </si>
  <si>
    <t>MDEwOlJlcG9zaXRvcnkzNTY1MzY1MDg=</t>
  </si>
  <si>
    <t>TssProject</t>
  </si>
  <si>
    <t>MariusMsw</t>
  </si>
  <si>
    <t>Mihai Liviu Marius's project for TSS, FMI-Unibuc</t>
  </si>
  <si>
    <t>https://github.com/MariusMsw/TssProject</t>
  </si>
  <si>
    <t>2021-04-10T09:41:13Z</t>
  </si>
  <si>
    <t>2021-04-13T22:07:51Z</t>
  </si>
  <si>
    <t>2021-04-13T22:07:42Z</t>
  </si>
  <si>
    <t>MDEwOlJlcG9zaXRvcnkzNTUwNTExNDk=</t>
  </si>
  <si>
    <t>jmeter-bank-tests</t>
  </si>
  <si>
    <t>https://github.com/joaovictorino/jmeter-bank-tests</t>
  </si>
  <si>
    <t>Dockerfile/Shell/Java</t>
  </si>
  <si>
    <t>2021-04-06T04:00:44Z</t>
  </si>
  <si>
    <t>2021-04-12T22:22:48Z</t>
  </si>
  <si>
    <t>2021-04-12T22:22:42Z</t>
  </si>
  <si>
    <t>MDEwOlJlcG9zaXRvcnkzNTcyODA5NjU=</t>
  </si>
  <si>
    <t>ISEP_PharmacyApp</t>
  </si>
  <si>
    <t>helfer1991</t>
  </si>
  <si>
    <t>Helder Ferreira</t>
  </si>
  <si>
    <t>\Don't aim to be perfect. Aim to be antifragile.\" - Nassim Taleb"</t>
  </si>
  <si>
    <t>Application that aims to recreate a system to manage pharmacies, their stocks and sending orders to clients</t>
  </si>
  <si>
    <t>https://github.com/helfer1991/ISEP_PharmacyApp</t>
  </si>
  <si>
    <t>Makefile/C/Assembly/Java</t>
  </si>
  <si>
    <t>2021-04-12T17:24:45Z</t>
  </si>
  <si>
    <t>2021-04-12T19:45:38Z</t>
  </si>
  <si>
    <t>2021-04-12T19:45:36Z</t>
  </si>
  <si>
    <t>MDEwOlJlcG9zaXRvcnkzNTYxMDcxMDQ=</t>
  </si>
  <si>
    <t>PIT-mutation-testing</t>
  </si>
  <si>
    <t>nabetama-training</t>
  </si>
  <si>
    <t>https://pitest.org/quickstart/</t>
  </si>
  <si>
    <t>https://github.com/nabetama-training/PIT-mutation-testing</t>
  </si>
  <si>
    <t>2021-04-09T02:18:20Z</t>
  </si>
  <si>
    <t>2021-04-12T09:25:57Z</t>
  </si>
  <si>
    <t>2021-04-12T09:25:44Z</t>
  </si>
  <si>
    <t>MDEwOlJlcG9zaXRvcnkzNTM4MjUyMjk=</t>
  </si>
  <si>
    <t>kotlin-clean-arch</t>
  </si>
  <si>
    <t>alisoninoue</t>
  </si>
  <si>
    <t>Alison Yutaka Inoue</t>
  </si>
  <si>
    <t>https://github.com/alisoninoue/kotlin-clean-arch</t>
  </si>
  <si>
    <t>Dockerfile/Kotlin</t>
  </si>
  <si>
    <t>2021-04-01T20:59:09Z</t>
  </si>
  <si>
    <t>2021-04-11T23:19:26Z</t>
  </si>
  <si>
    <t>2021-04-11T23:19:19Z</t>
  </si>
  <si>
    <t>MDEwOlJlcG9zaXRvcnkzMzYyODk3ODE=</t>
  </si>
  <si>
    <t>cisq1-lingo-opasta</t>
  </si>
  <si>
    <t>opasta</t>
  </si>
  <si>
    <t>cisq1-lingo byopasta</t>
  </si>
  <si>
    <t>https://github.com/opasta/cisq1-lingo-opasta</t>
  </si>
  <si>
    <t>Dockerfile/Shell/JavaScript/Java/Gherkin</t>
  </si>
  <si>
    <t>2021-02-05T14:08:58Z</t>
  </si>
  <si>
    <t>2021-04-11T16:26:06Z</t>
  </si>
  <si>
    <t>2021-04-11T16:25:55Z</t>
  </si>
  <si>
    <t>MDEwOlJlcG9zaXRvcnkzMzU1MjE1NzY=</t>
  </si>
  <si>
    <t>cisq1</t>
  </si>
  <si>
    <t>Bosshi</t>
  </si>
  <si>
    <t>Hi, welcome my friend!</t>
  </si>
  <si>
    <t>https://github.com/Bosshi/cisq1</t>
  </si>
  <si>
    <t>2021-02-03T05:50:13Z</t>
  </si>
  <si>
    <t>2021-04-11T13:50:56Z</t>
  </si>
  <si>
    <t>2021-04-11T13:50:51Z</t>
  </si>
  <si>
    <t>MDEwOlJlcG9zaXRvcnkyNDM2OTc0NTI=</t>
  </si>
  <si>
    <t>kata-gilded-rose</t>
  </si>
  <si>
    <t>avmr48</t>
  </si>
  <si>
    <t>kata/gildedrose</t>
  </si>
  <si>
    <t>kata Gilded Rose</t>
  </si>
  <si>
    <t>https://github.com/avmr48/kata-gilded-rose</t>
  </si>
  <si>
    <t>2020-02-28T06:49:35Z</t>
  </si>
  <si>
    <t>2021-04-11T12:32:52Z</t>
  </si>
  <si>
    <t>2021-04-11T12:32:45Z</t>
  </si>
  <si>
    <t>MDEwOlJlcG9zaXRvcnkzMzgyODQzODQ=</t>
  </si>
  <si>
    <t>TestDrivenDevelopment</t>
  </si>
  <si>
    <t>https://github.com/sreenu-reddy/TestDrivenDevelopment</t>
  </si>
  <si>
    <t>2021-02-12T10:17:30Z</t>
  </si>
  <si>
    <t>2021-04-10T16:42:30Z</t>
  </si>
  <si>
    <t>2021-04-10T16:42:20Z</t>
  </si>
  <si>
    <t>MDEwOlJlcG9zaXRvcnkyMDM3OTk5MjU=</t>
  </si>
  <si>
    <t>coco-api</t>
  </si>
  <si>
    <t>olsmca</t>
  </si>
  <si>
    <t xml:space="preserve">application restAPI spring boot for test generated Jar or War with </t>
  </si>
  <si>
    <t>https://github.com/olsmca/coco-api</t>
  </si>
  <si>
    <t>2019-08-22T13:22:33Z</t>
  </si>
  <si>
    <t>2021-04-09T21:46:25Z</t>
  </si>
  <si>
    <t>2021-04-09T21:46:23Z</t>
  </si>
  <si>
    <t>MDEwOlJlcG9zaXRvcnkzMjEzMzA0Nzk=</t>
  </si>
  <si>
    <t>StoryMaker</t>
  </si>
  <si>
    <t>Di-KaZ</t>
  </si>
  <si>
    <t>GET_MOUSSED</t>
  </si>
  <si>
    <t>I'm FOFANA Moussa, student in fullstack developpement.</t>
  </si>
  <si>
    <t>https://github.com/Di-KaZ/StoryMaker</t>
  </si>
  <si>
    <t>Java/JavaScript/HTML/Vue/TypeScript/Dockerfile</t>
  </si>
  <si>
    <t>2020-12-14T11:43:05Z</t>
  </si>
  <si>
    <t>2021-04-09T17:58:08Z</t>
  </si>
  <si>
    <t>2021-04-09T17:57:57Z</t>
  </si>
  <si>
    <t>MDEwOlJlcG9zaXRvcnkzNTIyNzMzNzQ=</t>
  </si>
  <si>
    <t>MockingExample</t>
  </si>
  <si>
    <t>penzija</t>
  </si>
  <si>
    <t>Laboration 2</t>
  </si>
  <si>
    <t>https://github.com/penzija/MockingExample</t>
  </si>
  <si>
    <t>2021-03-28T08:02:04Z</t>
  </si>
  <si>
    <t>2021-04-09T13:31:37Z</t>
  </si>
  <si>
    <t>2021-04-09T13:31:32Z</t>
  </si>
  <si>
    <t>MDEwOlJlcG9zaXRvcnkxNDkwMDMyMTM=</t>
  </si>
  <si>
    <t>anagram</t>
  </si>
  <si>
    <t>chriswk</t>
  </si>
  <si>
    <t>Christopher Kolstad</t>
  </si>
  <si>
    <t xml:space="preserve">@Unleash </t>
  </si>
  <si>
    <t>Oslo, Norway</t>
  </si>
  <si>
    <t>Anagram finder</t>
  </si>
  <si>
    <t>https://github.com/chriswk/anagram</t>
  </si>
  <si>
    <t>Kotlin/HTML</t>
  </si>
  <si>
    <t>2018-09-16T14:25:10Z</t>
  </si>
  <si>
    <t>2021-04-09T10:38:41Z</t>
  </si>
  <si>
    <t>2021-04-09T10:38:35Z</t>
  </si>
  <si>
    <t>MDEwOlJlcG9zaXRvcnkzNTIwMjQ4NTE=</t>
  </si>
  <si>
    <t>debouncer4j</t>
  </si>
  <si>
    <t>https://github.com/jensborch/debouncer4j</t>
  </si>
  <si>
    <t>2021-03-27T08:51:03Z</t>
  </si>
  <si>
    <t>2021-04-09T05:24:49Z</t>
  </si>
  <si>
    <t>2021-04-09T05:24:32Z</t>
  </si>
  <si>
    <t>MDEwOlJlcG9zaXRvcnkzMDg3MTI2Mzc=</t>
  </si>
  <si>
    <t>rent_bikes_app</t>
  </si>
  <si>
    <t>Gornelas9</t>
  </si>
  <si>
    <t>Gonçalo Soares</t>
  </si>
  <si>
    <t>Student at @Feup.\r\nMaster's in Service Engineering and Management.</t>
  </si>
  <si>
    <t>Aveiro, Portugal</t>
  </si>
  <si>
    <t>https://github.com/Gornelas9/rent_bikes_app</t>
  </si>
  <si>
    <t>Java/PLSQL</t>
  </si>
  <si>
    <t>2020-10-30T18:27:23Z</t>
  </si>
  <si>
    <t>2021-04-08T14:42:08Z</t>
  </si>
  <si>
    <t>2021-04-08T14:40:33Z</t>
  </si>
  <si>
    <t>MDEwOlJlcG9zaXRvcnkzMzUyODA2MDI=</t>
  </si>
  <si>
    <t>lingo-raymon</t>
  </si>
  <si>
    <t>RaymonvdBrink</t>
  </si>
  <si>
    <t>https://github.com/RaymonvdBrink/lingo-raymon</t>
  </si>
  <si>
    <t>2021-02-02T12:24:55Z</t>
  </si>
  <si>
    <t>2021-04-08T14:36:14Z</t>
  </si>
  <si>
    <t>2021-04-08T14:31:28Z</t>
  </si>
  <si>
    <t>MDEwOlJlcG9zaXRvcnkzMjUyMTUyMDk=</t>
  </si>
  <si>
    <t>template-kotlin-gradle</t>
  </si>
  <si>
    <t>Template for single-module Kotlin projects at Nelkinda</t>
  </si>
  <si>
    <t>https://github.com/nelkinda/template-kotlin-gradle</t>
  </si>
  <si>
    <t>2020-12-29T07:17:58Z</t>
  </si>
  <si>
    <t>2021-04-08T07:45:12Z</t>
  </si>
  <si>
    <t>2021-04-08T07:45:09Z</t>
  </si>
  <si>
    <t>MDEwOlJlcG9zaXRvcnkxMzY0NjM2NDI=</t>
  </si>
  <si>
    <t>feedzai-openml</t>
  </si>
  <si>
    <t>feedzai</t>
  </si>
  <si>
    <t>machine-learning/api/feedzai/openml/data-science</t>
  </si>
  <si>
    <t>API for Feedzai's Open Machine Learning that allows to integrate ML algorithms in Feedzai's platform.</t>
  </si>
  <si>
    <t>https://github.com/feedzai/feedzai-openml</t>
  </si>
  <si>
    <t>2018-06-07T10:51:49Z</t>
  </si>
  <si>
    <t>2021-05-02T17:56:29Z</t>
  </si>
  <si>
    <t>2021-04-07T14:04:34Z</t>
  </si>
  <si>
    <t>MDEwOlJlcG9zaXRvcnkzNTE4MDE0NDU=</t>
  </si>
  <si>
    <t>maven-bank-example</t>
  </si>
  <si>
    <t>Advanced-Programming-Techniques</t>
  </si>
  <si>
    <t>https://github.com/Advanced-Programming-Techniques/maven-bank-example</t>
  </si>
  <si>
    <t>2021-03-26T14:02:59Z</t>
  </si>
  <si>
    <t>2021-04-07T07:39:31Z</t>
  </si>
  <si>
    <t>2021-04-07T07:39:25Z</t>
  </si>
  <si>
    <t>MDEwOlJlcG9zaXRvcnkzMDcxODg5MDU=</t>
  </si>
  <si>
    <t>account-integrated-tests</t>
  </si>
  <si>
    <t>https://github.com/joaovictorino/account-integrated-tests</t>
  </si>
  <si>
    <t>Shell/Java/Dockerfile</t>
  </si>
  <si>
    <t>2020-10-25T20:44:30Z</t>
  </si>
  <si>
    <t>2021-04-07T02:51:05Z</t>
  </si>
  <si>
    <t>2021-04-07T02:50:33Z</t>
  </si>
  <si>
    <t>MDEwOlJlcG9zaXRvcnkzNTQ2MDAzNTg=</t>
  </si>
  <si>
    <t>tdd-mutations-palindromo</t>
  </si>
  <si>
    <t>https://github.com/CaioBastosImpacta/tdd-mutations-palindromo</t>
  </si>
  <si>
    <t>2021-04-04T17:05:16Z</t>
  </si>
  <si>
    <t>2021-04-06T00:36:49Z</t>
  </si>
  <si>
    <t>2021-04-06T00:36:47Z</t>
  </si>
  <si>
    <t>MDEwOlJlcG9zaXRvcnkzNTQyNjAwOTk=</t>
  </si>
  <si>
    <t>maven-bank-multimodule-example</t>
  </si>
  <si>
    <t>https://github.com/Advanced-Programming-Techniques/maven-bank-multimodule-example</t>
  </si>
  <si>
    <t>2021-04-03T10:17:31Z</t>
  </si>
  <si>
    <t>2021-04-05T11:27:24Z</t>
  </si>
  <si>
    <t>2021-04-05T11:27:13Z</t>
  </si>
  <si>
    <t>MDEwOlJlcG9zaXRvcnkzMzg1NTIzNjg=</t>
  </si>
  <si>
    <t>weather-service</t>
  </si>
  <si>
    <t>HVrettost</t>
  </si>
  <si>
    <t>A weather service that retrieves weather data from a 3rd party API(Open Weather Map), handles them and exposes API endpoints for usage</t>
  </si>
  <si>
    <t>https://github.com/HVrettost/weather-service</t>
  </si>
  <si>
    <t>Java/Groovy/Dockerfile</t>
  </si>
  <si>
    <t>2021-02-13T10:47:31Z</t>
  </si>
  <si>
    <t>2021-04-04T18:49:41Z</t>
  </si>
  <si>
    <t>2021-04-04T18:49:32Z</t>
  </si>
  <si>
    <t>MDEwOlJlcG9zaXRvcnkxOTMxNDkzMzU=</t>
  </si>
  <si>
    <t>markov-chain</t>
  </si>
  <si>
    <t>pjozsef</t>
  </si>
  <si>
    <t>https://github.com/pjozsef/markov-chain</t>
  </si>
  <si>
    <t>Kotlin/HTML/JavaScript</t>
  </si>
  <si>
    <t>2019-06-21T19:21:09Z</t>
  </si>
  <si>
    <t>2021-04-03T21:43:01Z</t>
  </si>
  <si>
    <t>2021-04-03T21:42:33Z</t>
  </si>
  <si>
    <t>MDEwOlJlcG9zaXRvcnkzMjUyNzYzNTQ=</t>
  </si>
  <si>
    <t>local</t>
  </si>
  <si>
    <t>eifaookfue</t>
  </si>
  <si>
    <t>https://github.com/eifaookfue/local</t>
  </si>
  <si>
    <t>2020-12-29T12:06:43Z</t>
  </si>
  <si>
    <t>2021-04-03T12:29:36Z</t>
  </si>
  <si>
    <t>2021-04-03T12:28:15Z</t>
  </si>
  <si>
    <t>MDEwOlJlcG9zaXRvcnkzNTM5MDExNDM=</t>
  </si>
  <si>
    <t>java-workshop</t>
  </si>
  <si>
    <t>matned666</t>
  </si>
  <si>
    <t>matned</t>
  </si>
  <si>
    <t>Java junior developer.</t>
  </si>
  <si>
    <t>MRN-Design</t>
  </si>
  <si>
    <t>Simple spring rest with docker container</t>
  </si>
  <si>
    <t>https://github.com/matned666/java-workshop</t>
  </si>
  <si>
    <t>2021-04-02T04:08:31Z</t>
  </si>
  <si>
    <t>2021-04-05T21:41:57Z</t>
  </si>
  <si>
    <t>2021-04-03T00:26:32Z</t>
  </si>
  <si>
    <t>MDEwOlJlcG9zaXRvcnkzNDcxNDQ5Mjk=</t>
  </si>
  <si>
    <t>mariacrnr</t>
  </si>
  <si>
    <t>Maria Carneiro</t>
  </si>
  <si>
    <t>2nd year Informatics and Computing Engineering student (BSc + MSc) @FEUP</t>
  </si>
  <si>
    <t>https://github.com/mariacrnr/feup-lpoo</t>
  </si>
  <si>
    <t>2021-03-12T17:28:00Z</t>
  </si>
  <si>
    <t>2021-04-02T14:20:23Z</t>
  </si>
  <si>
    <t>2021-04-02T14:20:09Z</t>
  </si>
  <si>
    <t>MDEwOlJlcG9zaXRvcnkyODIwMTY0MzA=</t>
  </si>
  <si>
    <t>crontention</t>
  </si>
  <si>
    <t>commonquail</t>
  </si>
  <si>
    <t>Mikkel Kjeldsen</t>
  </si>
  <si>
    <t>Mirror of https://gitlab.com/mkjeldsen/crontention</t>
  </si>
  <si>
    <t>https://github.com/commonquail/crontention</t>
  </si>
  <si>
    <t>Shell/Java/HTML/CSS/JavaScript/TypeScript</t>
  </si>
  <si>
    <t>2020-07-23T17:35:37Z</t>
  </si>
  <si>
    <t>2021-04-02T13:59:34Z</t>
  </si>
  <si>
    <t>2021-04-02T13:59:29Z</t>
  </si>
  <si>
    <t>MDEwOlJlcG9zaXRvcnkyNTI2OTczNjU=</t>
  </si>
  <si>
    <t>template-java-multi-gradle</t>
  </si>
  <si>
    <t>java/gradle/project/template/template-repository/github-template/gradle-multi-project</t>
  </si>
  <si>
    <t>Template for multi-module Java projects at Nelkinda</t>
  </si>
  <si>
    <t>https://github.com/nelkinda/template-java-multi-gradle</t>
  </si>
  <si>
    <t>Makefile/Java/Dockerfile</t>
  </si>
  <si>
    <t>2020-04-03T10:12:38Z</t>
  </si>
  <si>
    <t>2021-04-02T11:27:47Z</t>
  </si>
  <si>
    <t>2021-04-02T11:27:45Z</t>
  </si>
  <si>
    <t>MDEwOlJlcG9zaXRvcnkyNDkxNDQwMTc=</t>
  </si>
  <si>
    <t>template-java-gradle</t>
  </si>
  <si>
    <t>java/gradle/project/template/template-repository/github-template</t>
  </si>
  <si>
    <t>Template for single-module Java projects at Nelkinda</t>
  </si>
  <si>
    <t>https://github.com/nelkinda/template-java-gradle</t>
  </si>
  <si>
    <t>2020-03-22T08:41:59Z</t>
  </si>
  <si>
    <t>2021-04-02T11:27:06Z</t>
  </si>
  <si>
    <t>2021-04-02T11:27:03Z</t>
  </si>
  <si>
    <t>MDEwOlJlcG9zaXRvcnkyODMwNTEzNDg=</t>
  </si>
  <si>
    <t>pitest-verify</t>
  </si>
  <si>
    <t>jeremydyoung</t>
  </si>
  <si>
    <t>Jeremy D. Young</t>
  </si>
  <si>
    <t>Prenda</t>
  </si>
  <si>
    <t>Missouri, USA</t>
  </si>
  <si>
    <t>Experiments with pitest to understand the mutations</t>
  </si>
  <si>
    <t>https://github.com/jeremydyoung/pitest-verify</t>
  </si>
  <si>
    <t>2020-07-28T00:24:35Z</t>
  </si>
  <si>
    <t>2021-04-01T15:04:36Z</t>
  </si>
  <si>
    <t>2021-04-01T15:04:34Z</t>
  </si>
  <si>
    <t>MDEwOlJlcG9zaXRvcnkzNTI5MTUwMDA=</t>
  </si>
  <si>
    <t>Project2021</t>
  </si>
  <si>
    <t>AvaWulkan</t>
  </si>
  <si>
    <t>https://github.com/AvaWulkan/Project2021</t>
  </si>
  <si>
    <t>2021-03-30T07:47:28Z</t>
  </si>
  <si>
    <t>2021-04-01T12:12:50Z</t>
  </si>
  <si>
    <t>2021-04-01T12:12:42Z</t>
  </si>
  <si>
    <t>MDEwOlJlcG9zaXRvcnkyMjk5NTIxODc=</t>
  </si>
  <si>
    <t>event-sourcing-example</t>
  </si>
  <si>
    <t>https://github.com/sylvaindecout/event-sourcing-example</t>
  </si>
  <si>
    <t>2019-12-24T14:05:25Z</t>
  </si>
  <si>
    <t>2021-04-01T07:59:56Z</t>
  </si>
  <si>
    <t>2021-04-01T07:59:53Z</t>
  </si>
  <si>
    <t>MDEwOlJlcG9zaXRvcnkzNTM2MDEyMDA=</t>
  </si>
  <si>
    <t>recipe-manager-CA</t>
  </si>
  <si>
    <t>kebuu</t>
  </si>
  <si>
    <t>Christophe TARDELLA</t>
  </si>
  <si>
    <t>zenika</t>
  </si>
  <si>
    <t>https://github.com/kebuu/recipe-manager-CA</t>
  </si>
  <si>
    <t>2021-04-01T06:41:13Z</t>
  </si>
  <si>
    <t>2021-04-01T06:50:40Z</t>
  </si>
  <si>
    <t>2021-04-01T06:42:44Z</t>
  </si>
  <si>
    <t>MDEwOlJlcG9zaXRvcnk0MjU1NzgzOA==</t>
  </si>
  <si>
    <t>android-http-server</t>
  </si>
  <si>
    <t>piotrpolak</t>
  </si>
  <si>
    <t>Piotr Polak</t>
  </si>
  <si>
    <t>Warsaw</t>
  </si>
  <si>
    <t>http/servlet/server/android/web/webserver/standalone-server/sms/java/zero</t>
  </si>
  <si>
    <t>A complete zero-dependency implementation of a web server and a servlet container in Java with a sample Android application.</t>
  </si>
  <si>
    <t>https://github.com/piotrpolak/android-http-server</t>
  </si>
  <si>
    <t>CSS/Java/Shell</t>
  </si>
  <si>
    <t>2015-09-16T01:46:34Z</t>
  </si>
  <si>
    <t>2021-06-21T00:14:29Z</t>
  </si>
  <si>
    <t>2021-03-31T18:26:11Z</t>
  </si>
  <si>
    <t>MDEwOlJlcG9zaXRvcnkzNDE4NTE4NjY=</t>
  </si>
  <si>
    <t>Homailot</t>
  </si>
  <si>
    <t>Nuno Alves</t>
  </si>
  <si>
    <t>https://github.com/Homailot/FEUP-LPOO</t>
  </si>
  <si>
    <t>2021-02-24T09:48:19Z</t>
  </si>
  <si>
    <t>2021-03-31T17:09:14Z</t>
  </si>
  <si>
    <t>2021-03-31T17:08:57Z</t>
  </si>
  <si>
    <t>MDEwOlJlcG9zaXRvcnkzMzk2ODI0ODk=</t>
  </si>
  <si>
    <t>biromiro</t>
  </si>
  <si>
    <t>Nuno Costa</t>
  </si>
  <si>
    <t>Exercises from the Object Oriented Programming Lab</t>
  </si>
  <si>
    <t>https://github.com/biromiro/feup-lpoo</t>
  </si>
  <si>
    <t>2021-02-17T10:13:25Z</t>
  </si>
  <si>
    <t>2021-03-31T15:42:08Z</t>
  </si>
  <si>
    <t>2021-03-31T15:41:58Z</t>
  </si>
  <si>
    <t>MDEwOlJlcG9zaXRvcnkzMzk3MDA3MDY=</t>
  </si>
  <si>
    <t>eukia</t>
  </si>
  <si>
    <t>Rita Mendes</t>
  </si>
  <si>
    <t>FEUP - MIEIC - LPOO 2021</t>
  </si>
  <si>
    <t>https://github.com/eukia/FEUP-LPOO</t>
  </si>
  <si>
    <t>2021-02-17T11:25:12Z</t>
  </si>
  <si>
    <t>2021-03-31T10:56:45Z</t>
  </si>
  <si>
    <t>2021-03-31T10:56:15Z</t>
  </si>
  <si>
    <t>MDEwOlJlcG9zaXRvcnkzNDk2ODQ5Mjg=</t>
  </si>
  <si>
    <t>ATAT</t>
  </si>
  <si>
    <t>sreeUNIFI</t>
  </si>
  <si>
    <t xml:space="preserve">Advanced tools and techniques project </t>
  </si>
  <si>
    <t>https://github.com/sreeUNIFI/ATAT</t>
  </si>
  <si>
    <t>2021-03-20T09:48:38Z</t>
  </si>
  <si>
    <t>2021-03-30T18:02:29Z</t>
  </si>
  <si>
    <t>2021-03-30T18:02:22Z</t>
  </si>
  <si>
    <t>MDEwOlJlcG9zaXRvcnkzNTI3NDQxOTQ=</t>
  </si>
  <si>
    <t>JenkensTest</t>
  </si>
  <si>
    <t>degu1</t>
  </si>
  <si>
    <t>https://github.com/degu1/JenkensTest</t>
  </si>
  <si>
    <t>2021-03-29T18:24:30Z</t>
  </si>
  <si>
    <t>2021-03-30T16:57:07Z</t>
  </si>
  <si>
    <t>2021-03-30T16:56:59Z</t>
  </si>
  <si>
    <t>MDEwOlJlcG9zaXRvcnkyMzAzMzYzMw==</t>
  </si>
  <si>
    <t>pitest-personalized</t>
  </si>
  <si>
    <t>alipourm</t>
  </si>
  <si>
    <t>Mohammad (Amin) Alipour</t>
  </si>
  <si>
    <t>Asst. Professor, University of Houston</t>
  </si>
  <si>
    <t>University of Houston</t>
  </si>
  <si>
    <t>A personalized version of pitest</t>
  </si>
  <si>
    <t>https://github.com/alipourm/pitest-personalized</t>
  </si>
  <si>
    <t>Java/Groovy/CSS/Shell/HTML</t>
  </si>
  <si>
    <t>2014-08-17T05:06:31Z</t>
  </si>
  <si>
    <t>2021-03-30T15:52:44Z</t>
  </si>
  <si>
    <t>2021-03-30T15:52:40Z</t>
  </si>
  <si>
    <t>MDEwOlJlcG9zaXRvcnkzNDgxMzEyNTk=</t>
  </si>
  <si>
    <t>JoaoMIEIC</t>
  </si>
  <si>
    <t>João Afonso</t>
  </si>
  <si>
    <t>https://github.com/JoaoMIEIC/FEUP-LPOO</t>
  </si>
  <si>
    <t>2021-03-15T21:44:24Z</t>
  </si>
  <si>
    <t>2021-03-30T13:30:32Z</t>
  </si>
  <si>
    <t>2021-03-30T13:30:25Z</t>
  </si>
  <si>
    <t>MDEwOlJlcG9zaXRvcnkzMDc0OTkzNDA=</t>
  </si>
  <si>
    <t>telegram</t>
  </si>
  <si>
    <t>inigodm</t>
  </si>
  <si>
    <t>telegram bot</t>
  </si>
  <si>
    <t>https://github.com/inigodm/telegram</t>
  </si>
  <si>
    <t>2020-10-26T20:42:57Z</t>
  </si>
  <si>
    <t>2021-03-29T23:31:19Z</t>
  </si>
  <si>
    <t>2021-03-29T23:31:12Z</t>
  </si>
  <si>
    <t>MDEwOlJlcG9zaXRvcnkyNDY0MTczMDc=</t>
  </si>
  <si>
    <t>junit-tests</t>
  </si>
  <si>
    <t>paulosandinof</t>
  </si>
  <si>
    <t>Paulo Sandino</t>
  </si>
  <si>
    <t>IT student and Javascript lover &lt;3</t>
  </si>
  <si>
    <t>Natal/RN</t>
  </si>
  <si>
    <t>https://github.com/paulosandinof/junit-tests</t>
  </si>
  <si>
    <t>2020-03-10T22:00:23Z</t>
  </si>
  <si>
    <t>2021-03-29T17:56:01Z</t>
  </si>
  <si>
    <t>2021-03-29T17:55:35Z</t>
  </si>
  <si>
    <t>MDEwOlJlcG9zaXRvcnkzNTI2ODgyODI=</t>
  </si>
  <si>
    <t>Greeter</t>
  </si>
  <si>
    <t>NovaAnte</t>
  </si>
  <si>
    <t>https://github.com/NovaAnte/Greeter</t>
  </si>
  <si>
    <t>2021-03-29T15:15:58Z</t>
  </si>
  <si>
    <t>2021-03-29T15:18:42Z</t>
  </si>
  <si>
    <t>2021-03-29T15:18:40Z</t>
  </si>
  <si>
    <t>MDEwOlJlcG9zaXRvcnkzNTA2NTQ0MjE=</t>
  </si>
  <si>
    <t>PhiLun-ITHS</t>
  </si>
  <si>
    <t>https://github.com/PhiLun-ITHS/MockingExample</t>
  </si>
  <si>
    <t>2021-03-23T09:35:19Z</t>
  </si>
  <si>
    <t>2021-03-28T18:10:25Z</t>
  </si>
  <si>
    <t>2021-03-28T18:10:21Z</t>
  </si>
  <si>
    <t>MDEwOlJlcG9zaXRvcnkzNTI2ODczMjA=</t>
  </si>
  <si>
    <t>TestBase-greeter</t>
  </si>
  <si>
    <t>https://github.com/NovaAnte/TestBase-greeter</t>
  </si>
  <si>
    <t>2021-03-29T15:12:57Z</t>
  </si>
  <si>
    <t>2021-03-29T15:13:05Z</t>
  </si>
  <si>
    <t>2021-03-28T13:07:38Z</t>
  </si>
  <si>
    <t>MDEwOlJlcG9zaXRvcnkzNDc3MTg5MTU=</t>
  </si>
  <si>
    <t>TestBase</t>
  </si>
  <si>
    <t>https://github.com/kappsegla/TestBase</t>
  </si>
  <si>
    <t>2021-03-14T18:25:38Z</t>
  </si>
  <si>
    <t>2021-03-28T13:07:44Z</t>
  </si>
  <si>
    <t>MDEwOlJlcG9zaXRvcnkxNDgzNjE1MjE=</t>
  </si>
  <si>
    <t>simple-command-tools</t>
  </si>
  <si>
    <t>simplecommand</t>
  </si>
  <si>
    <t>Manfred Wolff</t>
  </si>
  <si>
    <t>teamneusta</t>
  </si>
  <si>
    <t>Bremen</t>
  </si>
  <si>
    <t>https://github.com/simplecommand/simple-command-tools</t>
  </si>
  <si>
    <t>2018-09-11T18:27:45Z</t>
  </si>
  <si>
    <t>2021-03-28T10:52:53Z</t>
  </si>
  <si>
    <t>2021-03-28T10:52:48Z</t>
  </si>
  <si>
    <t>MDEwOlJlcG9zaXRvcnkzNTIxODQ1MDE=</t>
  </si>
  <si>
    <t>ArifHoss</t>
  </si>
  <si>
    <t>Arif Hossain</t>
  </si>
  <si>
    <t>Arif Hossain Lab 2</t>
  </si>
  <si>
    <t>https://github.com/ArifHoss/MockingExample</t>
  </si>
  <si>
    <t>2021-03-27T21:50:14Z</t>
  </si>
  <si>
    <t>2021-03-27T23:40:15Z</t>
  </si>
  <si>
    <t>2021-03-27T23:12:22Z</t>
  </si>
  <si>
    <t>MDEwOlJlcG9zaXRvcnkyMTczOTMzNjA=</t>
  </si>
  <si>
    <t>sharp-ink-backend</t>
  </si>
  <si>
    <t>sharp-ink</t>
  </si>
  <si>
    <t>sharp-ink by scaunois</t>
  </si>
  <si>
    <t>@scaunois</t>
  </si>
  <si>
    <t>https://github.com/sharp-ink/sharp-ink-backend</t>
  </si>
  <si>
    <t>2019-10-24T20:52:16Z</t>
  </si>
  <si>
    <t>2021-03-27T15:12:02Z</t>
  </si>
  <si>
    <t>2021-03-27T15:11:47Z</t>
  </si>
  <si>
    <t>MDEwOlJlcG9zaXRvcnkzNTE4MzUwMDM=</t>
  </si>
  <si>
    <t>BikeSharing</t>
  </si>
  <si>
    <t>reall99</t>
  </si>
  <si>
    <t>Pedro Real</t>
  </si>
  <si>
    <t>Application where is possible to rent a bike, either eletrical or non eletrical, calculate the distance between places, check the ammount of calories burned between the rides and much more. Developed using Java</t>
  </si>
  <si>
    <t>https://github.com/reall99/BikeSharing</t>
  </si>
  <si>
    <t>2021-03-26T15:53:05Z</t>
  </si>
  <si>
    <t>2021-03-26T15:55:57Z</t>
  </si>
  <si>
    <t>2021-03-26T15:55:00Z</t>
  </si>
  <si>
    <t>MDEwOlJlcG9zaXRvcnkxODA2MDI0MjQ=</t>
  </si>
  <si>
    <t>pitest-mutation-testing-elements-plugin</t>
  </si>
  <si>
    <t>Wmaarts</t>
  </si>
  <si>
    <t>Software developer. Christian. Check out Stryker, it's pretty useful.</t>
  </si>
  <si>
    <t>Info Support</t>
  </si>
  <si>
    <t>A pitest plugin that maps pitest results to mutation-testing-elements' format</t>
  </si>
  <si>
    <t>https://github.com/Wmaarts/pitest-mutation-testing-elements-plugin</t>
  </si>
  <si>
    <t>2019-04-10T14:44:47Z</t>
  </si>
  <si>
    <t>2021-03-26T15:19:02Z</t>
  </si>
  <si>
    <t>2021-03-26T15:19:00Z</t>
  </si>
  <si>
    <t>MDEwOlJlcG9zaXRvcnkzNTE4MTMyODg=</t>
  </si>
  <si>
    <t>SimpleMutationTestExample</t>
  </si>
  <si>
    <t>AksalBilal</t>
  </si>
  <si>
    <t>Celal Bayar University Associate QA @Trendyol</t>
  </si>
  <si>
    <t>It is an example of a simple mutation test project developed with the Pitest framework.</t>
  </si>
  <si>
    <t>https://github.com/AksalBilal/SimpleMutationTestExample</t>
  </si>
  <si>
    <t>2021-03-26T14:41:59Z</t>
  </si>
  <si>
    <t>2021-03-26T14:45:43Z</t>
  </si>
  <si>
    <t>2021-03-26T14:45:40Z</t>
  </si>
  <si>
    <t>MDEwOlJlcG9zaXRvcnkzMzY1ODgxODA=</t>
  </si>
  <si>
    <t>1Krypt0</t>
  </si>
  <si>
    <t>Tiago Rodrigues</t>
  </si>
  <si>
    <t>Studying Informatics and Computer Engineering @FEUP</t>
  </si>
  <si>
    <t>Code Written for the LPOO Curricular Unit</t>
  </si>
  <si>
    <t>https://github.com/1Krypt0/FEUP-LPOO</t>
  </si>
  <si>
    <t>2021-02-06T16:55:50Z</t>
  </si>
  <si>
    <t>2021-03-26T12:22:01Z</t>
  </si>
  <si>
    <t>2021-03-26T12:21:51Z</t>
  </si>
  <si>
    <t>MDEwOlJlcG9zaXRvcnkzNDgzNTg5MzI=</t>
  </si>
  <si>
    <t>JRichardson95</t>
  </si>
  <si>
    <t>https://github.com/JRichardson95/Labs</t>
  </si>
  <si>
    <t>2021-03-16T13:31:10Z</t>
  </si>
  <si>
    <t>2021-03-25T13:41:52Z</t>
  </si>
  <si>
    <t>2021-03-25T13:41:38Z</t>
  </si>
  <si>
    <t>MDEwOlJlcG9zaXRvcnkzMTk2NjMwMzk=</t>
  </si>
  <si>
    <t>hs-billing-core</t>
  </si>
  <si>
    <t>mhoennig</t>
  </si>
  <si>
    <t>Michael Hönnig</t>
  </si>
  <si>
    <t>Software developer since 1986.\r\nJava since 1997.\r\nJEE since 2006.\r\nAngular/TypeScript since 2017.\r\nLearning enthusiast.</t>
  </si>
  <si>
    <t>Hage (Ostfriesland), Germany</t>
  </si>
  <si>
    <t>CLI invoicing for Hostsharing eG</t>
  </si>
  <si>
    <t>https://github.com/mhoennig/hs-billing-core</t>
  </si>
  <si>
    <t>2020-12-08T14:27:00Z</t>
  </si>
  <si>
    <t>2021-03-25T09:23:52Z</t>
  </si>
  <si>
    <t>2021-03-25T09:23:49Z</t>
  </si>
  <si>
    <t>MDEwOlJlcG9zaXRvcnkzNTEyMDc1Njk=</t>
  </si>
  <si>
    <t>testsonar</t>
  </si>
  <si>
    <t>OsvaldoPerezNubox</t>
  </si>
  <si>
    <t>Osvaldo</t>
  </si>
  <si>
    <t>https://github.com/OsvaldoPerezNubox/testsonar</t>
  </si>
  <si>
    <t>2021-03-24T20:00:49Z</t>
  </si>
  <si>
    <t>2021-03-24T23:14:20Z</t>
  </si>
  <si>
    <t>2021-03-24T23:14:18Z</t>
  </si>
  <si>
    <t>MDEwOlJlcG9zaXRvcnkyMzQ3MzE3Mjk=</t>
  </si>
  <si>
    <t>smpp-server-mock</t>
  </si>
  <si>
    <t>smpp/junit5/junit5-extension/spring-boot/spring-boot-test/assertj/assertj-assertions</t>
  </si>
  <si>
    <t>Mock SMPP server for testing via JUnit 5 extension or Spring Boot Starter and AssertJ</t>
  </si>
  <si>
    <t>https://github.com/MikeSafonov/smpp-server-mock</t>
  </si>
  <si>
    <t>2020-01-18T12:30:51Z</t>
  </si>
  <si>
    <t>2021-03-24T10:45:03Z</t>
  </si>
  <si>
    <t>2021-03-24T10:45:00Z</t>
  </si>
  <si>
    <t>MDEwOlJlcG9zaXRvcnkyOTg3MTc3NA==</t>
  </si>
  <si>
    <t>idea-pitest</t>
  </si>
  <si>
    <t>artspb</t>
  </si>
  <si>
    <t>Artem Khvastunov</t>
  </si>
  <si>
    <t xml:space="preserve">@JetBrains </t>
  </si>
  <si>
    <t>Germering, Germany</t>
  </si>
  <si>
    <t>IDEA Pitest plugin</t>
  </si>
  <si>
    <t>https://github.com/artspb/idea-pitest</t>
  </si>
  <si>
    <t>2015-01-26T17:07:48Z</t>
  </si>
  <si>
    <t>2021-03-24T09:03:07Z</t>
  </si>
  <si>
    <t>2021-03-24T09:02:16Z</t>
  </si>
  <si>
    <t>MDEwOlJlcG9zaXRvcnkxMzUwNTgxMDI=</t>
  </si>
  <si>
    <t>prometheus-telegram-alert</t>
  </si>
  <si>
    <t>prometheus-alertmanager/telegram/spring-boot/java</t>
  </si>
  <si>
    <t>Transfer alerts from Prometheus Alertmanager to Telegram chat and channels using webhook.</t>
  </si>
  <si>
    <t>https://github.com/MikeSafonov/prometheus-telegram-alert</t>
  </si>
  <si>
    <t>2018-05-27T15:21:37Z</t>
  </si>
  <si>
    <t>2021-06-03T03:12:51Z</t>
  </si>
  <si>
    <t>2021-03-24T06:55:36Z</t>
  </si>
  <si>
    <t>MDEwOlJlcG9zaXRvcnkxMjkzMTYwMTk=</t>
  </si>
  <si>
    <t>curso-tdd-java</t>
  </si>
  <si>
    <t>Codesai</t>
  </si>
  <si>
    <t>TDD course exercises</t>
  </si>
  <si>
    <t>https://github.com/Codesai/curso-tdd-java</t>
  </si>
  <si>
    <t>2018-04-12T22:04:46Z</t>
  </si>
  <si>
    <t>2021-05-28T16:40:06Z</t>
  </si>
  <si>
    <t>2021-03-23T22:18:33Z</t>
  </si>
  <si>
    <t>MDEwOlJlcG9zaXRvcnkzNDkyMTg3OTY=</t>
  </si>
  <si>
    <t>order-rest</t>
  </si>
  <si>
    <t>Simple spring rest for order management app</t>
  </si>
  <si>
    <t>https://github.com/matned666/order-rest</t>
  </si>
  <si>
    <t>2021-03-18T21:14:28Z</t>
  </si>
  <si>
    <t>2021-04-05T21:42:01Z</t>
  </si>
  <si>
    <t>2021-03-23T22:06:45Z</t>
  </si>
  <si>
    <t>MDEwOlJlcG9zaXRvcnkzNDg3MDU5Njc=</t>
  </si>
  <si>
    <t>quarkus-camel-testing</t>
  </si>
  <si>
    <t>redhat-appdev-practice</t>
  </si>
  <si>
    <t>camel/quarkus/integration/eip/redhat/jms/messaging/unit-testing/testing</t>
  </si>
  <si>
    <t>A simple example of how one might do unit testing on a Quarkus+Camel application</t>
  </si>
  <si>
    <t>https://github.com/redhat-appdev-practice/quarkus-camel-testing</t>
  </si>
  <si>
    <t>2021-03-17T12:44:21Z</t>
  </si>
  <si>
    <t>2021-04-06T21:48:19Z</t>
  </si>
  <si>
    <t>2021-03-23T18:37:02Z</t>
  </si>
  <si>
    <t>MDEwOlJlcG9zaXRvcnkzNDI1OTMzNDM=</t>
  </si>
  <si>
    <t>hero</t>
  </si>
  <si>
    <t>filipepcampos</t>
  </si>
  <si>
    <t>Filipe Campos</t>
  </si>
  <si>
    <t>Studying Informatics and Computing Engineering at FEUP</t>
  </si>
  <si>
    <t>LPOO exercise</t>
  </si>
  <si>
    <t>https://github.com/filipepcampos/hero</t>
  </si>
  <si>
    <t>2021-02-26T14:03:09Z</t>
  </si>
  <si>
    <t>2021-03-22T18:07:41Z</t>
  </si>
  <si>
    <t>2021-03-22T18:07:34Z</t>
  </si>
  <si>
    <t>MDEwOlJlcG9zaXRvcnkyMjQzODAyMzY=</t>
  </si>
  <si>
    <t>gtd-server</t>
  </si>
  <si>
    <t>mthmulders</t>
  </si>
  <si>
    <t>Maarten Mulders</t>
  </si>
  <si>
    <t>@infosupport</t>
  </si>
  <si>
    <t>Apeldoorn, the Netherlands</t>
  </si>
  <si>
    <t>https://github.com/mthmulders/gtd-server</t>
  </si>
  <si>
    <t>Java/Shell/HCL</t>
  </si>
  <si>
    <t>2019-11-27T08:22:39Z</t>
  </si>
  <si>
    <t>2021-03-31T09:25:19Z</t>
  </si>
  <si>
    <t>2021-03-22T06:16:28Z</t>
  </si>
  <si>
    <t>MDEwOlJlcG9zaXRvcnkyMzkwMTc3MDU=</t>
  </si>
  <si>
    <t>calculator</t>
  </si>
  <si>
    <t>wgassner</t>
  </si>
  <si>
    <t>https://github.com/wgassner/calculator</t>
  </si>
  <si>
    <t>2020-02-07T20:34:13Z</t>
  </si>
  <si>
    <t>2021-03-21T21:35:08Z</t>
  </si>
  <si>
    <t>2021-03-21T21:35:06Z</t>
  </si>
  <si>
    <t>MDEwOlJlcG9zaXRvcnk1NDkwNDc2Ng==</t>
  </si>
  <si>
    <t>hadoopcryptoledger</t>
  </si>
  <si>
    <t>ZuInnoTe</t>
  </si>
  <si>
    <t>cryptoledger/blockchain/hadoop/spark/bigdata/bitcoin/hive/flink/ethereum</t>
  </si>
  <si>
    <t>Hadoop Crypto Ledger - Analyzing CryptoLedgers, such as Bitcoin Blockchain, on Big Data platforms, such as Hadoop/Spark/Flink/Hive</t>
  </si>
  <si>
    <t>https://github.com/ZuInnoTe/hadoopcryptoledger</t>
  </si>
  <si>
    <t>2016-03-28T16:08:49Z</t>
  </si>
  <si>
    <t>2021-06-07T06:34:59Z</t>
  </si>
  <si>
    <t>2021-03-21T20:36:16Z</t>
  </si>
  <si>
    <t>MDEwOlJlcG9zaXRvcnkyODQ1NDAzNzY=</t>
  </si>
  <si>
    <t>travel-blog</t>
  </si>
  <si>
    <t>JacobMetcalf</t>
  </si>
  <si>
    <t>Parses XML and generates static HTML for travel blog.</t>
  </si>
  <si>
    <t>https://github.com/JacobMetcalf/travel-blog</t>
  </si>
  <si>
    <t>2020-08-02T20:57:23Z</t>
  </si>
  <si>
    <t>2021-03-21T17:31:00Z</t>
  </si>
  <si>
    <t>2021-03-21T17:30:50Z</t>
  </si>
  <si>
    <t>MDEwOlJlcG9zaXRvcnkxNzM1NzkwNjQ=</t>
  </si>
  <si>
    <t>unit-testing-and-tdd</t>
  </si>
  <si>
    <t>Ускоряем поставки и поддерживаем качество ПО  за счет автоматизированного регресса и качественного дизайна. 24hrs</t>
  </si>
  <si>
    <t>https://github.com/eugene-krivosheyev/unit-testing-and-tdd</t>
  </si>
  <si>
    <t>2019-03-03T13:34:23Z</t>
  </si>
  <si>
    <t>2021-05-16T13:39:30Z</t>
  </si>
  <si>
    <t>2021-03-21T15:21:51Z</t>
  </si>
  <si>
    <t>MDEwOlJlcG9zaXRvcnkxODU2NzgyMjY=</t>
  </si>
  <si>
    <t>datus</t>
  </si>
  <si>
    <t>roookeee</t>
  </si>
  <si>
    <t>Feel free to ask me anything :)</t>
  </si>
  <si>
    <t>java/conversion/mapping/functional/java-8/factory-pattern/factory/datus</t>
  </si>
  <si>
    <t>datus enables you to define a conversion process between two data structures in a fluent functional API</t>
  </si>
  <si>
    <t>https://github.com/roookeee/datus</t>
  </si>
  <si>
    <t>2019-05-08T20:55:15Z</t>
  </si>
  <si>
    <t>2021-03-21T12:19:10Z</t>
  </si>
  <si>
    <t>2021-03-21T12:19:08Z</t>
  </si>
  <si>
    <t>MDEwOlJlcG9zaXRvcnkzNDg1MjQ1NTc=</t>
  </si>
  <si>
    <t>unit-testing-legacy-code</t>
  </si>
  <si>
    <t>seguri</t>
  </si>
  <si>
    <t>Marco Seguri</t>
  </si>
  <si>
    <t>java/legacy-code/junit5</t>
  </si>
  <si>
    <t>\Unit Testing a Legacy Java Library Using JUnit 5 and IntelliJ IDEA\" Manning's Live Project"</t>
  </si>
  <si>
    <t>https://github.com/seguri/unit-testing-legacy-code</t>
  </si>
  <si>
    <t>2021-03-16T23:48:17Z</t>
  </si>
  <si>
    <t>2021-03-21T11:51:44Z</t>
  </si>
  <si>
    <t>2021-03-21T11:51:36Z</t>
  </si>
  <si>
    <t>MDEwOlJlcG9zaXRvcnkzNTgzNzcxMTY=</t>
  </si>
  <si>
    <t>se-181-course-project</t>
  </si>
  <si>
    <t>hovni-singh</t>
  </si>
  <si>
    <t>Hovni Singh</t>
  </si>
  <si>
    <t>A Java based software that allows users to create, deposit, withdraw, and transfer from different types of accounts while accruing interest per month based on set APR while outputting the full transaction history of accounts and all invalid commands inputted.</t>
  </si>
  <si>
    <t>https://github.com/hovni-singh/se-181-course-project</t>
  </si>
  <si>
    <t>2021-04-15T19:56:39Z</t>
  </si>
  <si>
    <t>2021-04-15T20:01:35Z</t>
  </si>
  <si>
    <t>2021-03-21T00:56:06Z</t>
  </si>
  <si>
    <t>MDEwOlJlcG9zaXRvcnkzMTEwOTI1OTQ=</t>
  </si>
  <si>
    <t>playground-java</t>
  </si>
  <si>
    <t>lucasvalenteds</t>
  </si>
  <si>
    <t>Demonstrating libraries and frameworks targeting Java</t>
  </si>
  <si>
    <t>https://github.com/lucasvalenteds/playground-java</t>
  </si>
  <si>
    <t>2020-11-08T15:26:17Z</t>
  </si>
  <si>
    <t>2021-03-20T21:17:53Z</t>
  </si>
  <si>
    <t>2021-03-20T21:14:38Z</t>
  </si>
  <si>
    <t>MDEwOlJlcG9zaXRvcnkyNDA5NzkyOTY=</t>
  </si>
  <si>
    <t>Alexandre1202</t>
  </si>
  <si>
    <t>Alexandre Barbosa</t>
  </si>
  <si>
    <t>I offer my best to anyone who also shares for other people on the earth.  Protected professional repositories can be shared in case you are interesting.</t>
  </si>
  <si>
    <t>São Paulo, SP, Brazil</t>
  </si>
  <si>
    <t>https://github.com/Alexandre1202/algorithms</t>
  </si>
  <si>
    <t>2020-02-16T22:55:20Z</t>
  </si>
  <si>
    <t>2021-03-20T16:52:30Z</t>
  </si>
  <si>
    <t>2021-03-20T16:52:22Z</t>
  </si>
  <si>
    <t>MDEwOlJlcG9zaXRvcnkxODQyMjMyNzE=</t>
  </si>
  <si>
    <t>data-extractor</t>
  </si>
  <si>
    <t>Simple data extractor/shuffler</t>
  </si>
  <si>
    <t>https://github.com/hmcts/data-extractor</t>
  </si>
  <si>
    <t>Java/Dockerfile/Groovy</t>
  </si>
  <si>
    <t>2019-04-30T08:30:25Z</t>
  </si>
  <si>
    <t>2021-03-20T13:18:39Z</t>
  </si>
  <si>
    <t>2021-03-20T13:18:36Z</t>
  </si>
  <si>
    <t>MDEwOlJlcG9zaXRvcnk2NDc4MzE4NA==</t>
  </si>
  <si>
    <t>jULID</t>
  </si>
  <si>
    <t>Lewiscowles1986</t>
  </si>
  <si>
    <t>Lewis Cowles</t>
  </si>
  <si>
    <t>UK (Essex) based developer / architect.</t>
  </si>
  <si>
    <t>CODESIGN2</t>
  </si>
  <si>
    <t>Essex, UK</t>
  </si>
  <si>
    <t>java/ulid/reference-implementation</t>
  </si>
  <si>
    <t>Universally Unique Lexicographically Sortable Identifier ported to Java</t>
  </si>
  <si>
    <t>https://github.com/Lewiscowles1986/jULID</t>
  </si>
  <si>
    <t>2016-08-02T18:44:48Z</t>
  </si>
  <si>
    <t>2021-03-20T06:53:36Z</t>
  </si>
  <si>
    <t>2021-03-20T06:53:33Z</t>
  </si>
  <si>
    <t>MDEwOlJlcG9zaXRvcnkxMDQxMDQ2NzI=</t>
  </si>
  <si>
    <t>pitest-junit5-plugin</t>
  </si>
  <si>
    <t>JUnit 5 test framework support for Pitest</t>
  </si>
  <si>
    <t>https://github.com/pitest/pitest-junit5-plugin</t>
  </si>
  <si>
    <t>2017-09-19T17:15:27Z</t>
  </si>
  <si>
    <t>2021-06-07T19:49:18Z</t>
  </si>
  <si>
    <t>2021-03-19T16:21:29Z</t>
  </si>
  <si>
    <t>MDEwOlJlcG9zaXRvcnkzNDg1NDgyNzU=</t>
  </si>
  <si>
    <t>aplicando-pitest</t>
  </si>
  <si>
    <t>GabrielAugusto1996</t>
  </si>
  <si>
    <t>Gabriel Augusto Morato dos Santos</t>
  </si>
  <si>
    <t>Software Developer:\r\n\r\nI am a developer passionate about new technologies, always willing to be learning something new and pass on the knowledge to another pers</t>
  </si>
  <si>
    <t>Nesse projeto iremos fazer a aplicação da ferramenta de testes mutantes - Pitest</t>
  </si>
  <si>
    <t>https://github.com/GabrielAugusto1996/aplicando-pitest</t>
  </si>
  <si>
    <t>2021-03-17T01:53:01Z</t>
  </si>
  <si>
    <t>2021-05-19T18:50:10Z</t>
  </si>
  <si>
    <t>2021-03-18T22:41:07Z</t>
  </si>
  <si>
    <t>MDEwOlJlcG9zaXRvcnkzNDE1NzA2MDg=</t>
  </si>
  <si>
    <t>the-house-that-jack-built</t>
  </si>
  <si>
    <t>Kata to practice object oriented programming and composition over inheritance.</t>
  </si>
  <si>
    <t>https://github.com/CodiumTeam/the-house-that-jack-built</t>
  </si>
  <si>
    <t>Makefile/JavaScript/Python/PHP/Java</t>
  </si>
  <si>
    <t>2021-02-23T13:52:15Z</t>
  </si>
  <si>
    <t>2021-03-18T19:47:33Z</t>
  </si>
  <si>
    <t>2021-03-18T19:47:27Z</t>
  </si>
  <si>
    <t>MDEwOlJlcG9zaXRvcnkyOTMwNjUxMzU=</t>
  </si>
  <si>
    <t>tangly-os</t>
  </si>
  <si>
    <t>marcelbaumann</t>
  </si>
  <si>
    <t>Marcel Baumann</t>
  </si>
  <si>
    <t>tangly llc</t>
  </si>
  <si>
    <t>tangly open source components</t>
  </si>
  <si>
    <t>https://github.com/marcelbaumann/tangly-os</t>
  </si>
  <si>
    <t>Java/CSS/Shell/HTML/JavaScript/Dockerfile</t>
  </si>
  <si>
    <t>2020-09-05T11:48:22Z</t>
  </si>
  <si>
    <t>2021-03-18T13:05:10Z</t>
  </si>
  <si>
    <t>2021-03-18T13:05:01Z</t>
  </si>
  <si>
    <t>MDEwOlJlcG9zaXRvcnkzNDIzMDA0NTM=</t>
  </si>
  <si>
    <t>bank-backend-devops</t>
  </si>
  <si>
    <t>zathuracode</t>
  </si>
  <si>
    <t>DIEGO GOMEZ</t>
  </si>
  <si>
    <t>CEO Vortexbird, Profesor Universitario, Java, NodeJS, Spring Boot, Firebase, Angular, Microservices, AWS Architect, Apps.Co, Docker, GoLiving,Sigamos, k8s</t>
  </si>
  <si>
    <t>Vortexbird S.A.S.</t>
  </si>
  <si>
    <t>https://github.com/zathuracode/bank-backend-devops</t>
  </si>
  <si>
    <t>2021-02-25T16:04:08Z</t>
  </si>
  <si>
    <t>2021-03-17T17:20:54Z</t>
  </si>
  <si>
    <t>2021-03-17T17:20:39Z</t>
  </si>
  <si>
    <t>MDEwOlJlcG9zaXRvcnkzNDg3ODk4ODE=</t>
  </si>
  <si>
    <t>pitest_mutation_testing_poc</t>
  </si>
  <si>
    <t>a5221985</t>
  </si>
  <si>
    <t>B Mutthoju</t>
  </si>
  <si>
    <t>PITest Mutation Testing POC</t>
  </si>
  <si>
    <t>https://github.com/a5221985/pitest_mutation_testing_poc</t>
  </si>
  <si>
    <t>2021-03-17T17:08:46Z</t>
  </si>
  <si>
    <t>2021-03-17T17:11:11Z</t>
  </si>
  <si>
    <t>2021-03-17T17:11:07Z</t>
  </si>
  <si>
    <t>MDEwOlJlcG9zaXRvcnkxNjg4NTc5MDE=</t>
  </si>
  <si>
    <t>todos</t>
  </si>
  <si>
    <t>ssimmie</t>
  </si>
  <si>
    <t>spring-boot/docker/jacoco/github-actions/maven/mavenw/tdd/tdd-java/java/checkstyle</t>
  </si>
  <si>
    <t>Todos microservice</t>
  </si>
  <si>
    <t>https://github.com/ssimmie/todos</t>
  </si>
  <si>
    <t>Dockerfile/Java/Scala/Gherkin</t>
  </si>
  <si>
    <t>2019-02-02T17:31:30Z</t>
  </si>
  <si>
    <t>2021-05-24T21:26:24Z</t>
  </si>
  <si>
    <t>2021-03-17T11:33:22Z</t>
  </si>
  <si>
    <t>MDEwOlJlcG9zaXRvcnkzMjY3NTI2NDM=</t>
  </si>
  <si>
    <t>scs-sample</t>
  </si>
  <si>
    <t xml:space="preserve">A demo that explores the use of the Spring Cloud Config Server's Credhub backend through a deployment of a Spring Boot application on Cloud Foundry. </t>
  </si>
  <si>
    <t>https://github.com/pacphi/scs-sample</t>
  </si>
  <si>
    <t>2021-01-04T17:05:38Z</t>
  </si>
  <si>
    <t>2021-03-16T18:51:13Z</t>
  </si>
  <si>
    <t>2021-03-16T18:51:06Z</t>
  </si>
  <si>
    <t>MDEwOlJlcG9zaXRvcnkzMjM1MDUyMTg=</t>
  </si>
  <si>
    <t>credhub-sample</t>
  </si>
  <si>
    <t xml:space="preserve">A demo that explores the use of Credhub through a deployment of a Spring Boot application on Cloud Foundry. </t>
  </si>
  <si>
    <t>https://github.com/pacphi/credhub-sample</t>
  </si>
  <si>
    <t>2020-12-22T02:59:30Z</t>
  </si>
  <si>
    <t>2021-03-16T18:50:29Z</t>
  </si>
  <si>
    <t>2021-03-16T18:50:24Z</t>
  </si>
  <si>
    <t>MDEwOlJlcG9zaXRvcnkxMTQ2NTkwMzY=</t>
  </si>
  <si>
    <t>track-shipments</t>
  </si>
  <si>
    <t>This is a Spring Boot application used for demonstration purposes.</t>
  </si>
  <si>
    <t>https://github.com/pacphi/track-shipments</t>
  </si>
  <si>
    <t>2017-12-18T15:49:21Z</t>
  </si>
  <si>
    <t>2021-03-16T18:49:59Z</t>
  </si>
  <si>
    <t>2021-03-16T18:49:48Z</t>
  </si>
  <si>
    <t>MDEwOlJlcG9zaXRvcnkzNDgzNTE1ODk=</t>
  </si>
  <si>
    <t>driving-new-functionality</t>
  </si>
  <si>
    <t>jocelynlecomte</t>
  </si>
  <si>
    <t>Jocelyn Lecomte</t>
  </si>
  <si>
    <t>freelance</t>
  </si>
  <si>
    <t>Lyon, France</t>
  </si>
  <si>
    <t>https://github.com/jocelynlecomte/driving-new-functionality</t>
  </si>
  <si>
    <t>2021-03-16T13:08:55Z</t>
  </si>
  <si>
    <t>2021-03-16T13:14:02Z</t>
  </si>
  <si>
    <t>2021-03-16T13:13:05Z</t>
  </si>
  <si>
    <t>MDEwOlJlcG9zaXRvcnkzNDYxNzUwNDA=</t>
  </si>
  <si>
    <t>mutation-demo</t>
  </si>
  <si>
    <t>ace-lectures</t>
  </si>
  <si>
    <t>https://github.com/ace-lectures/mutation-demo</t>
  </si>
  <si>
    <t>Shell/Java/Makefile</t>
  </si>
  <si>
    <t>2021-03-09T23:41:16Z</t>
  </si>
  <si>
    <t>2021-03-16T11:58:34Z</t>
  </si>
  <si>
    <t>2021-03-16T11:58:27Z</t>
  </si>
  <si>
    <t>MDEwOlJlcG9zaXRvcnkyNzM1MTUxMDg=</t>
  </si>
  <si>
    <t>am-judicial-booking-batch-service</t>
  </si>
  <si>
    <t>https://github.com/hmcts/am-judicial-booking-batch-service</t>
  </si>
  <si>
    <t>2020-06-19T14:35:49Z</t>
  </si>
  <si>
    <t>2021-03-23T17:31:37Z</t>
  </si>
  <si>
    <t>2021-03-16T11:15:28Z</t>
  </si>
  <si>
    <t>MDEwOlJlcG9zaXRvcnkzNDgzMDY5NzI=</t>
  </si>
  <si>
    <t>RecentlyUsedList</t>
  </si>
  <si>
    <t>ivanmoore</t>
  </si>
  <si>
    <t>Ivan Moore</t>
  </si>
  <si>
    <t>Team Optimization Limited</t>
  </si>
  <si>
    <t>London, England</t>
  </si>
  <si>
    <t>https://github.com/ivanmoore/RecentlyUsedList</t>
  </si>
  <si>
    <t>2021-03-16T10:37:01Z</t>
  </si>
  <si>
    <t>2021-03-16T10:50:38Z</t>
  </si>
  <si>
    <t>2021-03-16T10:50:46Z</t>
  </si>
  <si>
    <t>MDEwOlJlcG9zaXRvcnk0MTQ0Mjc4Mg==</t>
  </si>
  <si>
    <t>mutationtesting</t>
  </si>
  <si>
    <t>nfrankel</t>
  </si>
  <si>
    <t>Nicolas Frankel</t>
  </si>
  <si>
    <t>Hazelcast</t>
  </si>
  <si>
    <t>https://github.com/nfrankel/mutationtesting</t>
  </si>
  <si>
    <t>2015-08-26T18:29:23Z</t>
  </si>
  <si>
    <t>2021-03-16T09:02:38Z</t>
  </si>
  <si>
    <t>2021-03-16T09:02:30Z</t>
  </si>
  <si>
    <t>MDEwOlJlcG9zaXRvcnkzNDgyNzE5ODY=</t>
  </si>
  <si>
    <t>java_qe_projects</t>
  </si>
  <si>
    <t>themmyloluwaa</t>
  </si>
  <si>
    <t>Temiloluwa Philip Ojo</t>
  </si>
  <si>
    <t>I am a passionate learner focused on building accessible and user-centred solutions that solve global problems. I work with everything React, Nodejs and Graphql</t>
  </si>
  <si>
    <t>A repository containing some java related projects i have worked in related to quality engineering and testing using things like  - mutation testing - regression testing - unit testing - test coverage</t>
  </si>
  <si>
    <t>https://github.com/themmyloluwaa/java_qe_projects</t>
  </si>
  <si>
    <t>2021-03-16T08:40:19Z</t>
  </si>
  <si>
    <t>2021-03-16T08:41:50Z</t>
  </si>
  <si>
    <t>2021-03-16T08:41:27Z</t>
  </si>
  <si>
    <t>MDEwOlJlcG9zaXRvcnkzNDgxMjQ4OTU=</t>
  </si>
  <si>
    <t>lambda-java-template</t>
  </si>
  <si>
    <t>yogonza524</t>
  </si>
  <si>
    <t>Gonza</t>
  </si>
  <si>
    <t>I'm a Java developer, I like to know all about code and create some solutions for a kind of problems</t>
  </si>
  <si>
    <t>Dreamer Company</t>
  </si>
  <si>
    <t xml:space="preserve">Corrientes </t>
  </si>
  <si>
    <t>https://github.com/yogonza524/lambda-java-template</t>
  </si>
  <si>
    <t>Makefile/Java</t>
  </si>
  <si>
    <t>2021-03-15T21:16:22Z</t>
  </si>
  <si>
    <t>2021-03-15T21:17:03Z</t>
  </si>
  <si>
    <t>2021-03-15T21:16:49Z</t>
  </si>
  <si>
    <t>MDEwOlJlcG9zaXRvcnkzNDM0ODA2MDk=</t>
  </si>
  <si>
    <t>assembly-poc</t>
  </si>
  <si>
    <t>gabrielSpassos</t>
  </si>
  <si>
    <t>Gabriel Passos</t>
  </si>
  <si>
    <t>@hypeflame</t>
  </si>
  <si>
    <t>Porto Alegre, RS - Brazil</t>
  </si>
  <si>
    <t>kafdrop/springboot</t>
  </si>
  <si>
    <t>Projeto de exemplo com containers, kafka, spring, karate e gatling</t>
  </si>
  <si>
    <t>https://github.com/gabrielSpassos/assembly-poc</t>
  </si>
  <si>
    <t>Dockerfile/Java/Gherkin/JavaScript/Scala/Shell</t>
  </si>
  <si>
    <t>2021-03-01T16:22:44Z</t>
  </si>
  <si>
    <t>2021-03-14T19:33:31Z</t>
  </si>
  <si>
    <t>2021-03-14T19:12:01Z</t>
  </si>
  <si>
    <t>MDEwOlJlcG9zaXRvcnkzNDU5NTk5NDg=</t>
  </si>
  <si>
    <t>covering-legacy-code</t>
  </si>
  <si>
    <t>Covering Legacy Code LiveProject</t>
  </si>
  <si>
    <t>https://github.com/jocelynlecomte/covering-legacy-code</t>
  </si>
  <si>
    <t>2021-03-09T09:57:47Z</t>
  </si>
  <si>
    <t>2021-03-13T11:21:15Z</t>
  </si>
  <si>
    <t>2021-03-13T11:21:06Z</t>
  </si>
  <si>
    <t>MDEwOlJlcG9zaXRvcnkzMDYzODc4ODU=</t>
  </si>
  <si>
    <t>FizzBuzz-OCP-Challenge</t>
  </si>
  <si>
    <t>Toy project for demonstrating one aspect of the Open-Closed Principle</t>
  </si>
  <si>
    <t>https://github.com/jesperolsson-se/FizzBuzz-OCP-Challenge</t>
  </si>
  <si>
    <t>2020-10-22T15:54:08Z</t>
  </si>
  <si>
    <t>2021-05-14T08:26:20Z</t>
  </si>
  <si>
    <t>2021-03-12T21:50:54Z</t>
  </si>
  <si>
    <t>MDEwOlJlcG9zaXRvcnkzNDcwODgyMzI=</t>
  </si>
  <si>
    <t>feup_lpoo_unit_testing</t>
  </si>
  <si>
    <t>https://github.com/monkin77/feup_lpoo_unit_testing</t>
  </si>
  <si>
    <t>2021-03-12T14:11:11Z</t>
  </si>
  <si>
    <t>2021-03-12T16:52:37Z</t>
  </si>
  <si>
    <t>2021-03-12T16:52:31Z</t>
  </si>
  <si>
    <t>MDEwOlJlcG9zaXRvcnkzNDY3ODkxNTE=</t>
  </si>
  <si>
    <t>bookstore-answer</t>
  </si>
  <si>
    <t>Erickristoper</t>
  </si>
  <si>
    <t>Eric Del Soorro</t>
  </si>
  <si>
    <t>Student of Life. Studying Algorithms, AI, Spring Boot, Python.</t>
  </si>
  <si>
    <t>Asia</t>
  </si>
  <si>
    <t>SpringBoot Exam</t>
  </si>
  <si>
    <t>https://github.com/Erickristoper/bookstore-answer</t>
  </si>
  <si>
    <t>2021-03-11T17:49:47Z</t>
  </si>
  <si>
    <t>2021-04-22T16:03:00Z</t>
  </si>
  <si>
    <t>2021-03-11T20:25:53Z</t>
  </si>
  <si>
    <t>MDEwOlJlcG9zaXRvcnkzNDY2NDY1NTQ=</t>
  </si>
  <si>
    <t>farmacia-demo-bed-202103</t>
  </si>
  <si>
    <t>https://github.com/wearearima/farmacia-demo-bed-202103</t>
  </si>
  <si>
    <t>2021-03-11T09:26:23Z</t>
  </si>
  <si>
    <t>2021-03-17T09:01:22Z</t>
  </si>
  <si>
    <t>2021-03-11T15:57:32Z</t>
  </si>
  <si>
    <t>MDEwOlJlcG9zaXRvcnkzNDQ1ODczNjY=</t>
  </si>
  <si>
    <t>TerminalTron</t>
  </si>
  <si>
    <t>jcpinto54</t>
  </si>
  <si>
    <t>Terminal Tron game</t>
  </si>
  <si>
    <t>https://github.com/jcpinto54/TerminalTron</t>
  </si>
  <si>
    <t>2021-03-04T19:32:13Z</t>
  </si>
  <si>
    <t>2021-03-10T23:05:01Z</t>
  </si>
  <si>
    <t>2021-03-10T23:04:54Z</t>
  </si>
  <si>
    <t>MDEwOlJlcG9zaXRvcnkzMzk2Nzc2NDI=</t>
  </si>
  <si>
    <t>LPOO-repo</t>
  </si>
  <si>
    <t>Poodlers</t>
  </si>
  <si>
    <t>https://github.com/Poodlers/LPOO-repo</t>
  </si>
  <si>
    <t>2021-02-17T09:54:07Z</t>
  </si>
  <si>
    <t>2021-03-10T12:32:37Z</t>
  </si>
  <si>
    <t>2021-03-10T12:32:26Z</t>
  </si>
  <si>
    <t>MDEwOlJlcG9zaXRvcnkzMTc4MTIzODM=</t>
  </si>
  <si>
    <t>2020-tp3-testing</t>
  </si>
  <si>
    <t>validation-and-verification-istic</t>
  </si>
  <si>
    <t>https://github.com/validation-and-verification-istic/2020-tp3-testing</t>
  </si>
  <si>
    <t>2020-12-02T09:30:21Z</t>
  </si>
  <si>
    <t>2021-03-08T13:55:39Z</t>
  </si>
  <si>
    <t>2021-03-08T13:55:06Z</t>
  </si>
  <si>
    <t>MDEwOlJlcG9zaXRvcnkyNzU2NzczNDk=</t>
  </si>
  <si>
    <t>thinking-in-java</t>
  </si>
  <si>
    <t>dtruebin</t>
  </si>
  <si>
    <t>Dmitry Trubin</t>
  </si>
  <si>
    <t>Munich, Germany</t>
  </si>
  <si>
    <t>java/learning/eckel</t>
  </si>
  <si>
    <t>Learning Java with TIJ4</t>
  </si>
  <si>
    <t>https://github.com/dtruebin/thinking-in-java</t>
  </si>
  <si>
    <t>2020-06-28T22:15:22Z</t>
  </si>
  <si>
    <t>2021-03-08T11:40:31Z</t>
  </si>
  <si>
    <t>2021-03-08T11:40:09Z</t>
  </si>
  <si>
    <t>MDEwOlJlcG9zaXRvcnkyMTUwOTg1NDA=</t>
  </si>
  <si>
    <t>java-boot-camp</t>
  </si>
  <si>
    <t>jveverka</t>
  </si>
  <si>
    <t>Juraj Veverka</t>
  </si>
  <si>
    <t>Solution design architect with passion for technology and opensource projects. Mainly Java, Linux, Python, NoSQL and Machine Learning.</t>
  </si>
  <si>
    <t>GlobalLogic.com</t>
  </si>
  <si>
    <t>java11/annotations/lambdas/maven/project-demo/education/educational</t>
  </si>
  <si>
    <t>Simple java guidelines and examples to enter java projects and programming world.</t>
  </si>
  <si>
    <t>https://github.com/jveverka/java-boot-camp</t>
  </si>
  <si>
    <t>2019-10-14T16:55:10Z</t>
  </si>
  <si>
    <t>2021-03-07T21:37:17Z</t>
  </si>
  <si>
    <t>2021-03-07T21:37:09Z</t>
  </si>
  <si>
    <t>MDEwOlJlcG9zaXRvcnkzMDg2MTk4MjM=</t>
  </si>
  <si>
    <t>gabruw</t>
  </si>
  <si>
    <t>Gabriel Marques</t>
  </si>
  <si>
    <t>https://github.com/gabruw/foster-pet-api</t>
  </si>
  <si>
    <t>2020-10-30T12:09:16Z</t>
  </si>
  <si>
    <t>2021-05-28T00:09:02Z</t>
  </si>
  <si>
    <t>2021-03-07T20:32:14Z</t>
  </si>
  <si>
    <t>MDEwOlJlcG9zaXRvcnkzNDUwNTg5MjM=</t>
  </si>
  <si>
    <t>calc-challenge</t>
  </si>
  <si>
    <t>FlorianSchaetz</t>
  </si>
  <si>
    <t>Florian Schätz</t>
  </si>
  <si>
    <t>Software Developer &amp; Craftsman, enthusiastic about clean code and learning new stuff</t>
  </si>
  <si>
    <t>Java Discord Challenge #2: Bootiful Calculator</t>
  </si>
  <si>
    <t>https://github.com/FlorianSchaetz/calc-challenge</t>
  </si>
  <si>
    <t>2021-03-06T09:52:31Z</t>
  </si>
  <si>
    <t>2021-03-08T07:02:13Z</t>
  </si>
  <si>
    <t>2021-03-07T18:55:12Z</t>
  </si>
  <si>
    <t>MDEwOlJlcG9zaXRvcnkyNjI2MDU2Mzk=</t>
  </si>
  <si>
    <t>CPGE-ENSEEIHT</t>
  </si>
  <si>
    <t>ysaoudi</t>
  </si>
  <si>
    <t>Younes Saoudi</t>
  </si>
  <si>
    <t>Software Engineering Student at ENSEEIHT in Toulouse, France</t>
  </si>
  <si>
    <t>Toulouse, France</t>
  </si>
  <si>
    <t>The project I did in Morocco for the entrance exams of Engineering schools as well as those I was assigned to during my years in ENSEEIHT's Computer Science and Software Engineering Departments in Toulouse.</t>
  </si>
  <si>
    <t>https://github.com/ysaoudi/CPGE-ENSEEIHT</t>
  </si>
  <si>
    <t>Ada/Python/HTML/Jupyter Notebook/Makefile/C/Java</t>
  </si>
  <si>
    <t>2020-05-09T15:54:15Z</t>
  </si>
  <si>
    <t>2021-03-07T12:24:05Z</t>
  </si>
  <si>
    <t>2021-03-07T12:23:58Z</t>
  </si>
  <si>
    <t>MDEwOlJlcG9zaXRvcnkzNTA4OTI5MjU=</t>
  </si>
  <si>
    <t>sonarqube-community-branch-plugin_for_3004</t>
  </si>
  <si>
    <t>https://github.com/30047778/sonarqube-community-branch-plugin_for_3004</t>
  </si>
  <si>
    <t>2021-03-24T00:04:07Z</t>
  </si>
  <si>
    <t>2021-03-24T00:04:26Z</t>
  </si>
  <si>
    <t>2021-03-06T22:56:35Z</t>
  </si>
  <si>
    <t>MDEwOlJlcG9zaXRvcnkzNDM1ODQwOTA=</t>
  </si>
  <si>
    <t>my-maven-archetypes</t>
  </si>
  <si>
    <t>A very simple maven archetype for simple GWT projects</t>
  </si>
  <si>
    <t>https://github.com/matned666/my-maven-archetypes</t>
  </si>
  <si>
    <t>2021-03-01T23:17:06Z</t>
  </si>
  <si>
    <t>2021-03-06T00:18:13Z</t>
  </si>
  <si>
    <t>2021-03-05T23:56:23Z</t>
  </si>
  <si>
    <t>MDEwOlJlcG9zaXRvcnkzNDM1MDMzMDQ=</t>
  </si>
  <si>
    <t>message-scheduler</t>
  </si>
  <si>
    <t>erickopelt</t>
  </si>
  <si>
    <t>Erick Euller Opelt</t>
  </si>
  <si>
    <t>Software engineer</t>
  </si>
  <si>
    <t>@ZupIT</t>
  </si>
  <si>
    <t>Joinville, Santa Catarina - Brasil</t>
  </si>
  <si>
    <t>https://github.com/erickopelt/message-scheduler</t>
  </si>
  <si>
    <t>Dockerfile/Java/HCL</t>
  </si>
  <si>
    <t>2021-03-01T17:38:46Z</t>
  </si>
  <si>
    <t>2021-03-05T17:00:26Z</t>
  </si>
  <si>
    <t>2021-03-05T15:46:23Z</t>
  </si>
  <si>
    <t>MDEwOlJlcG9zaXRvcnkyODUwODM5MDU=</t>
  </si>
  <si>
    <t>foundational-demo</t>
  </si>
  <si>
    <t>https://github.com/Coveros/foundational-demo</t>
  </si>
  <si>
    <t>Java/Python/Gherkin/JavaScript/HTML/CSS/C#</t>
  </si>
  <si>
    <t>2020-08-04T19:49:43Z</t>
  </si>
  <si>
    <t>2021-03-04T21:04:14Z</t>
  </si>
  <si>
    <t>2021-03-04T21:04:12Z</t>
  </si>
  <si>
    <t>MDEwOlJlcG9zaXRvcnkzNDQ0NjUyNjI=</t>
  </si>
  <si>
    <t>pitestdemo</t>
  </si>
  <si>
    <t>JurcaPavel</t>
  </si>
  <si>
    <t>Pavel Jurča</t>
  </si>
  <si>
    <t>https://github.com/JurcaPavel/pitestdemo</t>
  </si>
  <si>
    <t>2021-03-04T12:23:07Z</t>
  </si>
  <si>
    <t>2021-03-04T12:27:16Z</t>
  </si>
  <si>
    <t>2021-03-04T12:27:05Z</t>
  </si>
  <si>
    <t>MDEwOlJlcG9zaXRvcnkyNjMxMzQyNDc=</t>
  </si>
  <si>
    <t>ArakneUtils</t>
  </si>
  <si>
    <t>Arakne</t>
  </si>
  <si>
    <t>dofus/dofus-map/pathfinding/lineofsight/encoding</t>
  </si>
  <si>
    <t>Common utilities and algorithm for Dofus 1.29 applications like server or bot in java</t>
  </si>
  <si>
    <t>https://github.com/Arakne/ArakneUtils</t>
  </si>
  <si>
    <t>2020-05-11T19:12:11Z</t>
  </si>
  <si>
    <t>2021-04-01T12:12:58Z</t>
  </si>
  <si>
    <t>2021-03-03T18:33:55Z</t>
  </si>
  <si>
    <t>MDEwOlJlcG9zaXRvcnkzMTI1OTA1Njc=</t>
  </si>
  <si>
    <t>VV-TP3</t>
  </si>
  <si>
    <t>selabs-ur1</t>
  </si>
  <si>
    <t>https://github.com/selabs-ur1/VV-TP3</t>
  </si>
  <si>
    <t>2020-11-13T13:58:55Z</t>
  </si>
  <si>
    <t>2021-03-03T16:16:09Z</t>
  </si>
  <si>
    <t>2021-03-03T16:12:18Z</t>
  </si>
  <si>
    <t>MDEwOlJlcG9zaXRvcnk2OTExNTE1MQ==</t>
  </si>
  <si>
    <t>pairAdjacentViolators</t>
  </si>
  <si>
    <t>sanity</t>
  </si>
  <si>
    <t>Ian Clarke</t>
  </si>
  <si>
    <t>Degree in CS &amp; AI.  Created Freenet.  Currently applying artificial intelligence to mediation and conflict resolution with mediator.ai.</t>
  </si>
  <si>
    <t xml:space="preserve">@uprizerlabs </t>
  </si>
  <si>
    <t>Austin TX</t>
  </si>
  <si>
    <t>kotlin/isotonic-regression/jvm-languages/java/regression/machine-learning</t>
  </si>
  <si>
    <t>A JVM implementation of the Pair Adjacent Violators algorithm for isotonic regression</t>
  </si>
  <si>
    <t>https://github.com/sanity/pairAdjacentViolators</t>
  </si>
  <si>
    <t>2016-09-24T16:52:08Z</t>
  </si>
  <si>
    <t>2021-03-03T14:58:23Z</t>
  </si>
  <si>
    <t>2021-03-03T14:58:20Z</t>
  </si>
  <si>
    <t>MDEwOlJlcG9zaXRvcnkzMTc4MzQ4ODA=</t>
  </si>
  <si>
    <t>nfdiv-case-orchestration-service</t>
  </si>
  <si>
    <t>https://github.com/hmcts/nfdiv-case-orchestration-service</t>
  </si>
  <si>
    <t>2020-12-02T11:04:36Z</t>
  </si>
  <si>
    <t>2021-03-08T13:13:35Z</t>
  </si>
  <si>
    <t>2021-03-03T14:13:25Z</t>
  </si>
  <si>
    <t>MDEwOlJlcG9zaXRvcnkzNDMzMjg1Mjg=</t>
  </si>
  <si>
    <t>mock</t>
  </si>
  <si>
    <t>antbaron</t>
  </si>
  <si>
    <t>https://github.com/antbaron/mock</t>
  </si>
  <si>
    <t>2021-03-01T07:34:49Z</t>
  </si>
  <si>
    <t>2021-03-03T13:02:49Z</t>
  </si>
  <si>
    <t>2021-03-03T13:02:39Z</t>
  </si>
  <si>
    <t>MDEwOlJlcG9zaXRvcnkzMzIwODk2NjY=</t>
  </si>
  <si>
    <t>bombardier-II</t>
  </si>
  <si>
    <t>edurbrito</t>
  </si>
  <si>
    <t>Eduardo Brito</t>
  </si>
  <si>
    <t>java/junit/mockito/oop/design-patterns/bombardier/skyscrapers</t>
  </si>
  <si>
    <t>The Revenge of The Skyscrapers</t>
  </si>
  <si>
    <t>https://github.com/edurbrito/bombardier-II</t>
  </si>
  <si>
    <t>2021-01-22T23:51:58Z</t>
  </si>
  <si>
    <t>2021-03-03T11:21:52Z</t>
  </si>
  <si>
    <t>2021-03-03T11:21:49Z</t>
  </si>
  <si>
    <t>MDEwOlJlcG9zaXRvcnkyMjY0MjIyNTk=</t>
  </si>
  <si>
    <t>media-ui</t>
  </si>
  <si>
    <t>https://github.com/gcrevisy/media-ui</t>
  </si>
  <si>
    <t>2019-12-06T22:34:29Z</t>
  </si>
  <si>
    <t>2021-03-01T21:49:18Z</t>
  </si>
  <si>
    <t>2021-03-01T21:49:10Z</t>
  </si>
  <si>
    <t>MDEwOlJlcG9zaXRvcnkzNDMyMzE0MTA=</t>
  </si>
  <si>
    <t>Kerberos_Testing</t>
  </si>
  <si>
    <t>milenagjp</t>
  </si>
  <si>
    <t>Milena Gj Perusheska</t>
  </si>
  <si>
    <t>FINKI</t>
  </si>
  <si>
    <t>Macedonia</t>
  </si>
  <si>
    <t>This project is Java based and represents testing a part of Kerberos authentication system, using the following methods: Functionality Test (input based tets) Interface Test (input based test) Logic Coverage test (logic based tets) Mockito test (mocking objects) Pitest (PIT mutation testing)  For academic purposes only.</t>
  </si>
  <si>
    <t>https://github.com/milenagjp/Kerberos_Testing</t>
  </si>
  <si>
    <t>2021-02-28T22:42:38Z</t>
  </si>
  <si>
    <t>2021-02-28T22:44:36Z</t>
  </si>
  <si>
    <t>2021-02-28T22:41:36Z</t>
  </si>
  <si>
    <t>MDEwOlJlcG9zaXRvcnkzNDMyMjIxMTc=</t>
  </si>
  <si>
    <t>news_feed</t>
  </si>
  <si>
    <t>hectorn</t>
  </si>
  <si>
    <t>Héctor Nóvoa</t>
  </si>
  <si>
    <t>https://github.com/hectorn/news_feed</t>
  </si>
  <si>
    <t>Dockerfile/Makefile/Java</t>
  </si>
  <si>
    <t>2021-02-28T21:47:01Z</t>
  </si>
  <si>
    <t>2021-02-28T22:02:18Z</t>
  </si>
  <si>
    <t>2021-02-28T22:00:07Z</t>
  </si>
  <si>
    <t>MDEwOlJlcG9zaXRvcnkyODg3Nzc4Mjk=</t>
  </si>
  <si>
    <t>maven-bank-example-jupiter</t>
  </si>
  <si>
    <t>LorenzoBettini</t>
  </si>
  <si>
    <t>Lorenzo Bettini</t>
  </si>
  <si>
    <t>https://github.com/LorenzoBettini/maven-bank-example-jupiter</t>
  </si>
  <si>
    <t>2020-08-19T16:08:01Z</t>
  </si>
  <si>
    <t>2021-02-28T14:34:18Z</t>
  </si>
  <si>
    <t>2021-02-28T14:34:16Z</t>
  </si>
  <si>
    <t>MDEwOlJlcG9zaXRvcnkzMzkyNjY0NDE=</t>
  </si>
  <si>
    <t>geequel-shell</t>
  </si>
  <si>
    <t>CLI for executing Geequel with ONgDB</t>
  </si>
  <si>
    <t>https://github.com/graphfoundation/geequel-shell</t>
  </si>
  <si>
    <t>Makefile/Java/Dockerfile/Shell</t>
  </si>
  <si>
    <t>2021-02-16T02:40:03Z</t>
  </si>
  <si>
    <t>2021-02-28T14:33:12Z</t>
  </si>
  <si>
    <t>2021-02-28T14:32:57Z</t>
  </si>
  <si>
    <t>MDEwOlJlcG9zaXRvcnkzNDI5NzA2Mzk=</t>
  </si>
  <si>
    <t>mimosa-sql-builder</t>
  </si>
  <si>
    <t>robencosta</t>
  </si>
  <si>
    <t>Roben Costa</t>
  </si>
  <si>
    <t>Software Engineer and\r\nBack-end Java Developer</t>
  </si>
  <si>
    <t>BRQ Digital Solutions</t>
  </si>
  <si>
    <t>São Paulo, Brasil</t>
  </si>
  <si>
    <t>A simple query builder library. Supports SQL ANSI-92. Just connect and use. There is no need for additional configuration. :cow:</t>
  </si>
  <si>
    <t>https://github.com/robencosta/mimosa-sql-builder</t>
  </si>
  <si>
    <t>2021-02-27T22:21:09Z</t>
  </si>
  <si>
    <t>2021-02-28T04:08:33Z</t>
  </si>
  <si>
    <t>2021-02-28T04:08:23Z</t>
  </si>
  <si>
    <t>MDEwOlJlcG9zaXRvcnkzNDI4NTAxMzg=</t>
  </si>
  <si>
    <t>CMS_Gradle_Jenkins</t>
  </si>
  <si>
    <t>MNunoMachado</t>
  </si>
  <si>
    <t>https://github.com/MNunoMachado/CMS_Gradle_Jenkins</t>
  </si>
  <si>
    <t>Groovy/Java/CSS/HTML/JavaScript</t>
  </si>
  <si>
    <t>2021-02-27T12:20:38Z</t>
  </si>
  <si>
    <t>2021-02-27T12:45:25Z</t>
  </si>
  <si>
    <t>2021-02-27T12:44:26Z</t>
  </si>
  <si>
    <t>MDEwOlJlcG9zaXRvcnkzNDI2ODk0NDE=</t>
  </si>
  <si>
    <t>test-automation</t>
  </si>
  <si>
    <t>https://github.com/johanbejarano/test-automation</t>
  </si>
  <si>
    <t>2021-02-26T20:11:26Z</t>
  </si>
  <si>
    <t>2021-02-27T02:48:12Z</t>
  </si>
  <si>
    <t>2021-02-27T02:48:07Z</t>
  </si>
  <si>
    <t>MDEwOlJlcG9zaXRvcnkzMjk0MzA3NDg=</t>
  </si>
  <si>
    <t>tna</t>
  </si>
  <si>
    <t>deroesch</t>
  </si>
  <si>
    <t>Douglas Roesch</t>
  </si>
  <si>
    <t>MS Computer Science, University of Pittsburgh</t>
  </si>
  <si>
    <t>Pittsburgh</t>
  </si>
  <si>
    <t>https://github.com/deroesch/tna</t>
  </si>
  <si>
    <t>2021-01-13T21:02:15Z</t>
  </si>
  <si>
    <t>2021-03-15T15:38:03Z</t>
  </si>
  <si>
    <t>2021-02-25T14:45:57Z</t>
  </si>
  <si>
    <t>MDEwOlJlcG9zaXRvcnkzNDIxOTgyMDU=</t>
  </si>
  <si>
    <t>payments-api-v1</t>
  </si>
  <si>
    <t>pedropbazzo</t>
  </si>
  <si>
    <t>Pedro Paulo Bazzo</t>
  </si>
  <si>
    <t>🛡️ Senior Software Engineer \r\nat @Itau-Unibanco</t>
  </si>
  <si>
    <t>payment/java/spring</t>
  </si>
  <si>
    <t>Payments REST API</t>
  </si>
  <si>
    <t>https://github.com/pedropbazzo/payments-api-v1</t>
  </si>
  <si>
    <t>Gherkin/Java</t>
  </si>
  <si>
    <t>2021-02-25T09:56:25Z</t>
  </si>
  <si>
    <t>2021-02-25T12:49:26Z</t>
  </si>
  <si>
    <t>2021-02-25T12:49:24Z</t>
  </si>
  <si>
    <t>MDEwOlJlcG9zaXRvcnkzMTg3NDgwNzA=</t>
  </si>
  <si>
    <t>com3529-code</t>
  </si>
  <si>
    <t>philmcminn</t>
  </si>
  <si>
    <t>Phil McMinn</t>
  </si>
  <si>
    <t>Professor of Software Engineering, The University of Sheffield.</t>
  </si>
  <si>
    <t>The University of Sheffiled</t>
  </si>
  <si>
    <t>Sheffield</t>
  </si>
  <si>
    <t>Code examples to support the COM3529 Software Testing and Analysis module at the University of Sheffield</t>
  </si>
  <si>
    <t>https://github.com/philmcminn/com3529-code</t>
  </si>
  <si>
    <t>2020-12-05T09:22:26Z</t>
  </si>
  <si>
    <t>2021-02-25T11:30:15Z</t>
  </si>
  <si>
    <t>2021-02-25T11:30:12Z</t>
  </si>
  <si>
    <t>MDEwOlJlcG9zaXRvcnkxOTE5NDQwNTU=</t>
  </si>
  <si>
    <t>iorek</t>
  </si>
  <si>
    <t>sebeard</t>
  </si>
  <si>
    <t>Stuart Beard</t>
  </si>
  <si>
    <t>Reading, UK</t>
  </si>
  <si>
    <t>Service for checking Breach Data to determine if a password is appropriately secure for usage</t>
  </si>
  <si>
    <t>https://github.com/sebeard/iorek</t>
  </si>
  <si>
    <t>2019-06-14T13:02:38Z</t>
  </si>
  <si>
    <t>2021-02-24T21:17:20Z</t>
  </si>
  <si>
    <t>2021-02-24T21:17:17Z</t>
  </si>
  <si>
    <t>MDEwOlJlcG9zaXRvcnkzNDE5OTM4OTM=</t>
  </si>
  <si>
    <t>ongdb-legacy-3.x</t>
  </si>
  <si>
    <t>graphstackio</t>
  </si>
  <si>
    <t>https://github.com/graphstackio/ongdb-legacy-3.x</t>
  </si>
  <si>
    <t>2021-02-24T18:19:28Z</t>
  </si>
  <si>
    <t>2021-04-14T23:10:29Z</t>
  </si>
  <si>
    <t>2021-02-24T18:26:32Z</t>
  </si>
  <si>
    <t>MDEwOlJlcG9zaXRvcnkzNDE5NTI4ODk=</t>
  </si>
  <si>
    <t>CodeExample</t>
  </si>
  <si>
    <t>ZiyatdinovTimur</t>
  </si>
  <si>
    <t>https://github.com/ZiyatdinovTimur/CodeExample</t>
  </si>
  <si>
    <t>2021-02-24T15:55:01Z</t>
  </si>
  <si>
    <t>2021-02-24T15:59:41Z</t>
  </si>
  <si>
    <t>2021-02-24T15:59:39Z</t>
  </si>
  <si>
    <t>MDEwOlJlcG9zaXRvcnkzMzg3MzY5MzM=</t>
  </si>
  <si>
    <t>pgagala</t>
  </si>
  <si>
    <t>Paweł Gągała</t>
  </si>
  <si>
    <t>https://github.com/pgagala/mutation-testing</t>
  </si>
  <si>
    <t>2021-02-14T05:33:48Z</t>
  </si>
  <si>
    <t>2021-02-24T15:26:48Z</t>
  </si>
  <si>
    <t>2021-02-24T15:26:42Z</t>
  </si>
  <si>
    <t>MDEwOlJlcG9zaXRvcnkzNDA0NjA0NzY=</t>
  </si>
  <si>
    <t>easy-image-compressor</t>
  </si>
  <si>
    <t>thoweber</t>
  </si>
  <si>
    <t>Thomas Weber</t>
  </si>
  <si>
    <t>An image compressor for common web formats that automatically chooses compression options by comparing the compressed file with the original</t>
  </si>
  <si>
    <t>https://github.com/thoweber/easy-image-compressor</t>
  </si>
  <si>
    <t>2021-02-19T18:49:05Z</t>
  </si>
  <si>
    <t>2021-02-23T18:06:36Z</t>
  </si>
  <si>
    <t>2021-02-23T18:06:33Z</t>
  </si>
  <si>
    <t>MDEwOlJlcG9zaXRvcnkyOTM2NDQxNDc=</t>
  </si>
  <si>
    <t>mxreflection</t>
  </si>
  <si>
    <t>Ismail-Mekni</t>
  </si>
  <si>
    <t>Ismail Mekni</t>
  </si>
  <si>
    <t>Sofrecom Tunisia, Orange subsidiary</t>
  </si>
  <si>
    <t>Tunis, Tunisia</t>
  </si>
  <si>
    <t>java/math-framework/mxparser/reflections/mxparser-library/mathparser/annotation</t>
  </si>
  <si>
    <t>Math framework</t>
  </si>
  <si>
    <t>https://github.com/Ismail-Mekni/mxreflection</t>
  </si>
  <si>
    <t>2020-09-07T22:22:46Z</t>
  </si>
  <si>
    <t>2021-06-04T10:45:18Z</t>
  </si>
  <si>
    <t>2021-02-23T17:10:17Z</t>
  </si>
  <si>
    <t>MDEwOlJlcG9zaXRvcnkxNzI1MTY5NzE=</t>
  </si>
  <si>
    <t>Simple Multi-module Maven project (parent and aggregator)  with code coverage with JaCoCo and Mutation Testing with PIT</t>
  </si>
  <si>
    <t>https://github.com/LorenzoBettini/maven-bank-multimodule-example</t>
  </si>
  <si>
    <t>2019-02-25T14:03:35Z</t>
  </si>
  <si>
    <t>2021-02-22T21:09:01Z</t>
  </si>
  <si>
    <t>2021-02-22T21:08:52Z</t>
  </si>
  <si>
    <t>MDEwOlJlcG9zaXRvcnkzNDAxNTA0NTg=</t>
  </si>
  <si>
    <t>hello-spring-testing</t>
  </si>
  <si>
    <t>CristhianFG</t>
  </si>
  <si>
    <t>https://github.com/CristhianFG/hello-spring-testing</t>
  </si>
  <si>
    <t>2021-02-18T19:05:50Z</t>
  </si>
  <si>
    <t>2021-02-22T14:54:25Z</t>
  </si>
  <si>
    <t>2021-02-22T14:54:23Z</t>
  </si>
  <si>
    <t>MDEwOlJlcG9zaXRvcnkzMzg4MTY5MjA=</t>
  </si>
  <si>
    <t>StepQueue</t>
  </si>
  <si>
    <t>asdForever</t>
  </si>
  <si>
    <t>Andrey</t>
  </si>
  <si>
    <t>https://github.com/asdForever/StepQueue</t>
  </si>
  <si>
    <t>2021-02-14T13:55:33Z</t>
  </si>
  <si>
    <t>2021-02-22T12:07:23Z</t>
  </si>
  <si>
    <t>2021-02-22T12:07:14Z</t>
  </si>
  <si>
    <t>MDEwOlJlcG9zaXRvcnkzNDA3NDQyNDk=</t>
  </si>
  <si>
    <t>waes-assignment</t>
  </si>
  <si>
    <t>edson-moraes</t>
  </si>
  <si>
    <t>WAES - Technical Assignment</t>
  </si>
  <si>
    <t>https://github.com/edson-moraes/waes-assignment</t>
  </si>
  <si>
    <t>Java/Gherkin/JavaScript</t>
  </si>
  <si>
    <t>2021-02-20T20:13:06Z</t>
  </si>
  <si>
    <t>2021-02-21T21:11:52Z</t>
  </si>
  <si>
    <t>2021-02-21T21:10:15Z</t>
  </si>
  <si>
    <t>MDEwOlJlcG9zaXRvcnkyODYyNjQ0ODg=</t>
  </si>
  <si>
    <t>jlc</t>
  </si>
  <si>
    <t>mtstorm</t>
  </si>
  <si>
    <t>Maarten Storm</t>
  </si>
  <si>
    <t>Sweden and Netherlands</t>
  </si>
  <si>
    <t>A JUnit extension for didactic environments.</t>
  </si>
  <si>
    <t>https://github.com/mtstorm/jlc</t>
  </si>
  <si>
    <t>Eclipse Public License 2.0</t>
  </si>
  <si>
    <t>2020-08-09T15:31:43Z</t>
  </si>
  <si>
    <t>2021-02-20T14:40:15Z</t>
  </si>
  <si>
    <t>2021-02-20T14:40:16Z</t>
  </si>
  <si>
    <t>MDEwOlJlcG9zaXRvcnkzMTgxNTkxMTE=</t>
  </si>
  <si>
    <t>nfdiv-case-maintenance-service</t>
  </si>
  <si>
    <t>https://github.com/hmcts/nfdiv-case-maintenance-service</t>
  </si>
  <si>
    <t>2020-12-03T10:40:08Z</t>
  </si>
  <si>
    <t>2021-03-08T13:14:12Z</t>
  </si>
  <si>
    <t>2021-02-19T09:32:51Z</t>
  </si>
  <si>
    <t>MDEwOlJlcG9zaXRvcnkzMzkyMDYwMDM=</t>
  </si>
  <si>
    <t>komponent</t>
  </si>
  <si>
    <t>BomBardyGamer</t>
  </si>
  <si>
    <t>Callum Seabrook</t>
  </si>
  <si>
    <t>Well hello there! I see you have arrived here! I'm a 16 year old Kotlin/Java Developer. I make cool stuff sometimes, enjoy!</t>
  </si>
  <si>
    <t xml:space="preserve">@KryptonMC </t>
  </si>
  <si>
    <t>Hertfordshire, United Kingdom</t>
  </si>
  <si>
    <t>Simple Minecraft chat component library with a DSL, written in Kotlin</t>
  </si>
  <si>
    <t>https://github.com/BomBardyGamer/komponent</t>
  </si>
  <si>
    <t>2021-02-15T21:01:42Z</t>
  </si>
  <si>
    <t>2021-05-19T09:22:36Z</t>
  </si>
  <si>
    <t>2021-02-18T23:45:16Z</t>
  </si>
  <si>
    <t>MDEwOlJlcG9zaXRvcnkzMzk1MTc3ODY=</t>
  </si>
  <si>
    <t>SEM-project</t>
  </si>
  <si>
    <t>hristoGeorgievvv</t>
  </si>
  <si>
    <t>Project for Software Engineering Methods course.</t>
  </si>
  <si>
    <t>https://github.com/hristoGeorgievvv/SEM-project</t>
  </si>
  <si>
    <t>Dockerfile/Java/Shell</t>
  </si>
  <si>
    <t>2021-02-16T20:10:00Z</t>
  </si>
  <si>
    <t>2021-02-16T20:15:11Z</t>
  </si>
  <si>
    <t>2021-02-16T20:13:19Z</t>
  </si>
  <si>
    <t>MDEwOlJlcG9zaXRvcnkzMzk1MTE4Nzg=</t>
  </si>
  <si>
    <t>ipi-testunitaires-java</t>
  </si>
  <si>
    <t>rodolphem</t>
  </si>
  <si>
    <t>https://github.com/rodolphem/ipi-testunitaires-java</t>
  </si>
  <si>
    <t>2021-02-16T19:45:59Z</t>
  </si>
  <si>
    <t>2021-02-16T19:48:41Z</t>
  </si>
  <si>
    <t>2021-02-16T19:47:48Z</t>
  </si>
  <si>
    <t>MDEwOlJlcG9zaXRvcnkxNTM3NzExNTg=</t>
  </si>
  <si>
    <t>bagging</t>
  </si>
  <si>
    <t>jscancella</t>
  </si>
  <si>
    <t>John Scancella</t>
  </si>
  <si>
    <t>My personal projects place. If you would like to see my work related to the Library of Congress see @johnscancella</t>
  </si>
  <si>
    <t>bagit/bagit-specification/checksum/java-library/hacktoberfest/bagit-profile</t>
  </si>
  <si>
    <t>A clean and easy to use implementation of the BagIt specification</t>
  </si>
  <si>
    <t>https://github.com/jscancella/bagging</t>
  </si>
  <si>
    <t>2018-10-19T11:14:23Z</t>
  </si>
  <si>
    <t>2021-02-16T19:34:31Z</t>
  </si>
  <si>
    <t>2021-02-16T19:34:29Z</t>
  </si>
  <si>
    <t>MDEwOlJlcG9zaXRvcnkzMzUwODU1Nzc=</t>
  </si>
  <si>
    <t>relief-shading</t>
  </si>
  <si>
    <t>jimnewpower</t>
  </si>
  <si>
    <t>Jim Newpower</t>
  </si>
  <si>
    <t xml:space="preserve">Software Engineer in Denver CO USA. </t>
  </si>
  <si>
    <t>Prima Technologies, Ltd.</t>
  </si>
  <si>
    <t>Denver Colorado</t>
  </si>
  <si>
    <t>Create shaded-relief raster images from Digital Elevation Models (DEM).</t>
  </si>
  <si>
    <t>https://github.com/jimnewpower/relief-shading</t>
  </si>
  <si>
    <t>Starlark/Java</t>
  </si>
  <si>
    <t>2021-02-01T21:12:51Z</t>
  </si>
  <si>
    <t>2021-02-16T16:16:23Z</t>
  </si>
  <si>
    <t>2021-02-16T16:16:16Z</t>
  </si>
  <si>
    <t>MDEwOlJlcG9zaXRvcnkzMzkwODI5NDA=</t>
  </si>
  <si>
    <t>telegram_bot</t>
  </si>
  <si>
    <t>Elanlum</t>
  </si>
  <si>
    <t>https://github.com/Elanlum/telegram_bot</t>
  </si>
  <si>
    <t>2021-02-15T13:15:11Z</t>
  </si>
  <si>
    <t>2021-02-15T21:00:33Z</t>
  </si>
  <si>
    <t>2021-02-15T21:00:23Z</t>
  </si>
  <si>
    <t>MDEwOlJlcG9zaXRvcnkyNDUyODE3Mjc=</t>
  </si>
  <si>
    <t>TsarkFC</t>
  </si>
  <si>
    <t>João Diogo</t>
  </si>
  <si>
    <t>Object Oriented Programming Laboratory @ FEUP</t>
  </si>
  <si>
    <t>https://github.com/TsarkFC/feup-lpoo</t>
  </si>
  <si>
    <t>2020-03-05T22:37:30Z</t>
  </si>
  <si>
    <t>2021-02-15T19:17:32Z</t>
  </si>
  <si>
    <t>2021-02-15T19:17:28Z</t>
  </si>
  <si>
    <t>MDEwOlJlcG9zaXRvcnkzMzkxNDE4MDk=</t>
  </si>
  <si>
    <t>lapr3-isep</t>
  </si>
  <si>
    <t>GabrielPelosi</t>
  </si>
  <si>
    <t>Gabriel Pelosi</t>
  </si>
  <si>
    <t xml:space="preserve"> Estudante de Engenharia Informática, /*futuro*/ Desenvolvedor Back-End e produzo alguns vídeo pro youtube. </t>
  </si>
  <si>
    <t>Vila do Conde</t>
  </si>
  <si>
    <t>https://github.com/GabrielPelosi/lapr3-isep</t>
  </si>
  <si>
    <t>C++/Assembly/C/Makefile/Java</t>
  </si>
  <si>
    <t>2021-02-15T16:43:30Z</t>
  </si>
  <si>
    <t>2021-02-15T17:24:58Z</t>
  </si>
  <si>
    <t>2021-02-15T16:43:43Z</t>
  </si>
  <si>
    <t>MDEwOlJlcG9zaXRvcnkzMzg1OTExMTU=</t>
  </si>
  <si>
    <t>PiTest</t>
  </si>
  <si>
    <t>mal33</t>
  </si>
  <si>
    <t>MVP for Mutation Testing</t>
  </si>
  <si>
    <t>https://github.com/mal33/PiTest</t>
  </si>
  <si>
    <t>2021-02-13T14:21:45Z</t>
  </si>
  <si>
    <t>2021-02-13T14:28:01Z</t>
  </si>
  <si>
    <t>2021-02-13T14:26:04Z</t>
  </si>
  <si>
    <t>MDEwOlJlcG9zaXRvcnkzMzgyOTgyMjM=</t>
  </si>
  <si>
    <t>dgray4</t>
  </si>
  <si>
    <t>https://github.com/dgray4/com3529-code</t>
  </si>
  <si>
    <t>2021-02-12T11:22:18Z</t>
  </si>
  <si>
    <t>2021-02-12T11:31:20Z</t>
  </si>
  <si>
    <t>2021-02-11T20:12:22Z</t>
  </si>
  <si>
    <t>MDEwOlJlcG9zaXRvcnkzMzgwMTMzNDg=</t>
  </si>
  <si>
    <t>pitest-vrajeala</t>
  </si>
  <si>
    <t>dragossusi</t>
  </si>
  <si>
    <t>Rachieru Dragos</t>
  </si>
  <si>
    <t>Student at Universitatea din Pitesti.\r\n\r\nI like to code android apps in my freetime, send me an android app idea and i might start to code it.</t>
  </si>
  <si>
    <t>Pitesti, Romania</t>
  </si>
  <si>
    <t>Pitest mutation testing</t>
  </si>
  <si>
    <t>https://github.com/dragossusi/pitest-vrajeala</t>
  </si>
  <si>
    <t>2021-02-11T11:45:16Z</t>
  </si>
  <si>
    <t>2021-02-11T11:45:41Z</t>
  </si>
  <si>
    <t>2021-02-11T11:45:35Z</t>
  </si>
  <si>
    <t>MDEwOlJlcG9zaXRvcnkxMDgyNzQ1NTM=</t>
  </si>
  <si>
    <t>tdd-basics</t>
  </si>
  <si>
    <t>mrtnsp</t>
  </si>
  <si>
    <t>Martin Spiller</t>
  </si>
  <si>
    <t>coach|consultant|developer</t>
  </si>
  <si>
    <t>neusta software development</t>
  </si>
  <si>
    <t>Simple java examples and exercises for tdd beginners</t>
  </si>
  <si>
    <t>https://github.com/mrtnsp/tdd-basics</t>
  </si>
  <si>
    <t>2017-10-25T13:31:27Z</t>
  </si>
  <si>
    <t>2021-02-11T10:55:41Z</t>
  </si>
  <si>
    <t>2021-02-11T10:55:27Z</t>
  </si>
  <si>
    <t>MDEwOlJlcG9zaXRvcnkzNDAxMzUyMjU=</t>
  </si>
  <si>
    <t>hello-spring-test</t>
  </si>
  <si>
    <t>DavidVegas1991</t>
  </si>
  <si>
    <t>@student</t>
  </si>
  <si>
    <t>Salamanca</t>
  </si>
  <si>
    <t>https://github.com/DavidVegas1991/hello-spring-test</t>
  </si>
  <si>
    <t>2021-02-18T18:04:45Z</t>
  </si>
  <si>
    <t>2021-02-18T18:05:19Z</t>
  </si>
  <si>
    <t>2021-02-10T16:24:14Z</t>
  </si>
  <si>
    <t>MDEwOlJlcG9zaXRvcnkzMzc3NTM2MDA=</t>
  </si>
  <si>
    <t>spring-gradle-integrations</t>
  </si>
  <si>
    <t>LuisaoStuff</t>
  </si>
  <si>
    <t>Luis Vazquez Alejo</t>
  </si>
  <si>
    <t>Dos Hermanas, Sevilla</t>
  </si>
  <si>
    <t>https://github.com/LuisaoStuff/spring-gradle-integrations</t>
  </si>
  <si>
    <t>2021-02-10T14:43:27Z</t>
  </si>
  <si>
    <t>2021-02-10T14:44:07Z</t>
  </si>
  <si>
    <t>2021-02-10T14:18:39Z</t>
  </si>
  <si>
    <t>MDEwOlJlcG9zaXRvcnkzMzc2Njg5NzE=</t>
  </si>
  <si>
    <t>banksecond</t>
  </si>
  <si>
    <t>Raushan-123</t>
  </si>
  <si>
    <t>https://github.com/Raushan-123/banksecond</t>
  </si>
  <si>
    <t>2021-02-10T09:02:40Z</t>
  </si>
  <si>
    <t>2021-02-10T09:18:43Z</t>
  </si>
  <si>
    <t>2021-02-10T09:16:26Z</t>
  </si>
  <si>
    <t>MDEwOlJlcG9zaXRvcnkzMDUzMjE2OTA=</t>
  </si>
  <si>
    <t>dp1-2020-g2-02</t>
  </si>
  <si>
    <t>gii-is-DP1</t>
  </si>
  <si>
    <t>dp1-2020-g2-02 created by GitHub Classroom</t>
  </si>
  <si>
    <t>https://github.com/gii-is-DP1/dp1-2020-g2-02</t>
  </si>
  <si>
    <t>Java/Less</t>
  </si>
  <si>
    <t>2020-10-19T08:54:00Z</t>
  </si>
  <si>
    <t>2021-02-09T17:47:43Z</t>
  </si>
  <si>
    <t>2021-02-09T17:47:40Z</t>
  </si>
  <si>
    <t>MDEwOlJlcG9zaXRvcnkzMDM2MTY2MTM=</t>
  </si>
  <si>
    <t>operator-bot</t>
  </si>
  <si>
    <t>https://github.com/MikeSafonov/operator-bot</t>
  </si>
  <si>
    <t>2020-10-13T07:02:45Z</t>
  </si>
  <si>
    <t>2021-02-09T14:11:49Z</t>
  </si>
  <si>
    <t>2021-02-09T14:11:45Z</t>
  </si>
  <si>
    <t>MDEwOlJlcG9zaXRvcnkyMzM4MTU2MTI=</t>
  </si>
  <si>
    <t>mi-extraction-service</t>
  </si>
  <si>
    <t>The Extraction Service is a scheduled-execution java application which will handle targeted extractions of data from the persistent staging storage area.</t>
  </si>
  <si>
    <t>https://github.com/hmcts/mi-extraction-service</t>
  </si>
  <si>
    <t>2020-01-14T10:26:11Z</t>
  </si>
  <si>
    <t>2021-02-09T09:41:13Z</t>
  </si>
  <si>
    <t>2021-02-09T09:41:09Z</t>
  </si>
  <si>
    <t>MDEwOlJlcG9zaXRvcnkzMzcxODgzOTI=</t>
  </si>
  <si>
    <t>junit-pitest-mutations</t>
  </si>
  <si>
    <t>https://github.com/johanbejarano/junit-pitest-mutations</t>
  </si>
  <si>
    <t>2021-02-08T19:36:54Z</t>
  </si>
  <si>
    <t>2021-02-08T19:37:45Z</t>
  </si>
  <si>
    <t>2021-02-08T19:37:18Z</t>
  </si>
  <si>
    <t>MDEwOlJlcG9zaXRvcnkzMjAzMzQ2MTc=</t>
  </si>
  <si>
    <t>bowling-kata-java</t>
  </si>
  <si>
    <t>stefreschke</t>
  </si>
  <si>
    <t>Stefan Reschke</t>
  </si>
  <si>
    <t>Masters student at\r\nHasso Plattner Institute</t>
  </si>
  <si>
    <t>HPI</t>
  </si>
  <si>
    <t>Potsdam</t>
  </si>
  <si>
    <t>[Exploratory] Coding Kata in Java to train the application of TDD</t>
  </si>
  <si>
    <t>https://github.com/stefreschke/bowling-kata-java</t>
  </si>
  <si>
    <t>2020-12-10T16:53:58Z</t>
  </si>
  <si>
    <t>2021-02-08T15:52:25Z</t>
  </si>
  <si>
    <t>2021-02-08T15:52:22Z</t>
  </si>
  <si>
    <t>MDEwOlJlcG9zaXRvcnkxMDk0OTQwNTM=</t>
  </si>
  <si>
    <t>ipi-java-350-ex</t>
  </si>
  <si>
    <t>pjvilloud</t>
  </si>
  <si>
    <t>Pierre-Julien VILLOUD</t>
  </si>
  <si>
    <t xml:space="preserve">I worked for 7 years for the company @Worldline in Lyon as a Java and FrontEnd lead developper. I'm working as a freelance now and I teach at @UDEV-AuRA </t>
  </si>
  <si>
    <t xml:space="preserve">Freelance &amp; @UDEV-AuRA </t>
  </si>
  <si>
    <t>Ardèche, France</t>
  </si>
  <si>
    <t xml:space="preserve"> Exercices de Java, module 350 pour l'IPI </t>
  </si>
  <si>
    <t>https://github.com/pjvilloud/ipi-java-350-ex</t>
  </si>
  <si>
    <t>2017-11-04T12:46:28Z</t>
  </si>
  <si>
    <t>2021-02-08T07:06:28Z</t>
  </si>
  <si>
    <t>2021-02-08T07:06:26Z</t>
  </si>
  <si>
    <t>MDEwOlJlcG9zaXRvcnkzMzY2NDYzMzg=</t>
  </si>
  <si>
    <t>customer-statement-processor</t>
  </si>
  <si>
    <t>techragesh</t>
  </si>
  <si>
    <t>Ragesh Sharma</t>
  </si>
  <si>
    <t>FullStack Developer</t>
  </si>
  <si>
    <t>This project deals to perform customer statement process</t>
  </si>
  <si>
    <t>https://github.com/techragesh/customer-statement-processor</t>
  </si>
  <si>
    <t>2021-02-06T22:05:18Z</t>
  </si>
  <si>
    <t>2021-05-11T10:00:50Z</t>
  </si>
  <si>
    <t>2021-02-07T11:14:21Z</t>
  </si>
  <si>
    <t>MDEwOlJlcG9zaXRvcnkxODQ2NTU0NjA=</t>
  </si>
  <si>
    <t>spikes</t>
  </si>
  <si>
    <t>Spike mini projects</t>
  </si>
  <si>
    <t>https://github.com/binkley/spikes</t>
  </si>
  <si>
    <t>Java/HTML/Kotlin/Shell/Rust/Dockerfile/Batchfile</t>
  </si>
  <si>
    <t>2019-05-02T21:43:18Z</t>
  </si>
  <si>
    <t>2021-02-06T01:02:59Z</t>
  </si>
  <si>
    <t>2021-02-06T01:02:49Z</t>
  </si>
  <si>
    <t>MDEwOlJlcG9zaXRvcnkzMzYyNjM0MDI=</t>
  </si>
  <si>
    <t>Docker-gradle-spring</t>
  </si>
  <si>
    <t>https://github.com/manuelhepu/Docker-gradle-spring</t>
  </si>
  <si>
    <t>2021-02-05T12:19:46Z</t>
  </si>
  <si>
    <t>2021-02-05T12:23:16Z</t>
  </si>
  <si>
    <t>2021-02-05T12:22:14Z</t>
  </si>
  <si>
    <t>MDEwOlJlcG9zaXRvcnkzMzU2NjIyMDA=</t>
  </si>
  <si>
    <t>IPI_QualiteLogicielleM1</t>
  </si>
  <si>
    <t>caroleastier</t>
  </si>
  <si>
    <t>https://github.com/caroleastier/IPI_QualiteLogicielleM1</t>
  </si>
  <si>
    <t>2021-02-03T15:05:44Z</t>
  </si>
  <si>
    <t>2021-02-05T09:51:34Z</t>
  </si>
  <si>
    <t>2021-02-05T09:51:22Z</t>
  </si>
  <si>
    <t>MDEwOlJlcG9zaXRvcnkzMzU5MjQwOTg=</t>
  </si>
  <si>
    <t>CPIL-java-350</t>
  </si>
  <si>
    <t>Kevinipi</t>
  </si>
  <si>
    <t>Welcome to my profil ! Actually i'm student in Master IT Manager in Software Engineer</t>
  </si>
  <si>
    <t>https://github.com/Kevinipi/CPIL-java-350</t>
  </si>
  <si>
    <t>2021-02-04T10:50:15Z</t>
  </si>
  <si>
    <t>2021-02-04T16:01:55Z</t>
  </si>
  <si>
    <t>2021-02-04T16:01:34Z</t>
  </si>
  <si>
    <t>MDEwOlJlcG9zaXRvcnkzMzU5NTkyNDM=</t>
  </si>
  <si>
    <t>e-ai-e-commerce-api</t>
  </si>
  <si>
    <t>https://github.com/gabruw/e-ai-e-commerce-api</t>
  </si>
  <si>
    <t>2021-02-04T13:16:00Z</t>
  </si>
  <si>
    <t>2021-02-04T14:27:33Z</t>
  </si>
  <si>
    <t>2021-02-04T14:27:30Z</t>
  </si>
  <si>
    <t>MDEwOlJlcG9zaXRvcnkzMDA5NDE1NjE=</t>
  </si>
  <si>
    <t>PathFinder</t>
  </si>
  <si>
    <t>markusborer</t>
  </si>
  <si>
    <t>Markus Borer</t>
  </si>
  <si>
    <t>https://github.com/markusborer/PathFinder</t>
  </si>
  <si>
    <t>2020-10-03T17:47:42Z</t>
  </si>
  <si>
    <t>2021-02-04T08:19:35Z</t>
  </si>
  <si>
    <t>2021-02-04T08:19:13Z</t>
  </si>
  <si>
    <t>MDEwOlJlcG9zaXRvcnkyNTIxNDA3OTQ=</t>
  </si>
  <si>
    <t>simple-meeting-example</t>
  </si>
  <si>
    <t>Example application for unit testing</t>
  </si>
  <si>
    <t>https://github.com/arothuis-hu/simple-meeting-example</t>
  </si>
  <si>
    <t>2020-04-01T10:16:57Z</t>
  </si>
  <si>
    <t>2021-02-03T17:31:09Z</t>
  </si>
  <si>
    <t>2021-02-03T17:31:06Z</t>
  </si>
  <si>
    <t>MDEwOlJlcG9zaXRvcnkzMzU2NjIyNzQ=</t>
  </si>
  <si>
    <t>ipi-java-350-ex-CPIL</t>
  </si>
  <si>
    <t>canardgonflable</t>
  </si>
  <si>
    <t>https://github.com/canardgonflable/ipi-java-350-ex-CPIL</t>
  </si>
  <si>
    <t>2021-02-03T15:06:02Z</t>
  </si>
  <si>
    <t>2021-02-03T15:21:01Z</t>
  </si>
  <si>
    <t>2021-02-03T15:19:36Z</t>
  </si>
  <si>
    <t>MDEwOlJlcG9zaXRvcnkyMjM5NDY4MTU=</t>
  </si>
  <si>
    <t>TestSparkAPI</t>
  </si>
  <si>
    <t>Seabath</t>
  </si>
  <si>
    <t>https://github.com/Seabath/TestSparkAPI</t>
  </si>
  <si>
    <t>2019-11-25T12:45:45Z</t>
  </si>
  <si>
    <t>2021-02-03T14:42:59Z</t>
  </si>
  <si>
    <t>2021-02-03T14:42:56Z</t>
  </si>
  <si>
    <t>MDEwOlJlcG9zaXRvcnkzMzUyNzYyMjQ=</t>
  </si>
  <si>
    <t>vavr-try-refactoring</t>
  </si>
  <si>
    <t>agrison</t>
  </si>
  <si>
    <t>Alexandre Grison</t>
  </si>
  <si>
    <t>Tech Lead &amp; Software Craftsman</t>
  </si>
  <si>
    <t>Metz, France</t>
  </si>
  <si>
    <t>https://github.com/agrison/vavr-try-refactoring</t>
  </si>
  <si>
    <t>2021-02-02T12:08:53Z</t>
  </si>
  <si>
    <t>2021-02-02T12:44:23Z</t>
  </si>
  <si>
    <t>2021-02-02T12:44:15Z</t>
  </si>
  <si>
    <t>MDEwOlJlcG9zaXRvcnkzMTY4MTExMTY=</t>
  </si>
  <si>
    <t>gilded-rose-kata-vavr</t>
  </si>
  <si>
    <t>Gilded Rose Kata using Java 14 and Vavr</t>
  </si>
  <si>
    <t>https://github.com/agrison/gilded-rose-kata-vavr</t>
  </si>
  <si>
    <t>2020-11-28T19:54:21Z</t>
  </si>
  <si>
    <t>2021-02-02T12:31:44Z</t>
  </si>
  <si>
    <t>2021-02-02T12:31:41Z</t>
  </si>
  <si>
    <t>MDEwOlJlcG9zaXRvcnkzMTkzMzg2MzQ=</t>
  </si>
  <si>
    <t>vavr-football-data</t>
  </si>
  <si>
    <t>https://github.com/agrison/vavr-football-data</t>
  </si>
  <si>
    <t>2020-12-07T14:05:33Z</t>
  </si>
  <si>
    <t>2021-02-02T12:29:05Z</t>
  </si>
  <si>
    <t>2021-02-02T12:29:01Z</t>
  </si>
  <si>
    <t>MDEwOlJlcG9zaXRvcnkzMzQ5OTUxMDY=</t>
  </si>
  <si>
    <t>pittestJenkins</t>
  </si>
  <si>
    <t>https://github.com/DavidVegas1991/pittestJenkins</t>
  </si>
  <si>
    <t>2021-02-01T15:30:46Z</t>
  </si>
  <si>
    <t>2021-02-01T15:44:41Z</t>
  </si>
  <si>
    <t>2021-02-01T15:44:07Z</t>
  </si>
  <si>
    <t>MDEwOlJlcG9zaXRvcnkzMjAxNzA0MjY=</t>
  </si>
  <si>
    <t>bqjson</t>
  </si>
  <si>
    <t>shnewto</t>
  </si>
  <si>
    <t>Shea Newton</t>
  </si>
  <si>
    <t>writes software, talks to hardware.\r\n\r\n\r\n\r\n&lt;mood&gt;::= \🙃\" | \"🙀\" | \"😬\" | \"🐋\""</t>
  </si>
  <si>
    <t>bigquery/tableresult/java/testing/maven/serde/serde-json/json/serialization/serializer</t>
  </si>
  <si>
    <t>bqjson - Serialize/Deserialzie BigQuery TableResults to/from JSON</t>
  </si>
  <si>
    <t>https://github.com/shnewto/bqjson</t>
  </si>
  <si>
    <t>2020-12-10T05:34:28Z</t>
  </si>
  <si>
    <t>2021-02-01T15:04:03Z</t>
  </si>
  <si>
    <t>2021-02-01T15:03:53Z</t>
  </si>
  <si>
    <t>MDEwOlJlcG9zaXRvcnkzMDU2NzI2OTQ=</t>
  </si>
  <si>
    <t>Software-Engineering</t>
  </si>
  <si>
    <t>Wrdlprmpf</t>
  </si>
  <si>
    <t>Nico</t>
  </si>
  <si>
    <t>Klagenfurt</t>
  </si>
  <si>
    <t>https://github.com/Wrdlprmpf/Software-Engineering</t>
  </si>
  <si>
    <t>2020-10-20T10:31:46Z</t>
  </si>
  <si>
    <t>2021-01-31T18:46:49Z</t>
  </si>
  <si>
    <t>2021-01-31T18:39:20Z</t>
  </si>
  <si>
    <t>MDEwOlJlcG9zaXRvcnkxNzExMDUyMDc=</t>
  </si>
  <si>
    <t>raytracing</t>
  </si>
  <si>
    <t>dan323</t>
  </si>
  <si>
    <t>Daniel</t>
  </si>
  <si>
    <t>Stacks</t>
  </si>
  <si>
    <t>Barcelona, España</t>
  </si>
  <si>
    <t>https://github.com/dan323/raytracing</t>
  </si>
  <si>
    <t>2019-02-17T09:45:06Z</t>
  </si>
  <si>
    <t>2021-01-31T14:54:53Z</t>
  </si>
  <si>
    <t>2021-01-31T14:54:42Z</t>
  </si>
  <si>
    <t>MDEwOlJlcG9zaXRvcnkzMDI1NDExMjE=</t>
  </si>
  <si>
    <t>java-unit-tests</t>
  </si>
  <si>
    <t>a-kareckas</t>
  </si>
  <si>
    <t>Arūnas Kareckas</t>
  </si>
  <si>
    <t>A System Software Engineer having overall 10 years of extensive experience in developing state-of-the-art software with Java programming language.</t>
  </si>
  <si>
    <t>https://github.com/a-kareckas/java-unit-tests</t>
  </si>
  <si>
    <t>2020-10-09T05:25:32Z</t>
  </si>
  <si>
    <t>2021-01-30T10:05:20Z</t>
  </si>
  <si>
    <t>2021-01-30T10:05:12Z</t>
  </si>
  <si>
    <t>MDEwOlJlcG9zaXRvcnkyNzM5NTU1NDA=</t>
  </si>
  <si>
    <t>Schematronix</t>
  </si>
  <si>
    <t>qligier</t>
  </si>
  <si>
    <t>Quentin Ligier</t>
  </si>
  <si>
    <t>I'm not like the otters</t>
  </si>
  <si>
    <t>Geneva University Hospitals / CARA</t>
  </si>
  <si>
    <t>hacktoberfest/hacktoberfest2020/xpath/schematron-validator/stax/xslt-binding/ph-schematron</t>
  </si>
  <si>
    <t>An efficient, specialized Java Schematron validator</t>
  </si>
  <si>
    <t>https://github.com/qligier/Schematronix</t>
  </si>
  <si>
    <t>Java/HTML/Batchfile/XSLT</t>
  </si>
  <si>
    <t>2020-06-21T17:48:38Z</t>
  </si>
  <si>
    <t>2021-01-29T17:49:58Z</t>
  </si>
  <si>
    <t>2021-01-29T17:37:37Z</t>
  </si>
  <si>
    <t>MDEwOlJlcG9zaXRvcnkzMzM5OTYzNjY=</t>
  </si>
  <si>
    <t>academic_projects</t>
  </si>
  <si>
    <t>systemc12ashe</t>
  </si>
  <si>
    <t>Cassidy</t>
  </si>
  <si>
    <t>Honors Software Engineering Student</t>
  </si>
  <si>
    <t>A collection of code I've written for academic purposes.</t>
  </si>
  <si>
    <t>https://github.com/systemc12ashe/academic_projects</t>
  </si>
  <si>
    <t>Python/HTML/CSS/JavaScript/Java</t>
  </si>
  <si>
    <t>2021-01-29T00:48:45Z</t>
  </si>
  <si>
    <t>2021-01-29T04:41:33Z</t>
  </si>
  <si>
    <t>2021-01-29T04:41:08Z</t>
  </si>
  <si>
    <t>MDEwOlJlcG9zaXRvcnkzMzI0MDEyMTY=</t>
  </si>
  <si>
    <t>Billing-Tool</t>
  </si>
  <si>
    <t>sidnik007</t>
  </si>
  <si>
    <t>Siddhesh</t>
  </si>
  <si>
    <t>Sample Billing Tool</t>
  </si>
  <si>
    <t>https://github.com/sidnik007/Billing-Tool</t>
  </si>
  <si>
    <t>Makefile/Dockerfile/Java/Gherkin</t>
  </si>
  <si>
    <t>2021-01-24T08:32:41Z</t>
  </si>
  <si>
    <t>2021-01-28T20:52:29Z</t>
  </si>
  <si>
    <t>2021-01-28T20:53:57Z</t>
  </si>
  <si>
    <t>MDEwOlJlcG9zaXRvcnkzMzIwMzg1NzU=</t>
  </si>
  <si>
    <t>client-manager-api</t>
  </si>
  <si>
    <t>https://github.com/gabruw/client-manager-api</t>
  </si>
  <si>
    <t>2021-01-22T19:08:03Z</t>
  </si>
  <si>
    <t>2021-01-28T18:45:47Z</t>
  </si>
  <si>
    <t>2021-01-28T18:45:35Z</t>
  </si>
  <si>
    <t>MDEwOlJlcG9zaXRvcnkyOTA1NzIzNzE=</t>
  </si>
  <si>
    <t>bombardierII</t>
  </si>
  <si>
    <t>dianaamfr</t>
  </si>
  <si>
    <t>Diana Freitas</t>
  </si>
  <si>
    <t xml:space="preserve">Studies Informatics and Computing Engineering at @FEUP,\r\nStudied Multimedia/Webdesign at EASR </t>
  </si>
  <si>
    <t>A more elaborate version of the Bombardier game for Linux.</t>
  </si>
  <si>
    <t>https://github.com/dianaamfr/bombardierII</t>
  </si>
  <si>
    <t>2020-08-26T18:18:48Z</t>
  </si>
  <si>
    <t>2021-01-28T13:29:01Z</t>
  </si>
  <si>
    <t>2021-01-28T13:28:58Z</t>
  </si>
  <si>
    <t>MDEwOlJlcG9zaXRvcnkzMDg3ODI4MDQ=</t>
  </si>
  <si>
    <t>ASCIIValley</t>
  </si>
  <si>
    <t>up201806330</t>
  </si>
  <si>
    <t>Rafael Ribeiro</t>
  </si>
  <si>
    <t>java/design-patterns/console-game</t>
  </si>
  <si>
    <t>Final project for LPOO course</t>
  </si>
  <si>
    <t>https://github.com/up201806330/ASCIIValley</t>
  </si>
  <si>
    <t>2020-10-31T01:48:16Z</t>
  </si>
  <si>
    <t>2021-04-02T00:16:30Z</t>
  </si>
  <si>
    <t>2021-01-26T16:38:10Z</t>
  </si>
  <si>
    <t>MDEwOlJlcG9zaXRvcnkzMzI4MTU1ODk=</t>
  </si>
  <si>
    <t>Workshop-Legacy-GildedRose</t>
  </si>
  <si>
    <t>turleylabs</t>
  </si>
  <si>
    <t>https://github.com/turleylabs/Workshop-Legacy-GildedRose</t>
  </si>
  <si>
    <t>2021-01-25T16:47:23Z</t>
  </si>
  <si>
    <t>2021-01-25T20:09:16Z</t>
  </si>
  <si>
    <t>2021-01-25T20:09:07Z</t>
  </si>
  <si>
    <t>MDEwOlJlcG9zaXRvcnkzNjA3NzAzMw==</t>
  </si>
  <si>
    <t>ogham</t>
  </si>
  <si>
    <t>groupe-sii</t>
  </si>
  <si>
    <t>Sending email, sms or whatever is a piece of cake</t>
  </si>
  <si>
    <t>https://github.com/groupe-sii/ogham</t>
  </si>
  <si>
    <t>Java/HTML/CSS/JavaScript/FreeMarker/Groovy/Shell</t>
  </si>
  <si>
    <t>2015-05-22T14:38:27Z</t>
  </si>
  <si>
    <t>2021-04-12T07:05:24Z</t>
  </si>
  <si>
    <t>2021-01-25T11:51:28Z</t>
  </si>
  <si>
    <t>MDEwOlJlcG9zaXRvcnkzMTMzNDg2MjI=</t>
  </si>
  <si>
    <t>Dataworkz</t>
  </si>
  <si>
    <t>MdeBruin93</t>
  </si>
  <si>
    <t>MdeBruin</t>
  </si>
  <si>
    <t>https://github.com/MdeBruin93/Dataworkz</t>
  </si>
  <si>
    <t>Java/JavaScript/TypeScript/HTML/SCSS</t>
  </si>
  <si>
    <t>2020-11-16T15:39:19Z</t>
  </si>
  <si>
    <t>2021-02-10T19:35:33Z</t>
  </si>
  <si>
    <t>2021-01-25T08:09:16Z</t>
  </si>
  <si>
    <t>MDEwOlJlcG9zaXRvcnkzMzIwMjY4MzE=</t>
  </si>
  <si>
    <t>Kotlin-Mutation</t>
  </si>
  <si>
    <t>mhbratek</t>
  </si>
  <si>
    <t>Bratek</t>
  </si>
  <si>
    <t>https://github.com/mhbratek/Kotlin-Mutation</t>
  </si>
  <si>
    <t>2021-01-22T18:13:35Z</t>
  </si>
  <si>
    <t>2021-01-24T12:26:07Z</t>
  </si>
  <si>
    <t>2021-01-24T12:25:55Z</t>
  </si>
  <si>
    <t>MDEwOlJlcG9zaXRvcnkzMzE3OTg2MjI=</t>
  </si>
  <si>
    <t>Mutation-and-Regression-Testing</t>
  </si>
  <si>
    <t>ghassanzadeh</t>
  </si>
  <si>
    <t>GHassanzadeh</t>
  </si>
  <si>
    <t>https://github.com/ghassanzadeh/Mutation-and-Regression-Testing</t>
  </si>
  <si>
    <t>2021-01-22T01:04:48Z</t>
  </si>
  <si>
    <t>2021-01-22T01:06:16Z</t>
  </si>
  <si>
    <t>2021-01-22T01:05:26Z</t>
  </si>
  <si>
    <t>MDEwOlJlcG9zaXRvcnkzNzUxMDM2ODk=</t>
  </si>
  <si>
    <t>exam_grading_API</t>
  </si>
  <si>
    <t>ethan-keller</t>
  </si>
  <si>
    <t>Ethan Keller</t>
  </si>
  <si>
    <t>Computer Science &amp; Engineering student at TUDelft.</t>
  </si>
  <si>
    <t>https://github.com/ethan-keller/exam_grading_API</t>
  </si>
  <si>
    <t>2021-06-08T18:12:59Z</t>
  </si>
  <si>
    <t>2021-06-08T18:16:50Z</t>
  </si>
  <si>
    <t>2021-01-21T19:57:26Z</t>
  </si>
  <si>
    <t>MDEwOlJlcG9zaXRvcnkzMTY2MDM4NjE=</t>
  </si>
  <si>
    <t>transition</t>
  </si>
  <si>
    <t>jdippel</t>
  </si>
  <si>
    <t>library for transforming chess positions</t>
  </si>
  <si>
    <t>https://github.com/jdippel/transition</t>
  </si>
  <si>
    <t>2020-11-27T21:31:37Z</t>
  </si>
  <si>
    <t>2021-01-21T19:20:25Z</t>
  </si>
  <si>
    <t>2021-01-21T19:19:50Z</t>
  </si>
  <si>
    <t>MDEwOlJlcG9zaXRvcnkzMDEyMDk3NzY=</t>
  </si>
  <si>
    <t>player</t>
  </si>
  <si>
    <t>chess library for players</t>
  </si>
  <si>
    <t>https://github.com/jdippel/player</t>
  </si>
  <si>
    <t>2020-10-04T19:26:37Z</t>
  </si>
  <si>
    <t>2021-01-21T19:15:12Z</t>
  </si>
  <si>
    <t>2021-01-21T19:14:37Z</t>
  </si>
  <si>
    <t>MDEwOlJlcG9zaXRvcnkxODY1NDkwOTQ=</t>
  </si>
  <si>
    <t>poc_pit</t>
  </si>
  <si>
    <t>SachithS</t>
  </si>
  <si>
    <t>Sachith</t>
  </si>
  <si>
    <t xml:space="preserve">@wiley </t>
  </si>
  <si>
    <t>POC of the PIT mutation framework by Sachith</t>
  </si>
  <si>
    <t>https://github.com/SachithS/poc_pit</t>
  </si>
  <si>
    <t>2019-05-14T05:13:36Z</t>
  </si>
  <si>
    <t>2021-01-21T05:33:11Z</t>
  </si>
  <si>
    <t>2021-01-21T05:33:08Z</t>
  </si>
  <si>
    <t>MDEwOlJlcG9zaXRvcnkzMzExNDEyNzY=</t>
  </si>
  <si>
    <t>PiTestTrial</t>
  </si>
  <si>
    <t>sreejutr</t>
  </si>
  <si>
    <t>https://github.com/sreejutr/PiTestTrial</t>
  </si>
  <si>
    <t>2021-01-19T23:52:10Z</t>
  </si>
  <si>
    <t>2021-01-19T23:53:51Z</t>
  </si>
  <si>
    <t>2021-01-19T23:51:15Z</t>
  </si>
  <si>
    <t>MDEwOlJlcG9zaXRvcnkzMTc4MzA1MjE=</t>
  </si>
  <si>
    <t>ProjectPOO</t>
  </si>
  <si>
    <t>andreiutu111</t>
  </si>
  <si>
    <t>https://github.com/andreiutu111/ProjectPOO</t>
  </si>
  <si>
    <t>Shell/Makefile/Java/GAP/G-code/XSLT/AMPL</t>
  </si>
  <si>
    <t>2020-12-02T10:45:47Z</t>
  </si>
  <si>
    <t>2021-01-28T10:27:12Z</t>
  </si>
  <si>
    <t>2021-01-19T13:37:06Z</t>
  </si>
  <si>
    <t>MDEwOlJlcG9zaXRvcnkyNDA2MjI4NDQ=</t>
  </si>
  <si>
    <t>osynth</t>
  </si>
  <si>
    <t>dakusui</t>
  </si>
  <si>
    <t>Hiroshi Ukai</t>
  </si>
  <si>
    <t>Rakuten, Inc</t>
  </si>
  <si>
    <t>A library to synthesize an object from given interfaces.</t>
  </si>
  <si>
    <t>https://github.com/dakusui/osynth</t>
  </si>
  <si>
    <t>2020-02-15T00:39:31Z</t>
  </si>
  <si>
    <t>2021-01-19T04:37:53Z</t>
  </si>
  <si>
    <t>2021-01-19T04:37:46Z</t>
  </si>
  <si>
    <t>MDEwOlJlcG9zaXRvcnkzMTY4MTg2MDg=</t>
  </si>
  <si>
    <t>Czeffik</t>
  </si>
  <si>
    <t>https://github.com/Czeffik/events</t>
  </si>
  <si>
    <t>Dockerfile/Java/Groovy</t>
  </si>
  <si>
    <t>2020-11-28T20:43:46Z</t>
  </si>
  <si>
    <t>2021-01-17T14:52:36Z</t>
  </si>
  <si>
    <t>2021-01-17T14:52:31Z</t>
  </si>
  <si>
    <t>MDEwOlJlcG9zaXRvcnkzMzAyNDg5Nzc=</t>
  </si>
  <si>
    <t>pitest-demo</t>
  </si>
  <si>
    <t>iordancatalin</t>
  </si>
  <si>
    <t>Catalin Iordan</t>
  </si>
  <si>
    <t>https://github.com/iordancatalin/pitest-demo</t>
  </si>
  <si>
    <t>2021-01-16T20:20:30Z</t>
  </si>
  <si>
    <t>2021-01-17T07:58:22Z</t>
  </si>
  <si>
    <t>2021-01-17T07:57:51Z</t>
  </si>
  <si>
    <t>MDEwOlJlcG9zaXRvcnkyNTg3MzMzNDY=</t>
  </si>
  <si>
    <t>Detailed-CSV-Report-PITest</t>
  </si>
  <si>
    <t>victorgveloso</t>
  </si>
  <si>
    <t>vgveloso</t>
  </si>
  <si>
    <t>Currently a master degree student in Computer Science at UFMG.  I love Software Engineering, Software Architecture and a FOSS. @aserg-ufmg member.</t>
  </si>
  <si>
    <t>UFMG</t>
  </si>
  <si>
    <t>Brasil MG</t>
  </si>
  <si>
    <t>Adds support to pitest for exporting detailed CSV files (containing all killing tests for each mutant)</t>
  </si>
  <si>
    <t>https://github.com/victorgveloso/Detailed-CSV-Report-PITest</t>
  </si>
  <si>
    <t>2020-04-25T09:29:47Z</t>
  </si>
  <si>
    <t>2021-01-17T07:08:58Z</t>
  </si>
  <si>
    <t>2021-01-17T07:08:54Z</t>
  </si>
  <si>
    <t>MDEwOlJlcG9zaXRvcnkyODU2ODY3OTU=</t>
  </si>
  <si>
    <t>demo-postings-cloud</t>
  </si>
  <si>
    <t>rdavudov</t>
  </si>
  <si>
    <t>Rajab Davudov</t>
  </si>
  <si>
    <t>Zalando</t>
  </si>
  <si>
    <t>https://github.com/rdavudov/demo-postings-cloud</t>
  </si>
  <si>
    <t>Java/Dockerfile/HTML/CSS</t>
  </si>
  <si>
    <t>2020-08-06T22:50:44Z</t>
  </si>
  <si>
    <t>2021-01-17T01:15:44Z</t>
  </si>
  <si>
    <t>2021-01-17T01:15:40Z</t>
  </si>
  <si>
    <t>MDEwOlJlcG9zaXRvcnkxNTc4ODk4MDc=</t>
  </si>
  <si>
    <t>foundation</t>
  </si>
  <si>
    <t>augustbonds</t>
  </si>
  <si>
    <t>August Bonds</t>
  </si>
  <si>
    <t>Astek</t>
  </si>
  <si>
    <t>Antibes</t>
  </si>
  <si>
    <t>A Java Standard Library</t>
  </si>
  <si>
    <t>Java/Starlark</t>
  </si>
  <si>
    <t>2018-11-16T15:59:17Z</t>
  </si>
  <si>
    <t>2021-01-15T23:35:54Z</t>
  </si>
  <si>
    <t>2021-01-15T23:31:49Z</t>
  </si>
  <si>
    <t>MDEwOlJlcG9zaXRvcnkzMjk3NTcyNzc=</t>
  </si>
  <si>
    <t>configuration-test-issue</t>
  </si>
  <si>
    <t>RogerJr718</t>
  </si>
  <si>
    <t>https://github.com/RogerJr718/configuration-test-issue</t>
  </si>
  <si>
    <t>2021-01-14T23:16:30Z</t>
  </si>
  <si>
    <t>2021-01-14T23:23:58Z</t>
  </si>
  <si>
    <t>2021-01-14T23:17:48Z</t>
  </si>
  <si>
    <t>MDEwOlJlcG9zaXRvcnkzMzU1NjYzNjI=</t>
  </si>
  <si>
    <t>idosinchuk</t>
  </si>
  <si>
    <t>Igor Dosinchuk</t>
  </si>
  <si>
    <t>https://github.com/idosinchuk/curso-tdd-java</t>
  </si>
  <si>
    <t>2021-02-03T09:08:31Z</t>
  </si>
  <si>
    <t>2021-02-03T09:11:20Z</t>
  </si>
  <si>
    <t>2021-01-13T19:51:36Z</t>
  </si>
  <si>
    <t>MDEwOlJlcG9zaXRvcnkzMjkzNjIxMzU=</t>
  </si>
  <si>
    <t>ride-sharing-app-isep-lapr3</t>
  </si>
  <si>
    <t>pedrobrnpng</t>
  </si>
  <si>
    <t>https://github.com/pedrobrnpng/ride-sharing-app-isep-lapr3</t>
  </si>
  <si>
    <t>Java/HTML/JavaScript/CSS</t>
  </si>
  <si>
    <t>2021-01-13T16:11:25Z</t>
  </si>
  <si>
    <t>2021-01-22T19:37:00Z</t>
  </si>
  <si>
    <t>2021-01-13T17:23:55Z</t>
  </si>
  <si>
    <t>MDEwOlJlcG9zaXRvcnkzMjgwMTAxNzk=</t>
  </si>
  <si>
    <t>staks</t>
  </si>
  <si>
    <t>Kotlin wrapper for StAX</t>
  </si>
  <si>
    <t>https://github.com/asm0dey/staks</t>
  </si>
  <si>
    <t>2021-01-08T20:54:24Z</t>
  </si>
  <si>
    <t>2021-04-15T16:16:07Z</t>
  </si>
  <si>
    <t>2021-01-13T17:22:47Z</t>
  </si>
  <si>
    <t>MDEwOlJlcG9zaXRvcnkzMjkyMTcxMDU=</t>
  </si>
  <si>
    <t>maven-test-phases</t>
  </si>
  <si>
    <t>hannotify</t>
  </si>
  <si>
    <t>Hanno Embregts</t>
  </si>
  <si>
    <t>Hanno Embregts is a Java Developer, Speaker and Teacher at Info Support (the Netherlands).</t>
  </si>
  <si>
    <t>A sample project that demonstrates a way to make Maven support multiple test phases in the default lifecycle.</t>
  </si>
  <si>
    <t>https://github.com/hannotify/maven-test-phases</t>
  </si>
  <si>
    <t>2021-01-13T06:40:36Z</t>
  </si>
  <si>
    <t>2021-01-13T16:44:09Z</t>
  </si>
  <si>
    <t>2021-01-13T16:43:42Z</t>
  </si>
  <si>
    <t>MDEwOlJlcG9zaXRvcnkyMTA4ODgyNg==</t>
  </si>
  <si>
    <t>FastCSV</t>
  </si>
  <si>
    <t>osiegmar</t>
  </si>
  <si>
    <t>Oliver Siegmar</t>
  </si>
  <si>
    <t>Expert on Microservices, Cloud Computing (esp. Amazon Web Services), Continuous Delivery, Docker, Ansible, Linux, Java, Spring and Scrum</t>
  </si>
  <si>
    <t>csv/java/csv-parser/csv-reader/zero-dependency</t>
  </si>
  <si>
    <t>High performance CSV reader and writer for Java.</t>
  </si>
  <si>
    <t>https://github.com/osiegmar/FastCSV</t>
  </si>
  <si>
    <t>2014-06-22T08:10:16Z</t>
  </si>
  <si>
    <t>2021-06-19T21:59:55Z</t>
  </si>
  <si>
    <t>2021-01-12T17:08:45Z</t>
  </si>
  <si>
    <t>MDEwOlJlcG9zaXRvcnkzMDYwNTQ2NTI=</t>
  </si>
  <si>
    <t>kotlin-music</t>
  </si>
  <si>
    <t>Kotlin code for analyzing music</t>
  </si>
  <si>
    <t>https://github.com/binkley/kotlin-music</t>
  </si>
  <si>
    <t>Shell/Batchfile/Kotlin</t>
  </si>
  <si>
    <t>2020-10-21T14:39:17Z</t>
  </si>
  <si>
    <t>2021-01-12T13:09:46Z</t>
  </si>
  <si>
    <t>2021-01-12T13:09:40Z</t>
  </si>
  <si>
    <t>MDEwOlJlcG9zaXRvcnkzMTI4NDY3NTk=</t>
  </si>
  <si>
    <t>KittenGrowthCurve</t>
  </si>
  <si>
    <t>mariamyrskyvuori</t>
  </si>
  <si>
    <t>Maria Myrskyvuori</t>
  </si>
  <si>
    <t>Kissanpentujen kasvukäyrä</t>
  </si>
  <si>
    <t>https://github.com/mariamyrskyvuori/KittenGrowthCurve</t>
  </si>
  <si>
    <t>2020-11-14T15:42:18Z</t>
  </si>
  <si>
    <t>2021-03-09T17:32:48Z</t>
  </si>
  <si>
    <t>2021-01-11T22:24:07Z</t>
  </si>
  <si>
    <t>MDEwOlJlcG9zaXRvcnk2MTcwMzM2NQ==</t>
  </si>
  <si>
    <t>cypher-shell</t>
  </si>
  <si>
    <t>neo4j</t>
  </si>
  <si>
    <t>A command line shell where you can execute Cypher against an instance of Neo4j</t>
  </si>
  <si>
    <t>https://github.com/neo4j/cypher-shell</t>
  </si>
  <si>
    <t>Java/Makefile/Shell/Dockerfile</t>
  </si>
  <si>
    <t>2016-06-22T08:43:36Z</t>
  </si>
  <si>
    <t>2021-06-17T13:54:18Z</t>
  </si>
  <si>
    <t>2021-01-11T10:50:02Z</t>
  </si>
  <si>
    <t>MDEwOlJlcG9zaXRvcnkzMjM1Mjg3MDA=</t>
  </si>
  <si>
    <t>SBST_junitcontest</t>
  </si>
  <si>
    <t>Ngiong</t>
  </si>
  <si>
    <t>Robert Sebastian Herlim</t>
  </si>
  <si>
    <t>Daejeon, South Korea</t>
  </si>
  <si>
    <t>JUnit Contest</t>
  </si>
  <si>
    <t>https://github.com/Ngiong/SBST_junitcontest</t>
  </si>
  <si>
    <t>Dockerfile/Java/Shell/Perl/R</t>
  </si>
  <si>
    <t>2020-12-22T05:20:50Z</t>
  </si>
  <si>
    <t>2021-01-08T10:40:35Z</t>
  </si>
  <si>
    <t>2021-01-08T10:40:26Z</t>
  </si>
  <si>
    <t>MDEwOlJlcG9zaXRvcnkzMTMyOTYwNTQ=</t>
  </si>
  <si>
    <t>refactor_kata</t>
  </si>
  <si>
    <t>refactoring/kata/java</t>
  </si>
  <si>
    <t>https://github.com/benjamineckstein/refactor_kata</t>
  </si>
  <si>
    <t>2020-11-16T12:32:37Z</t>
  </si>
  <si>
    <t>2021-01-05T09:49:59Z</t>
  </si>
  <si>
    <t>2021-01-05T09:49:37Z</t>
  </si>
  <si>
    <t>MDEwOlJlcG9zaXRvcnkyOTU3NTc4NDQ=</t>
  </si>
  <si>
    <t>tst</t>
  </si>
  <si>
    <t>CK2800</t>
  </si>
  <si>
    <t>https://github.com/CK2800/tst</t>
  </si>
  <si>
    <t>Java/HTML/CSS/Gherkin</t>
  </si>
  <si>
    <t>2020-09-15T14:41:47Z</t>
  </si>
  <si>
    <t>2021-01-05T08:21:55Z</t>
  </si>
  <si>
    <t>2021-01-05T08:21:31Z</t>
  </si>
  <si>
    <t>MDEwOlJlcG9zaXRvcnkzMjAyMzYxMTY=</t>
  </si>
  <si>
    <t>AdventOfCode2020</t>
  </si>
  <si>
    <t>Reunina</t>
  </si>
  <si>
    <t>kotlin/advent-of-code-2020/pitest/mutation-testing/advent-of-code/aoc/aoc2020</t>
  </si>
  <si>
    <t xml:space="preserve">Learning Kotlin solving advent of code 2020 puzzles. (+ Mutation testing ) </t>
  </si>
  <si>
    <t>https://github.com/Reunina/AdventOfCode2020</t>
  </si>
  <si>
    <t>2020-12-10T10:25:44Z</t>
  </si>
  <si>
    <t>2021-05-19T07:16:50Z</t>
  </si>
  <si>
    <t>2021-01-03T19:43:09Z</t>
  </si>
  <si>
    <t>MDEwOlJlcG9zaXRvcnkzMTQyMDc3NzY=</t>
  </si>
  <si>
    <t>LingoTrainer</t>
  </si>
  <si>
    <t>leonvanderheiden</t>
  </si>
  <si>
    <t>https://github.com/leonvanderheiden/LingoTrainer</t>
  </si>
  <si>
    <t>Java/HTML/JavaScript</t>
  </si>
  <si>
    <t>2020-11-19T10:06:53Z</t>
  </si>
  <si>
    <t>2021-01-03T15:24:41Z</t>
  </si>
  <si>
    <t>2021-01-03T15:24:38Z</t>
  </si>
  <si>
    <t>MDEwOlJlcG9zaXRvcnkzMjM2MzIwODE=</t>
  </si>
  <si>
    <t>metrics</t>
  </si>
  <si>
    <t>grinfeld</t>
  </si>
  <si>
    <t>Mikhail</t>
  </si>
  <si>
    <t>Software Engineer with more than 10 years of experience with back-end, API design and Big Data. Extensive background in life-cycle of software development</t>
  </si>
  <si>
    <t>metrics wrapper for Guice</t>
  </si>
  <si>
    <t>https://github.com/grinfeld/metrics</t>
  </si>
  <si>
    <t>2020-12-22T13:21:53Z</t>
  </si>
  <si>
    <t>2021-01-03T09:32:53Z</t>
  </si>
  <si>
    <t>2021-01-03T09:32:51Z</t>
  </si>
  <si>
    <t>MDEwOlJlcG9zaXRvcnkzMjc2MTI5NjM=</t>
  </si>
  <si>
    <t>HIDDENTEST</t>
  </si>
  <si>
    <t>antoinealexisb</t>
  </si>
  <si>
    <t>Antoine-Alexis Bourdon</t>
  </si>
  <si>
    <t>Hello everyone , i'm currently in first year of master degree in Université d'Artois (Faculté des sciences), IT school in Lens.</t>
  </si>
  <si>
    <t>Lens</t>
  </si>
  <si>
    <t>https://github.com/antoinealexisb/HIDDENTEST</t>
  </si>
  <si>
    <t>2021-01-07T13:00:03Z</t>
  </si>
  <si>
    <t>2021-01-07T13:01:51Z</t>
  </si>
  <si>
    <t>2021-01-02T09:20:59Z</t>
  </si>
  <si>
    <t>MDEwOlJlcG9zaXRvcnkyNjEyNzU4Mw==</t>
  </si>
  <si>
    <t>PmdPlus</t>
  </si>
  <si>
    <t>Play around with pmd rules</t>
  </si>
  <si>
    <t>https://github.com/michielgkalkman/PmdPlus</t>
  </si>
  <si>
    <t>2014-11-03T16:27:51Z</t>
  </si>
  <si>
    <t>2021-01-01T13:48:32Z</t>
  </si>
  <si>
    <t>2021-01-01T13:48:24Z</t>
  </si>
  <si>
    <t>MDEwOlJlcG9zaXRvcnkyNjY1NDA5NjY=</t>
  </si>
  <si>
    <t>gameoflife</t>
  </si>
  <si>
    <t>c-dragon</t>
  </si>
  <si>
    <t>https://github.com/c-dragon/gameoflife</t>
  </si>
  <si>
    <t>2020-05-24T12:56:36Z</t>
  </si>
  <si>
    <t>2020-12-30T09:12:24Z</t>
  </si>
  <si>
    <t>2020-12-30T09:12:09Z</t>
  </si>
  <si>
    <t>MDEwOlJlcG9zaXRvcnkyNDE5ODE3NTM=</t>
  </si>
  <si>
    <t>pagerduty-events-v2</t>
  </si>
  <si>
    <t>quaide</t>
  </si>
  <si>
    <t>Java client to consume PagerDuty Events API v2</t>
  </si>
  <si>
    <t>https://github.com/quaide/pagerduty-events-v2</t>
  </si>
  <si>
    <t>2020-02-20T20:22:15Z</t>
  </si>
  <si>
    <t>2020-12-29T06:53:42Z</t>
  </si>
  <si>
    <t>2020-12-29T06:53:36Z</t>
  </si>
  <si>
    <t>MDEwOlJlcG9zaXRvcnkzMDQzOTQzODQ=</t>
  </si>
  <si>
    <t>kitkat-authorization-service</t>
  </si>
  <si>
    <t>https://github.com/HVrettost/kitkat-authorization-service</t>
  </si>
  <si>
    <t>2020-10-15T17:02:53Z</t>
  </si>
  <si>
    <t>2020-12-26T16:10:33Z</t>
  </si>
  <si>
    <t>2020-12-26T16:07:18Z</t>
  </si>
  <si>
    <t>MDEwOlJlcG9zaXRvcnk5ODEyNTAxNg==</t>
  </si>
  <si>
    <t>thincrest</t>
  </si>
  <si>
    <t>Yet another assertion library</t>
  </si>
  <si>
    <t>https://github.com/dakusui/thincrest</t>
  </si>
  <si>
    <t>2017-07-23T20:58:58Z</t>
  </si>
  <si>
    <t>2020-12-26T09:33:25Z</t>
  </si>
  <si>
    <t>2020-12-26T09:33:21Z</t>
  </si>
  <si>
    <t>MDEwOlJlcG9zaXRvcnkzMjMzMzIxMTg=</t>
  </si>
  <si>
    <t>jfactory-repo-jpa</t>
  </si>
  <si>
    <t>https://github.com/leeonky/jfactory-repo-jpa</t>
  </si>
  <si>
    <t>2020-12-21T12:37:16Z</t>
  </si>
  <si>
    <t>2020-12-24T13:26:22Z</t>
  </si>
  <si>
    <t>2020-12-24T13:25:01Z</t>
  </si>
  <si>
    <t>MDEwOlJlcG9zaXRvcnkzMjMzNzkxMDE=</t>
  </si>
  <si>
    <t>pitest-spock-example</t>
  </si>
  <si>
    <t>rmondejar</t>
  </si>
  <si>
    <t>Rubén Mondéjar</t>
  </si>
  <si>
    <t>uberall GmbH</t>
  </si>
  <si>
    <t>https://github.com/rmondejar/pitest-spock-example</t>
  </si>
  <si>
    <t>2020-12-21T15:42:23Z</t>
  </si>
  <si>
    <t>2020-12-22T17:30:53Z</t>
  </si>
  <si>
    <t>2020-12-22T17:30:50Z</t>
  </si>
  <si>
    <t>MDEwOlJlcG9zaXRvcnkzMjMwODM3MTQ=</t>
  </si>
  <si>
    <t>twix-user-service</t>
  </si>
  <si>
    <t>A micro service handling the user related actions and data for the TripBook platform</t>
  </si>
  <si>
    <t>https://github.com/HVrettost/twix-user-service</t>
  </si>
  <si>
    <t>2020-12-20T13:55:12Z</t>
  </si>
  <si>
    <t>2021-01-20T10:46:12Z</t>
  </si>
  <si>
    <t>2020-12-22T16:41:33Z</t>
  </si>
  <si>
    <t>MDEwOlJlcG9zaXRvcnkzMjMyNjc2ODY=</t>
  </si>
  <si>
    <t>ppa_exercise</t>
  </si>
  <si>
    <t>marcovit79</t>
  </si>
  <si>
    <t>https://github.com/marcovit79/ppa_exercise</t>
  </si>
  <si>
    <t>2020-12-21T07:54:27Z</t>
  </si>
  <si>
    <t>2020-12-21T08:02:01Z</t>
  </si>
  <si>
    <t>2020-12-21T08:00:25Z</t>
  </si>
  <si>
    <t>MDEwOlJlcG9zaXRvcnkzMDg2NTMwNjA=</t>
  </si>
  <si>
    <t>Huffman-LZW</t>
  </si>
  <si>
    <t>mmatila</t>
  </si>
  <si>
    <t>Computer science @ University of Helsinki</t>
  </si>
  <si>
    <t>Helsinki</t>
  </si>
  <si>
    <t>huffman-coding/lzw-compression</t>
  </si>
  <si>
    <t>Course project for the \Data Structures Project course\" (p2, 2020) at the University of Helsinki."</t>
  </si>
  <si>
    <t>https://github.com/mmatila/Huffman-LZW</t>
  </si>
  <si>
    <t>2020-10-30T14:23:43Z</t>
  </si>
  <si>
    <t>2020-12-19T22:54:55Z</t>
  </si>
  <si>
    <t>2020-12-19T14:11:29Z</t>
  </si>
  <si>
    <t>MDEwOlJlcG9zaXRvcnkzMjIyMzQ5NjE=</t>
  </si>
  <si>
    <t>curso-tdd</t>
  </si>
  <si>
    <t>AlvaroFalcon</t>
  </si>
  <si>
    <t>Alvaro Eduardo Falcón Morales</t>
  </si>
  <si>
    <t>Las Palmas de Gran Canaria</t>
  </si>
  <si>
    <t>https://github.com/AlvaroFalcon/curso-tdd</t>
  </si>
  <si>
    <t>2020-12-17T08:50:26Z</t>
  </si>
  <si>
    <t>2020-12-18T16:24:12Z</t>
  </si>
  <si>
    <t>2020-12-18T16:24:01Z</t>
  </si>
  <si>
    <t>MDEwOlJlcG9zaXRvcnkyMzIwMDk4MDU=</t>
  </si>
  <si>
    <t>Isep-Lapr2</t>
  </si>
  <si>
    <t xml:space="preserve">Aplicação de gestão para uma empresa de venda de serviços domésticos feita em Java utilizando diversas de suas bibliotecas. </t>
  </si>
  <si>
    <t>https://github.com/GabrielPelosi/Isep-Lapr2</t>
  </si>
  <si>
    <t>2020-01-06T02:36:06Z</t>
  </si>
  <si>
    <t>2020-12-18T13:30:12Z</t>
  </si>
  <si>
    <t>2020-12-18T13:30:05Z</t>
  </si>
  <si>
    <t>MDEwOlJlcG9zaXRvcnkxMTExOTE3MDI=</t>
  </si>
  <si>
    <t>qa-testing-course</t>
  </si>
  <si>
    <t>andrewt0301</t>
  </si>
  <si>
    <t>Andrei Tatarnikov</t>
  </si>
  <si>
    <t>Associate Professor at HSE (Faculty of Computer Science)</t>
  </si>
  <si>
    <t>Materials for the \Quality Assurance and Software Testing\" course taught at Faculty of Computer Science of Higher School of Economics"</t>
  </si>
  <si>
    <t>https://github.com/andrewt0301/qa-testing-course</t>
  </si>
  <si>
    <t>Java/JavaScript/AutoIt/VBScript/HTML/Python</t>
  </si>
  <si>
    <t>2017-11-18T09:10:01Z</t>
  </si>
  <si>
    <t>2021-03-01T12:52:42Z</t>
  </si>
  <si>
    <t>2020-12-17T19:37:09Z</t>
  </si>
  <si>
    <t>MDEwOlJlcG9zaXRvcnkyOTQzODc3MTk=</t>
  </si>
  <si>
    <t>labs</t>
  </si>
  <si>
    <t>robbd2020</t>
  </si>
  <si>
    <t>https://github.com/robbd2020/labs</t>
  </si>
  <si>
    <t>2020-09-10T11:18:24Z</t>
  </si>
  <si>
    <t>2020-12-16T20:09:19Z</t>
  </si>
  <si>
    <t>2020-12-16T20:08:52Z</t>
  </si>
  <si>
    <t>MDEwOlJlcG9zaXRvcnkzOTAyOTEzOQ==</t>
  </si>
  <si>
    <t>JM2</t>
  </si>
  <si>
    <t>Based on JMemorize2 by https://github.com/riadd.WARNING! Used by me to try out stuff with.</t>
  </si>
  <si>
    <t>https://github.com/michielgkalkman/JM2</t>
  </si>
  <si>
    <t>2015-07-13T18:14:36Z</t>
  </si>
  <si>
    <t>2020-12-16T16:03:51Z</t>
  </si>
  <si>
    <t>2020-12-16T16:03:46Z</t>
  </si>
  <si>
    <t>MDEwOlJlcG9zaXRvcnkyNDY3MTU1ODg=</t>
  </si>
  <si>
    <t>acolita-pitest-demo</t>
  </si>
  <si>
    <t>acolita</t>
  </si>
  <si>
    <t>java/acolita/pitest/mutation-testing</t>
  </si>
  <si>
    <t>Projeto para demonstrar o framework de mutação pi-test</t>
  </si>
  <si>
    <t>https://github.com/acolita/acolita-pitest-demo</t>
  </si>
  <si>
    <t>2020-03-12T01:22:50Z</t>
  </si>
  <si>
    <t>2020-12-15T18:32:29Z</t>
  </si>
  <si>
    <t>2020-12-15T18:32:25Z</t>
  </si>
  <si>
    <t>MDEwOlJlcG9zaXRvcnkzMjA1MDM2NjY=</t>
  </si>
  <si>
    <t>Mutation</t>
  </si>
  <si>
    <t>NagamaniMaddi</t>
  </si>
  <si>
    <t>https://github.com/NagamaniMaddi/Mutation</t>
  </si>
  <si>
    <t>2020-12-11T07:46:59Z</t>
  </si>
  <si>
    <t>2020-12-11T07:47:03Z</t>
  </si>
  <si>
    <t>2020-12-12T17:36:43Z</t>
  </si>
  <si>
    <t>MDEwOlJlcG9zaXRvcnkzMjA0MTQ2NzQ=</t>
  </si>
  <si>
    <t>mutation-testing-demo</t>
  </si>
  <si>
    <t>ptitFicus</t>
  </si>
  <si>
    <t>Benjamin Cavy</t>
  </si>
  <si>
    <t>https://github.com/ptitFicus/mutation-testing-demo</t>
  </si>
  <si>
    <t>2020-12-10T23:26:05Z</t>
  </si>
  <si>
    <t>2020-12-11T12:42:11Z</t>
  </si>
  <si>
    <t>2020-12-11T12:41:53Z</t>
  </si>
  <si>
    <t>MDEwOlJlcG9zaXRvcnkzMjA0MzQyOTA=</t>
  </si>
  <si>
    <t>is2-summary</t>
  </si>
  <si>
    <t>manumena</t>
  </si>
  <si>
    <t>Manuel Mena</t>
  </si>
  <si>
    <t>Buenos Aires, Argentina</t>
  </si>
  <si>
    <t>https://github.com/manumena/is2-summary</t>
  </si>
  <si>
    <t>Makefile/TeX/Java/Dockerfile/HTML/CSS/JavaScript</t>
  </si>
  <si>
    <t>2020-12-11T01:28:38Z</t>
  </si>
  <si>
    <t>2021-04-08T21:19:34Z</t>
  </si>
  <si>
    <t>2020-12-11T01:32:42Z</t>
  </si>
  <si>
    <t>MDEwOlJlcG9zaXRvcnkxNjQ1NDE1Mzk=</t>
  </si>
  <si>
    <t>Operating-System-Simulation</t>
  </si>
  <si>
    <t>gavinjalberghini</t>
  </si>
  <si>
    <t>Gavin Alberghini</t>
  </si>
  <si>
    <t>simulation/java/os/html/testing-tools</t>
  </si>
  <si>
    <t xml:space="preserve">Java project made to simulate the functions of an operating system. Also serves as a test bed for the exploration of existing test coverage tools. </t>
  </si>
  <si>
    <t>https://github.com/gavinjalberghini/Operating-System-Simulation</t>
  </si>
  <si>
    <t>2019-01-08T02:37:23Z</t>
  </si>
  <si>
    <t>2020-12-11T00:33:05Z</t>
  </si>
  <si>
    <t>2020-12-11T00:33:02Z</t>
  </si>
  <si>
    <t>MDEwOlJlcG9zaXRvcnkzMTk5NTQ0ODQ=</t>
  </si>
  <si>
    <t>tdd-clean-architecture-java</t>
  </si>
  <si>
    <t>marc-bouvier</t>
  </si>
  <si>
    <t>Marc BOUVIER</t>
  </si>
  <si>
    <t>Repo traing TDD et Clean Architecture en Java - Wealcome company</t>
  </si>
  <si>
    <t>https://github.com/marc-bouvier/tdd-clean-architecture-java</t>
  </si>
  <si>
    <t>2020-12-09T12:47:39Z</t>
  </si>
  <si>
    <t>2020-12-11T00:19:52Z</t>
  </si>
  <si>
    <t>2020-12-11T00:19:37Z</t>
  </si>
  <si>
    <t>MDEwOlJlcG9zaXRvcnkzMTc4NzY4MTY=</t>
  </si>
  <si>
    <t>Test_Project</t>
  </si>
  <si>
    <t>Will-Bruun</t>
  </si>
  <si>
    <t>Repo for final test project</t>
  </si>
  <si>
    <t>https://github.com/Will-Bruun/Test_Project</t>
  </si>
  <si>
    <t>2020-12-02T13:50:32Z</t>
  </si>
  <si>
    <t>2020-12-10T09:33:11Z</t>
  </si>
  <si>
    <t>2020-12-10T09:33:08Z</t>
  </si>
  <si>
    <t>MDEwOlJlcG9zaXRvcnkzMTg3NDgwNzE=</t>
  </si>
  <si>
    <t>TestningProjekt</t>
  </si>
  <si>
    <t>mdanneil</t>
  </si>
  <si>
    <t>School project for the course Testing</t>
  </si>
  <si>
    <t>https://github.com/mdanneil/TestningProjekt</t>
  </si>
  <si>
    <t>2021-04-30T10:08:38Z</t>
  </si>
  <si>
    <t>2020-12-09T15:15:23Z</t>
  </si>
  <si>
    <t>MDEwOlJlcG9zaXRvcnkyNjg0MDE3NTk=</t>
  </si>
  <si>
    <t>vehicle-api</t>
  </si>
  <si>
    <t>tiagosgalvao</t>
  </si>
  <si>
    <t>Tiago Galvao</t>
  </si>
  <si>
    <t>Tallinn-Estonia</t>
  </si>
  <si>
    <t>Spring boot Rest API</t>
  </si>
  <si>
    <t>https://github.com/tiagosgalvao/vehicle-api</t>
  </si>
  <si>
    <t>2020-06-01T01:59:45Z</t>
  </si>
  <si>
    <t>2021-03-07T18:45:35Z</t>
  </si>
  <si>
    <t>2020-12-08T22:00:22Z</t>
  </si>
  <si>
    <t>MDEwOlJlcG9zaXRvcnkzMTkzNDMyMDI=</t>
  </si>
  <si>
    <t>testen-fuer-fortgeschrittene</t>
  </si>
  <si>
    <t>chrisolbertz</t>
  </si>
  <si>
    <t>https://github.com/chrisolbertz/testen-fuer-fortgeschrittene</t>
  </si>
  <si>
    <t>2020-12-07T14:21:37Z</t>
  </si>
  <si>
    <t>2020-12-08T15:33:18Z</t>
  </si>
  <si>
    <t>2020-12-08T15:32:57Z</t>
  </si>
  <si>
    <t>MDEwOlJlcG9zaXRvcnkzMTk1ODQyNTM=</t>
  </si>
  <si>
    <t>jmockit-pitest-mwe</t>
  </si>
  <si>
    <t>eriknellessen</t>
  </si>
  <si>
    <t>MWE showing a problem with pitest 1.5.2 and jmockit 1.49</t>
  </si>
  <si>
    <t>https://github.com/eriknellessen/jmockit-pitest-mwe</t>
  </si>
  <si>
    <t>2020-12-08T09:08:40Z</t>
  </si>
  <si>
    <t>2020-12-08T09:12:22Z</t>
  </si>
  <si>
    <t>2020-12-08T09:10:54Z</t>
  </si>
  <si>
    <t>MDEwOlJlcG9zaXRvcnkzMTk0MzAwNTU=</t>
  </si>
  <si>
    <t>restwithmockito</t>
  </si>
  <si>
    <t>posttobala13</t>
  </si>
  <si>
    <t>Balamurugan Natarajan</t>
  </si>
  <si>
    <t>HTC global Servcies</t>
  </si>
  <si>
    <t>Troy MI</t>
  </si>
  <si>
    <t>https://github.com/posttobala13/restwithmockito</t>
  </si>
  <si>
    <t>2020-12-07T19:59:58Z</t>
  </si>
  <si>
    <t>2020-12-07T20:05:55Z</t>
  </si>
  <si>
    <t>2020-12-07T20:03:22Z</t>
  </si>
  <si>
    <t>MDEwOlJlcG9zaXRvcnkxOTU1MDc0NTM=</t>
  </si>
  <si>
    <t>PrimeNumber</t>
  </si>
  <si>
    <t>markrajpal</t>
  </si>
  <si>
    <t>https://github.com/markrajpal/PrimeNumber</t>
  </si>
  <si>
    <t>2019-07-06T06:46:13Z</t>
  </si>
  <si>
    <t>2020-12-07T18:13:24Z</t>
  </si>
  <si>
    <t>2020-12-07T18:13:16Z</t>
  </si>
  <si>
    <t>MDEwOlJlcG9zaXRvcnkzMTkwOTY1Mzc=</t>
  </si>
  <si>
    <t>demo-sigu-mvc</t>
  </si>
  <si>
    <t>Casara</t>
  </si>
  <si>
    <t>Rodrigo Casara</t>
  </si>
  <si>
    <t>CI&amp;T</t>
  </si>
  <si>
    <t>Parobé, RS - Brasil</t>
  </si>
  <si>
    <t>Exemplo de Sistema de Gerenciamento de Usuários com Spring MVC usando o framework Spring Boot.</t>
  </si>
  <si>
    <t>https://github.com/Casara/demo-sigu-mvc</t>
  </si>
  <si>
    <t>Dockerfile/Java/JavaScript/HTML</t>
  </si>
  <si>
    <t>2020-12-06T17:57:14Z</t>
  </si>
  <si>
    <t>2020-12-08T02:01:49Z</t>
  </si>
  <si>
    <t>2020-12-07T02:29:38Z</t>
  </si>
  <si>
    <t>MDEwOlJlcG9zaXRvcnkyOTk1NjE0NTA=</t>
  </si>
  <si>
    <t>Software_Testing</t>
  </si>
  <si>
    <t>ayushkumar07</t>
  </si>
  <si>
    <t>https://github.com/ayushkumar07/Software_Testing</t>
  </si>
  <si>
    <t>2020-09-29T09:02:36Z</t>
  </si>
  <si>
    <t>2020-12-05T06:12:59Z</t>
  </si>
  <si>
    <t>2020-12-05T06:12:29Z</t>
  </si>
  <si>
    <t>MDEwOlJlcG9zaXRvcnkzMTg0MzA2NzU=</t>
  </si>
  <si>
    <t>SpringBoot</t>
  </si>
  <si>
    <t>JCasasChacaliaza</t>
  </si>
  <si>
    <t>James Anthony Casas</t>
  </si>
  <si>
    <t>james.casas@vallegrande.edu.pe</t>
  </si>
  <si>
    <t>Demo para QN</t>
  </si>
  <si>
    <t>https://github.com/JCasasChacaliaza/SpringBoot</t>
  </si>
  <si>
    <t>2020-12-04T06:56:09Z</t>
  </si>
  <si>
    <t>2020-12-04T13:48:28Z</t>
  </si>
  <si>
    <t>2020-12-04T13:48:13Z</t>
  </si>
  <si>
    <t>MDEwOlJlcG9zaXRvcnkyODkwMTY0MTg=</t>
  </si>
  <si>
    <t>DPerf</t>
  </si>
  <si>
    <t>DPerf-Github</t>
  </si>
  <si>
    <t>https://github.com/DPerf-Github/DPerf</t>
  </si>
  <si>
    <t>2020-08-20T13:40:12Z</t>
  </si>
  <si>
    <t>2020-12-03T22:41:54Z</t>
  </si>
  <si>
    <t>2020-12-03T22:41:07Z</t>
  </si>
  <si>
    <t>MDEwOlJlcG9zaXRvcnkyNDIzMzkyOTA=</t>
  </si>
  <si>
    <t>g-batalhao-a</t>
  </si>
  <si>
    <t>https://github.com/g-batalhao-a/LPOO</t>
  </si>
  <si>
    <t>2020-02-22T12:38:16Z</t>
  </si>
  <si>
    <t>2020-12-03T21:13:07Z</t>
  </si>
  <si>
    <t>2020-12-03T21:13:00Z</t>
  </si>
  <si>
    <t>MDEwOlJlcG9zaXRvcnkzMTMwMDc5Njc=</t>
  </si>
  <si>
    <t>Assignment-4</t>
  </si>
  <si>
    <t>SOFT2020-Test</t>
  </si>
  <si>
    <t>https://github.com/SOFT2020-Test/Assignment-4</t>
  </si>
  <si>
    <t>2020-11-15T10:38:32Z</t>
  </si>
  <si>
    <t>2020-12-27T10:59:26Z</t>
  </si>
  <si>
    <t>2020-12-03T10:36:12Z</t>
  </si>
  <si>
    <t>MDEwOlJlcG9zaXRvcnkzMTgwNTY0ODY=</t>
  </si>
  <si>
    <t>pitest-coverage</t>
  </si>
  <si>
    <t>gmshake</t>
  </si>
  <si>
    <t>Zhenlei Huang</t>
  </si>
  <si>
    <t>https://github.com/gmshake/pitest-coverage</t>
  </si>
  <si>
    <t>2020-12-03T02:53:54Z</t>
  </si>
  <si>
    <t>2020-12-03T02:56:37Z</t>
  </si>
  <si>
    <t>2020-12-03T02:56:27Z</t>
  </si>
  <si>
    <t>MDEwOlJlcG9zaXRvcnkyNzQxNzQyMzM=</t>
  </si>
  <si>
    <t>this-is-my-time</t>
  </si>
  <si>
    <t>DarkCat777</t>
  </si>
  <si>
    <t>Rest application for records.</t>
  </si>
  <si>
    <t>https://github.com/DarkCat777/this-is-my-time</t>
  </si>
  <si>
    <t>2020-06-22T15:25:11Z</t>
  </si>
  <si>
    <t>2020-12-03T00:13:20Z</t>
  </si>
  <si>
    <t>2020-12-03T00:13:07Z</t>
  </si>
  <si>
    <t>MDEwOlJlcG9zaXRvcnkyNzY5MTUyMTA=</t>
  </si>
  <si>
    <t>pitest-cas9</t>
  </si>
  <si>
    <t>glaucoaq</t>
  </si>
  <si>
    <t>Glauco Aquino</t>
  </si>
  <si>
    <t xml:space="preserve">@trilogy-group </t>
  </si>
  <si>
    <t>Fortaleza, Brazil</t>
  </si>
  <si>
    <t>CAS9 is a Pitest Mutation Engine with enhanced mutation targeting</t>
  </si>
  <si>
    <t>https://github.com/glaucoaq/pitest-cas9</t>
  </si>
  <si>
    <t>2020-07-03T14:10:59Z</t>
  </si>
  <si>
    <t>2020-12-02T23:35:59Z</t>
  </si>
  <si>
    <t>2020-12-02T23:35:55Z</t>
  </si>
  <si>
    <t>MDEwOlJlcG9zaXRvcnkzMTc5ODk4MzU=</t>
  </si>
  <si>
    <t>Kata-TradingCardGame-Kotlin-EventSourcing-Mob-benext</t>
  </si>
  <si>
    <t>chapuyj</t>
  </si>
  <si>
    <t>Craftman &amp; ios developer @ benext</t>
  </si>
  <si>
    <t>benext</t>
  </si>
  <si>
    <t>TCG kata in mob-programming, with Cédric and Yannick. With EventSourcing.</t>
  </si>
  <si>
    <t>https://github.com/chapuyj/Kata-TradingCardGame-Kotlin-EventSourcing-Mob-benext</t>
  </si>
  <si>
    <t>2020-12-02T20:59:05Z</t>
  </si>
  <si>
    <t>2020-12-02T21:01:47Z</t>
  </si>
  <si>
    <t>2020-12-02T21:01:38Z</t>
  </si>
  <si>
    <t>MDEwOlJlcG9zaXRvcnkzMTc2OTEzMDE=</t>
  </si>
  <si>
    <t>FEUP-LPOO-PROJ</t>
  </si>
  <si>
    <t>carolrosemback</t>
  </si>
  <si>
    <t xml:space="preserve">Carolina Rosemback </t>
  </si>
  <si>
    <t>https://github.com/carolrosemback/FEUP-LPOO-PROJ</t>
  </si>
  <si>
    <t>2020-12-01T23:06:49Z</t>
  </si>
  <si>
    <t>2020-12-01T23:13:24Z</t>
  </si>
  <si>
    <t>2020-12-01T23:13:14Z</t>
  </si>
  <si>
    <t>MDEwOlJlcG9zaXRvcnk2OTg5OTE0Nw==</t>
  </si>
  <si>
    <t>WebApp</t>
  </si>
  <si>
    <t>https://github.com/fjsimon/WebApp</t>
  </si>
  <si>
    <t>2016-10-03T18:34:33Z</t>
  </si>
  <si>
    <t>2020-12-01T13:31:57Z</t>
  </si>
  <si>
    <t>2020-12-01T13:31:44Z</t>
  </si>
  <si>
    <t>MDEwOlJlcG9zaXRvcnkzMTcxNjg4NTM=</t>
  </si>
  <si>
    <t>pitTestcontainers</t>
  </si>
  <si>
    <t>jaguado-arima</t>
  </si>
  <si>
    <t>Jessica Aguado</t>
  </si>
  <si>
    <t>Arima</t>
  </si>
  <si>
    <t>Ibarra, Gipuzkoa, Spain</t>
  </si>
  <si>
    <t>Demo for Pit Mutation testing with Testcontainers</t>
  </si>
  <si>
    <t>https://github.com/jaguado-arima/pitTestcontainers</t>
  </si>
  <si>
    <t>2020-11-30T09:13:08Z</t>
  </si>
  <si>
    <t>2020-12-01T09:14:47Z</t>
  </si>
  <si>
    <t>2020-12-01T09:14:40Z</t>
  </si>
  <si>
    <t>MDEwOlJlcG9zaXRvcnkzMTczMDY4OTY=</t>
  </si>
  <si>
    <t>lazy-cypher-old</t>
  </si>
  <si>
    <t>jeymer</t>
  </si>
  <si>
    <t>Jeffrey Eymer</t>
  </si>
  <si>
    <t>SUNY Binghamton Class of 2019</t>
  </si>
  <si>
    <t>https://github.com/jeymer/lazy-cypher-old</t>
  </si>
  <si>
    <t>2020-11-30T18:09:28Z</t>
  </si>
  <si>
    <t>2020-11-30T18:19:56Z</t>
  </si>
  <si>
    <t>2020-11-30T18:15:41Z</t>
  </si>
  <si>
    <t>MDEwOlJlcG9zaXRvcnkzMTc1NzYyNDk=</t>
  </si>
  <si>
    <t>tdd-intervals</t>
  </si>
  <si>
    <t>juanaviladev</t>
  </si>
  <si>
    <t>Juan Ávila</t>
  </si>
  <si>
    <t>Software engineer 👨‍💻. Passionate about new technologies, especially software development and computer networks.</t>
  </si>
  <si>
    <t>Práctica sobre TDD (Test Driven Development) del Máster Cloud Apps 2020 (URJC)</t>
  </si>
  <si>
    <t>https://github.com/juanaviladev/tdd-intervals</t>
  </si>
  <si>
    <t>2020-12-01T14:59:21Z</t>
  </si>
  <si>
    <t>2020-12-01T15:03:25Z</t>
  </si>
  <si>
    <t>2020-11-29T21:29:15Z</t>
  </si>
  <si>
    <t>MDEwOlJlcG9zaXRvcnkyNzI3MjU4MDU=</t>
  </si>
  <si>
    <t>mutation-testing-java</t>
  </si>
  <si>
    <t>deliacademy</t>
  </si>
  <si>
    <t>Delia Technologies</t>
  </si>
  <si>
    <t>dev/testing-tools</t>
  </si>
  <si>
    <t>Mutation Testing with Pit demo</t>
  </si>
  <si>
    <t>https://github.com/deliacademy/mutation-testing-java</t>
  </si>
  <si>
    <t>2020-06-16T14:11:31Z</t>
  </si>
  <si>
    <t>2020-11-29T11:00:49Z</t>
  </si>
  <si>
    <t>2020-11-29T10:56:37Z</t>
  </si>
  <si>
    <t>MDEwOlJlcG9zaXRvcnkzMTUwMzMxMjc=</t>
  </si>
  <si>
    <t>kafka-test-clients</t>
  </si>
  <si>
    <t>https://github.com/Czeffik/kafka-test-clients</t>
  </si>
  <si>
    <t>2020-11-22T12:33:14Z</t>
  </si>
  <si>
    <t>2020-11-28T20:30:57Z</t>
  </si>
  <si>
    <t>2020-11-28T20:30:27Z</t>
  </si>
  <si>
    <t>MDEwOlJlcG9zaXRvcnkzMTYwMzE5ODQ=</t>
  </si>
  <si>
    <t>the-pragmatic-dev</t>
  </si>
  <si>
    <t>https://github.com/the-pragmatic-dev/mutation-testing</t>
  </si>
  <si>
    <t>2020-11-25T19:12:18Z</t>
  </si>
  <si>
    <t>2020-11-25T19:23:04Z</t>
  </si>
  <si>
    <t>2020-11-25T19:23:01Z</t>
  </si>
  <si>
    <t>MDEwOlJlcG9zaXRvcnkyOTQ4OTUzNDg=</t>
  </si>
  <si>
    <t>Que-hay-para-comer</t>
  </si>
  <si>
    <t>pauvalls</t>
  </si>
  <si>
    <t>https://github.com/pauvalls/Que-hay-para-comer</t>
  </si>
  <si>
    <t>2020-09-12T07:39:50Z</t>
  </si>
  <si>
    <t>2020-11-25T16:49:05Z</t>
  </si>
  <si>
    <t>2020-11-25T16:49:02Z</t>
  </si>
  <si>
    <t>MDEwOlJlcG9zaXRvcnkzMTQ3OTkyMTQ=</t>
  </si>
  <si>
    <t>fitness-calculator</t>
  </si>
  <si>
    <t>ektanandwani</t>
  </si>
  <si>
    <t>Ekta Nandwani</t>
  </si>
  <si>
    <t>https://github.com/ektanandwani/fitness-calculator</t>
  </si>
  <si>
    <t>2020-11-21T11:46:15Z</t>
  </si>
  <si>
    <t>2020-11-25T16:02:36Z</t>
  </si>
  <si>
    <t>2020-11-25T16:02:10Z</t>
  </si>
  <si>
    <t>MDEwOlJlcG9zaXRvcnkzMTQ3NTUyNzc=</t>
  </si>
  <si>
    <t>Academic_ERP</t>
  </si>
  <si>
    <t>manthan190698</t>
  </si>
  <si>
    <t>Manthan Fursule</t>
  </si>
  <si>
    <t>Created as a part of academic subject - Software Testing</t>
  </si>
  <si>
    <t>https://github.com/manthan190698/Academic_ERP</t>
  </si>
  <si>
    <t>HTML/Java/CSS</t>
  </si>
  <si>
    <t>2020-11-21T07:12:46Z</t>
  </si>
  <si>
    <t>2020-11-25T09:33:56Z</t>
  </si>
  <si>
    <t>2020-11-25T09:33:51Z</t>
  </si>
  <si>
    <t>MDEwOlJlcG9zaXRvcnkzMTU3NjAxMzE=</t>
  </si>
  <si>
    <t>MutationTestProject</t>
  </si>
  <si>
    <t>kuchro</t>
  </si>
  <si>
    <t>Karol Kuchnio</t>
  </si>
  <si>
    <t>Sopot</t>
  </si>
  <si>
    <t>https://github.com/kuchro/MutationTestProject</t>
  </si>
  <si>
    <t>2020-11-24T21:47:37Z</t>
  </si>
  <si>
    <t>2020-11-24T21:49:59Z</t>
  </si>
  <si>
    <t>2020-11-24T21:49:21Z</t>
  </si>
  <si>
    <t>MDEwOlJlcG9zaXRvcnkyOTc0MzY0MDk=</t>
  </si>
  <si>
    <t>hr_minor_fullStackJava</t>
  </si>
  <si>
    <t>MrTheGood</t>
  </si>
  <si>
    <t>Maarten de Goede</t>
  </si>
  <si>
    <t>App Developer, CS Student.</t>
  </si>
  <si>
    <t>@Byewaste-BV</t>
  </si>
  <si>
    <t>Rotterdam, Netherlands</t>
  </si>
  <si>
    <t>https://github.com/MrTheGood/hr_minor_fullStackJava</t>
  </si>
  <si>
    <t>2020-09-21T19:09:40Z</t>
  </si>
  <si>
    <t>2020-11-23T14:35:00Z</t>
  </si>
  <si>
    <t>2020-11-23T14:33:51Z</t>
  </si>
  <si>
    <t>MDEwOlJlcG9zaXRvcnkzMTAxMjg1OTk=</t>
  </si>
  <si>
    <t>competencyMarix</t>
  </si>
  <si>
    <t>https://github.com/matned666/competencyMarix</t>
  </si>
  <si>
    <t>2020-11-04T22:08:30Z</t>
  </si>
  <si>
    <t>2021-04-05T21:42:23Z</t>
  </si>
  <si>
    <t>2020-11-21T15:52:25Z</t>
  </si>
  <si>
    <t>MDEwOlJlcG9zaXRvcnkxODkxNjQ3MzY=</t>
  </si>
  <si>
    <t>logback-slf4j-base-project</t>
  </si>
  <si>
    <t>Basic Maven project with Logback (and slf4j bridges configured correctly)</t>
  </si>
  <si>
    <t>https://github.com/jvwilge/logback-slf4j-base-project</t>
  </si>
  <si>
    <t>2019-05-29T06:34:13Z</t>
  </si>
  <si>
    <t>2020-11-21T13:48:46Z</t>
  </si>
  <si>
    <t>2020-11-21T13:48:38Z</t>
  </si>
  <si>
    <t>MDEwOlJlcG9zaXRvcnkzMTQ3ODY5NzI=</t>
  </si>
  <si>
    <t>moonlodge_backend</t>
  </si>
  <si>
    <t>tysker</t>
  </si>
  <si>
    <t>Jörg</t>
  </si>
  <si>
    <t>CPH Business Academy</t>
  </si>
  <si>
    <t>https://github.com/tysker/moonlodge_backend</t>
  </si>
  <si>
    <t>2020-11-21T10:34:41Z</t>
  </si>
  <si>
    <t>2020-11-21T11:26:06Z</t>
  </si>
  <si>
    <t>2020-11-21T11:25:56Z</t>
  </si>
  <si>
    <t>MDEwOlJlcG9zaXRvcnkyNzY2Mjc1OTE=</t>
  </si>
  <si>
    <t>mavencode</t>
  </si>
  <si>
    <t>Ayushj174</t>
  </si>
  <si>
    <t>https://github.com/Ayushj174/mavencode</t>
  </si>
  <si>
    <t>2020-07-02T11:23:34Z</t>
  </si>
  <si>
    <t>2020-11-20T20:38:33Z</t>
  </si>
  <si>
    <t>2020-11-20T20:38:30Z</t>
  </si>
  <si>
    <t>MDEwOlJlcG9zaXRvcnkxMTY4MTM1MDA=</t>
  </si>
  <si>
    <t>pitest-kotlin</t>
  </si>
  <si>
    <t>Kotlin plugin for pitest</t>
  </si>
  <si>
    <t>https://github.com/pitest/pitest-kotlin</t>
  </si>
  <si>
    <t>2018-01-09T12:29:59Z</t>
  </si>
  <si>
    <t>2021-05-02T17:53:51Z</t>
  </si>
  <si>
    <t>2020-11-20T07:56:56Z</t>
  </si>
  <si>
    <t>MDEwOlJlcG9zaXRvcnkyNzA4NDU2Mzc=</t>
  </si>
  <si>
    <t>http-cat</t>
  </si>
  <si>
    <t>andrebluiz94</t>
  </si>
  <si>
    <t>Full Stack Programmer with focus on the javascript stack\r\ncontato: andre.bluiz94@gmail.com</t>
  </si>
  <si>
    <t>https://github.com/andrebluiz94/http-cat</t>
  </si>
  <si>
    <t>2020-06-08T22:30:29Z</t>
  </si>
  <si>
    <t>2020-11-20T01:31:14Z</t>
  </si>
  <si>
    <t>2020-11-20T01:31:03Z</t>
  </si>
  <si>
    <t>MDEwOlJlcG9zaXRvcnkzMTQyNDc4NDE=</t>
  </si>
  <si>
    <t>SG-bank-account-KATA</t>
  </si>
  <si>
    <t>annaselma</t>
  </si>
  <si>
    <t>KATA-JAVA-TDD</t>
  </si>
  <si>
    <t>https://github.com/annaselma/SG-bank-account-KATA</t>
  </si>
  <si>
    <t>2020-11-19T12:55:04Z</t>
  </si>
  <si>
    <t>2020-11-19T16:25:31Z</t>
  </si>
  <si>
    <t>2020-11-19T16:25:28Z</t>
  </si>
  <si>
    <t>MDEwOlJlcG9zaXRvcnkxNzI2OTI4ODI=</t>
  </si>
  <si>
    <t>Object_Oriented_Programming</t>
  </si>
  <si>
    <t>leonardofmoura</t>
  </si>
  <si>
    <t>Leonardo Moura</t>
  </si>
  <si>
    <t>Computer Engineering Student @FEUP</t>
  </si>
  <si>
    <t>Object Oriented Programming Course</t>
  </si>
  <si>
    <t>https://github.com/leonardofmoura/Object_Oriented_Programming</t>
  </si>
  <si>
    <t>2019-02-26T10:49:21Z</t>
  </si>
  <si>
    <t>2020-11-22T16:08:25Z</t>
  </si>
  <si>
    <t>2020-11-19T11:55:33Z</t>
  </si>
  <si>
    <t>MDEwOlJlcG9zaXRvcnkzMTQxMzk0MzM=</t>
  </si>
  <si>
    <t>andrewhlu</t>
  </si>
  <si>
    <t>Andrew Lu</t>
  </si>
  <si>
    <t>B.S. in Computer Engineering at UC Santa Barbara, class of 2021!</t>
  </si>
  <si>
    <t>Small demo of mutation testing in Java for CS 501</t>
  </si>
  <si>
    <t>https://github.com/andrewhlu/mutation-testing-demo</t>
  </si>
  <si>
    <t>2020-11-19T04:50:57Z</t>
  </si>
  <si>
    <t>2020-11-19T04:57:07Z</t>
  </si>
  <si>
    <t>2020-11-19T04:55:59Z</t>
  </si>
  <si>
    <t>MDEwOlJlcG9zaXRvcnkzMTE2NjEyMTU=</t>
  </si>
  <si>
    <t>EmailServiceRefactored</t>
  </si>
  <si>
    <t>PeggyBrown</t>
  </si>
  <si>
    <t>Ola Kunysz</t>
  </si>
  <si>
    <t>Hyperactive and optimistic software engineer, clean code and tests evangelist. Just writing cute girly code and making things happen...</t>
  </si>
  <si>
    <t>Szkoła Testów</t>
  </si>
  <si>
    <t>https://github.com/PeggyBrown/EmailServiceRefactored</t>
  </si>
  <si>
    <t>2020-11-10T13:07:14Z</t>
  </si>
  <si>
    <t>2020-11-17T12:17:39Z</t>
  </si>
  <si>
    <t>2020-11-17T12:17:26Z</t>
  </si>
  <si>
    <t>MDEwOlJlcG9zaXRvcnk2NDY2NDkyMQ==</t>
  </si>
  <si>
    <t>SIMVA-SoS</t>
  </si>
  <si>
    <t>KAIST-SE-Lab</t>
  </si>
  <si>
    <t>SIMVA-SoS: Simulation-based Verification and Analysis for SoS</t>
  </si>
  <si>
    <t>https://github.com/KAIST-SE-Lab/SIMVA-SoS</t>
  </si>
  <si>
    <t>Java/Python/HTML/CSS/JavaScript/Makefile/Raku</t>
  </si>
  <si>
    <t>2016-08-01T12:27:43Z</t>
  </si>
  <si>
    <t>2020-12-28T08:32:08Z</t>
  </si>
  <si>
    <t>2020-11-17T10:31:19Z</t>
  </si>
  <si>
    <t>MDEwOlJlcG9zaXRvcnkzMTAzMTY3MTE=</t>
  </si>
  <si>
    <t>Assignment4_Week45_MoreTDD</t>
  </si>
  <si>
    <t>SOFT2020FALL-Assignments-TST</t>
  </si>
  <si>
    <t>Assignment 4 (Week 45) for Test on SOFT 2020 Fall.</t>
  </si>
  <si>
    <t>https://github.com/SOFT2020FALL-Assignments-TST/Assignment4_Week45_MoreTDD</t>
  </si>
  <si>
    <t>2020-11-05T14:02:01Z</t>
  </si>
  <si>
    <t>2020-11-17T09:32:33Z</t>
  </si>
  <si>
    <t>2020-11-17T09:32:21Z</t>
  </si>
  <si>
    <t>MDEwOlJlcG9zaXRvcnkyOTcxMzkyODQ=</t>
  </si>
  <si>
    <t>FizzBuzz</t>
  </si>
  <si>
    <t>jamccormick</t>
  </si>
  <si>
    <t>https://github.com/jamccormick/FizzBuzz</t>
  </si>
  <si>
    <t>2020-09-20T18:33:51Z</t>
  </si>
  <si>
    <t>2020-11-17T04:54:57Z</t>
  </si>
  <si>
    <t>2020-11-17T04:54:51Z</t>
  </si>
  <si>
    <t>MDEwOlJlcG9zaXRvcnkzMTMyOTY0ODM=</t>
  </si>
  <si>
    <t>Test_Assignment_4</t>
  </si>
  <si>
    <t>SoftwareUdvikling2020</t>
  </si>
  <si>
    <t>https://github.com/SoftwareUdvikling2020/Test_Assignment_4</t>
  </si>
  <si>
    <t>2020-11-16T12:34:23Z</t>
  </si>
  <si>
    <t>2020-11-16T21:28:29Z</t>
  </si>
  <si>
    <t>2020-11-16T21:28:21Z</t>
  </si>
  <si>
    <t>MDEwOlJlcG9zaXRvcnkzMTMwNjYwMjc=</t>
  </si>
  <si>
    <t>TTTGameTest</t>
  </si>
  <si>
    <t>MadsMeinertAndersenCPHBusiness</t>
  </si>
  <si>
    <t>https://github.com/MadsMeinertAndersenCPHBusiness/TTTGameTest</t>
  </si>
  <si>
    <t>2020-11-15T15:51:24Z</t>
  </si>
  <si>
    <t>2020-11-16T15:18:15Z</t>
  </si>
  <si>
    <t>2020-11-16T15:18:11Z</t>
  </si>
  <si>
    <t>MDEwOlJlcG9zaXRvcnkzMTA4MTEyMTE=</t>
  </si>
  <si>
    <t>test_assignment_4</t>
  </si>
  <si>
    <t>jenzuffer</t>
  </si>
  <si>
    <t>https://github.com/jenzuffer/test_assignment_4</t>
  </si>
  <si>
    <t>2020-11-07T09:38:36Z</t>
  </si>
  <si>
    <t>2020-11-16T07:29:05Z</t>
  </si>
  <si>
    <t>2020-11-16T07:29:03Z</t>
  </si>
  <si>
    <t>MDEwOlJlcG9zaXRvcnkyOTM1MzA2MTU=</t>
  </si>
  <si>
    <t>notification-java</t>
  </si>
  <si>
    <t>AlissonMedeiros</t>
  </si>
  <si>
    <t>Alisson Medeiros</t>
  </si>
  <si>
    <t>Joinville</t>
  </si>
  <si>
    <t>https://github.com/AlissonMedeiros/notification-java</t>
  </si>
  <si>
    <t>Java/Dockerfile/JavaScript</t>
  </si>
  <si>
    <t>2020-09-07T13:06:39Z</t>
  </si>
  <si>
    <t>2021-02-23T23:57:09Z</t>
  </si>
  <si>
    <t>2020-11-15T21:42:56Z</t>
  </si>
  <si>
    <t>MDEwOlJlcG9zaXRvcnkzMTIyNDM4NDA=</t>
  </si>
  <si>
    <t>test_assignment4_tictactoe</t>
  </si>
  <si>
    <t>MHR1985</t>
  </si>
  <si>
    <t>A tictactoe game with tests</t>
  </si>
  <si>
    <t>https://github.com/MHR1985/test_assignment4_tictactoe</t>
  </si>
  <si>
    <t>2020-11-12T10:35:05Z</t>
  </si>
  <si>
    <t>2020-11-15T12:19:11Z</t>
  </si>
  <si>
    <t>2020-11-15T12:19:04Z</t>
  </si>
  <si>
    <t>MDEwOlJlcG9zaXRvcnkyOTMzMzczMjk=</t>
  </si>
  <si>
    <t>Talleres-MISO4208</t>
  </si>
  <si>
    <t>afDonoso</t>
  </si>
  <si>
    <t>Andres Donoso</t>
  </si>
  <si>
    <t>https://github.com/afDonoso/Talleres-MISO4208</t>
  </si>
  <si>
    <t>HTML/JavaScript/CSS/TypeScript/Gherkin/Java/Lex</t>
  </si>
  <si>
    <t>2020-09-06T18:23:20Z</t>
  </si>
  <si>
    <t>2020-11-15T04:30:59Z</t>
  </si>
  <si>
    <t>2020-11-15T04:30:33Z</t>
  </si>
  <si>
    <t>MDEwOlJlcG9zaXRvcnkyNzgxMTYzNzA=</t>
  </si>
  <si>
    <t>practical_testing_book</t>
  </si>
  <si>
    <t>damorimRG</t>
  </si>
  <si>
    <t>https://github.com/damorimRG/practical_testing_book</t>
  </si>
  <si>
    <t>TeX/Shell/Jupyter Notebook/Python/Gherkin</t>
  </si>
  <si>
    <t>2020-07-08T14:47:23Z</t>
  </si>
  <si>
    <t>2020-11-13T11:52:15Z</t>
  </si>
  <si>
    <t>2020-11-13T11:52:11Z</t>
  </si>
  <si>
    <t>MDEwOlJlcG9zaXRvcnkzMTIzOTQ2Njc=</t>
  </si>
  <si>
    <t>tecnicas</t>
  </si>
  <si>
    <t>AgustinMiguel</t>
  </si>
  <si>
    <t>Agustin Miguel</t>
  </si>
  <si>
    <t>BabaCompany</t>
  </si>
  <si>
    <t>Tandil</t>
  </si>
  <si>
    <t>https://github.com/AgustinMiguel/tecnicas</t>
  </si>
  <si>
    <t>JavaScript/Java/HTML/CSS/Gherkin</t>
  </si>
  <si>
    <t>2020-11-12T20:59:59Z</t>
  </si>
  <si>
    <t>2020-11-12T21:03:06Z</t>
  </si>
  <si>
    <t>2020-11-12T21:00:54Z</t>
  </si>
  <si>
    <t>MDEwOlJlcG9zaXRvcnkzMDc5NDQwNzU=</t>
  </si>
  <si>
    <t>RomanNumerals</t>
  </si>
  <si>
    <t>mvdk-cph</t>
  </si>
  <si>
    <t>Martin Vestergaard</t>
  </si>
  <si>
    <t>Teacher at cphbusiness</t>
  </si>
  <si>
    <t>https://github.com/mvdk-cph/RomanNumerals</t>
  </si>
  <si>
    <t>2020-10-28T07:56:23Z</t>
  </si>
  <si>
    <t>2020-11-12T14:37:21Z</t>
  </si>
  <si>
    <t>2020-11-12T14:37:08Z</t>
  </si>
  <si>
    <t>MDEwOlJlcG9zaXRvcnkzMTIyOTE5MzU=</t>
  </si>
  <si>
    <t>HW6_Tests</t>
  </si>
  <si>
    <t>MelancholyDev</t>
  </si>
  <si>
    <t>https://github.com/MelancholyDev/HW6_Tests</t>
  </si>
  <si>
    <t>2020-11-12T13:54:49Z</t>
  </si>
  <si>
    <t>2020-11-12T13:56:37Z</t>
  </si>
  <si>
    <t>2020-11-12T13:56:25Z</t>
  </si>
  <si>
    <t>MDEwOlJlcG9zaXRvcnkzNTI4OTc3NQ==</t>
  </si>
  <si>
    <t>tacoco</t>
  </si>
  <si>
    <t>spideruci</t>
  </si>
  <si>
    <t>program-analysis/java</t>
  </si>
  <si>
    <t>Integrated Software Analysis Framework</t>
  </si>
  <si>
    <t>https://github.com/spideruci/tacoco</t>
  </si>
  <si>
    <t>2015-05-08T16:29:23Z</t>
  </si>
  <si>
    <t>2020-11-12T09:27:46Z</t>
  </si>
  <si>
    <t>2020-11-12T09:27:35Z</t>
  </si>
  <si>
    <t>MDEwOlJlcG9zaXRvcnkyNDc2NTExMTc=</t>
  </si>
  <si>
    <t>Tasks</t>
  </si>
  <si>
    <t>gryniv</t>
  </si>
  <si>
    <t>Gryniv Ihor</t>
  </si>
  <si>
    <t>https://github.com/gryniv/Tasks</t>
  </si>
  <si>
    <t>2020-03-16T08:41:11Z</t>
  </si>
  <si>
    <t>2020-11-12T08:33:45Z</t>
  </si>
  <si>
    <t>2020-11-12T08:33:42Z</t>
  </si>
  <si>
    <t>MDEwOlJlcG9zaXRvcnkxMzc3MzkzMTI=</t>
  </si>
  <si>
    <t>legacy-training-java</t>
  </si>
  <si>
    <t>Katas for the Codium \Working with legacy code\" training in Java"</t>
  </si>
  <si>
    <t>https://github.com/CodiumTeam/legacy-training-java</t>
  </si>
  <si>
    <t>Java/CSS/Makefile/Dockerfile/Shell</t>
  </si>
  <si>
    <t>2018-06-18T10:38:50Z</t>
  </si>
  <si>
    <t>2020-11-11T15:39:19Z</t>
  </si>
  <si>
    <t>2020-11-11T15:39:08Z</t>
  </si>
  <si>
    <t>MDEwOlJlcG9zaXRvcnkzMDcxMTkzNTM=</t>
  </si>
  <si>
    <t>mentalmodelsmath</t>
  </si>
  <si>
    <t>aretae</t>
  </si>
  <si>
    <t>https://github.com/aretae/mentalmodelsmath</t>
  </si>
  <si>
    <t>2020-10-25T14:40:07Z</t>
  </si>
  <si>
    <t>2020-11-11T06:07:05Z</t>
  </si>
  <si>
    <t>2020-11-11T06:06:49Z</t>
  </si>
  <si>
    <t>MDEwOlJlcG9zaXRvcnkzMDI1MDg1Nzg=</t>
  </si>
  <si>
    <t>digital-bank</t>
  </si>
  <si>
    <t>Funck-Felipe97</t>
  </si>
  <si>
    <t>Felipe Funck</t>
  </si>
  <si>
    <t>Software engineer at SoftExpert\r\n</t>
  </si>
  <si>
    <t>SoftExpert</t>
  </si>
  <si>
    <t>Joinville - SC</t>
  </si>
  <si>
    <t>https://github.com/Funck-Felipe97/digital-bank</t>
  </si>
  <si>
    <t>2020-10-09T02:06:19Z</t>
  </si>
  <si>
    <t>2020-11-11T00:52:59Z</t>
  </si>
  <si>
    <t>2020-11-11T00:52:35Z</t>
  </si>
  <si>
    <t>MDEwOlJlcG9zaXRvcnkzMDQxMjkyODM=</t>
  </si>
  <si>
    <t>line-smoothing</t>
  </si>
  <si>
    <t>line-smoothing/chaikin/algorithms/java</t>
  </si>
  <si>
    <t>Line smoothing implementation (Chaikin's algorithm)</t>
  </si>
  <si>
    <t>https://github.com/jimnewpower/line-smoothing</t>
  </si>
  <si>
    <t>2020-10-14T20:34:45Z</t>
  </si>
  <si>
    <t>2020-11-18T17:45:46Z</t>
  </si>
  <si>
    <t>2020-11-10T19:27:41Z</t>
  </si>
  <si>
    <t>MDEwOlJlcG9zaXRvcnkzMTA0MTcyNjU=</t>
  </si>
  <si>
    <t>question-833-crossover-ticketing-assignment</t>
  </si>
  <si>
    <t>simarsher220</t>
  </si>
  <si>
    <t>https://github.com/simarsher220/question-833-crossover-ticketing-assignment</t>
  </si>
  <si>
    <t>Dockerfile/Java/PLpgSQL/JavaScript/MAXScript/HTML/CSS</t>
  </si>
  <si>
    <t>2020-11-05T21:06:58Z</t>
  </si>
  <si>
    <t>2020-11-10T11:05:46Z</t>
  </si>
  <si>
    <t>2020-11-10T11:05:25Z</t>
  </si>
  <si>
    <t>MDEwOlJlcG9zaXRvcnkyOTY5NTc5Nzg=</t>
  </si>
  <si>
    <t>bowlingkatakotlin</t>
  </si>
  <si>
    <t>https://github.com/chriswk/bowlingkatakotlin</t>
  </si>
  <si>
    <t>2020-09-19T21:57:11Z</t>
  </si>
  <si>
    <t>2020-11-09T18:02:43Z</t>
  </si>
  <si>
    <t>2020-11-09T18:02:36Z</t>
  </si>
  <si>
    <t>MDEwOlJlcG9zaXRvcnkzMTEzODI1OTA=</t>
  </si>
  <si>
    <t>myframework</t>
  </si>
  <si>
    <t>princy1612</t>
  </si>
  <si>
    <t>https://github.com/princy1612/myframework</t>
  </si>
  <si>
    <t>2020-11-09T15:30:47Z</t>
  </si>
  <si>
    <t>2020-11-09T16:07:11Z</t>
  </si>
  <si>
    <t>2020-11-09T16:07:08Z</t>
  </si>
  <si>
    <t>MDEwOlJlcG9zaXRvcnkyOTQzOTA2MDU=</t>
  </si>
  <si>
    <t>traineeshipLabs</t>
  </si>
  <si>
    <t>Bashoogstraten</t>
  </si>
  <si>
    <t>https://github.com/Bashoogstraten/traineeshipLabs</t>
  </si>
  <si>
    <t>2020-09-10T11:32:17Z</t>
  </si>
  <si>
    <t>2020-11-05T15:25:25Z</t>
  </si>
  <si>
    <t>2020-11-09T15:46:01Z</t>
  </si>
  <si>
    <t>MDEwOlJlcG9zaXRvcnkyNjM5MTY2ODE=</t>
  </si>
  <si>
    <t>sudoku-solver</t>
  </si>
  <si>
    <t>vuorenkoski</t>
  </si>
  <si>
    <t>Lauri Vuorenkoski</t>
  </si>
  <si>
    <t>Tietojenkäisttelytieteen opiskelija Helsingin yliopistossa</t>
  </si>
  <si>
    <t>Algortimi jolla mahdollisimman tehokkaast pyritään ratkaisemaan sudokuja</t>
  </si>
  <si>
    <t>https://github.com/vuorenkoski/sudoku-solver</t>
  </si>
  <si>
    <t>Java/Scheme</t>
  </si>
  <si>
    <t>2020-05-14T13:02:50Z</t>
  </si>
  <si>
    <t>2020-12-05T13:11:13Z</t>
  </si>
  <si>
    <t>2020-11-09T15:24:25Z</t>
  </si>
  <si>
    <t>MDEwOlJlcG9zaXRvcnkzMTAwNDI4NDA=</t>
  </si>
  <si>
    <t>marktbay</t>
  </si>
  <si>
    <t>DavidRouw17</t>
  </si>
  <si>
    <t>https://github.com/DavidRouw17/marktbay</t>
  </si>
  <si>
    <t>2020-11-04T15:29:34Z</t>
  </si>
  <si>
    <t>2020-11-09T14:27:12Z</t>
  </si>
  <si>
    <t>2020-11-09T14:27:03Z</t>
  </si>
  <si>
    <t>MDEwOlJlcG9zaXRvcnkyNzQyMTM0NDA=</t>
  </si>
  <si>
    <t>wiremock-kotlin-extensions</t>
  </si>
  <si>
    <t>lucasls</t>
  </si>
  <si>
    <t>Lucas Laurindo</t>
  </si>
  <si>
    <t>Gymondo</t>
  </si>
  <si>
    <t>Berlin - Germany</t>
  </si>
  <si>
    <t>kotlin/wiremock/dsl</t>
  </si>
  <si>
    <t>WireMock is awesome, Java DSLs not that much. This is a Kotlin DSL for WireMock built on extension functions</t>
  </si>
  <si>
    <t>https://github.com/lucasls/wiremock-kotlin-extensions</t>
  </si>
  <si>
    <t>2020-06-22T18:28:08Z</t>
  </si>
  <si>
    <t>2020-11-09T08:37:21Z</t>
  </si>
  <si>
    <t>2020-11-09T08:35:32Z</t>
  </si>
  <si>
    <t>MDEwOlJlcG9zaXRvcnkxMzc1MzMwMg==</t>
  </si>
  <si>
    <t>meles-concurrent-testing</t>
  </si>
  <si>
    <t>neilg</t>
  </si>
  <si>
    <t>Neil Green</t>
  </si>
  <si>
    <t>https://github.com/neilg/meles-concurrent-testing</t>
  </si>
  <si>
    <t>2013-10-21T19:51:36Z</t>
  </si>
  <si>
    <t>2020-11-07T11:39:22Z</t>
  </si>
  <si>
    <t>2020-11-07T11:39:18Z</t>
  </si>
  <si>
    <t>MDEwOlJlcG9zaXRvcnk5Njc4NjE5MA==</t>
  </si>
  <si>
    <t>dhell</t>
  </si>
  <si>
    <t>Dummy HELLo world</t>
  </si>
  <si>
    <t>https://github.com/STAMP-project/dhell</t>
  </si>
  <si>
    <t>2017-07-10T14:21:31Z</t>
  </si>
  <si>
    <t>2020-11-07T06:00:16Z</t>
  </si>
  <si>
    <t>2020-11-07T06:00:13Z</t>
  </si>
  <si>
    <t>MDEwOlJlcG9zaXRvcnkzMDg3MTc3MDc=</t>
  </si>
  <si>
    <t>lambdadepot</t>
  </si>
  <si>
    <t>homedepot</t>
  </si>
  <si>
    <t>A lightweight functional programming library implemented for the JVM.</t>
  </si>
  <si>
    <t>https://github.com/homedepot/lambdadepot</t>
  </si>
  <si>
    <t>2020-10-30T18:51:06Z</t>
  </si>
  <si>
    <t>2020-11-06T21:13:07Z</t>
  </si>
  <si>
    <t>2020-11-06T21:13:01Z</t>
  </si>
  <si>
    <t>MDEwOlJlcG9zaXRvcnkzMTA2NzczNTY=</t>
  </si>
  <si>
    <t>kunupat</t>
  </si>
  <si>
    <t>Kunal Patil</t>
  </si>
  <si>
    <t>Mutation Testing</t>
  </si>
  <si>
    <t>https://github.com/kunupat/pitest-example</t>
  </si>
  <si>
    <t>2020-11-06T18:35:31Z</t>
  </si>
  <si>
    <t>2020-11-06T18:41:52Z</t>
  </si>
  <si>
    <t>2020-11-06T18:41:49Z</t>
  </si>
  <si>
    <t>MDEwOlJlcG9zaXRvcnk4ODQzMzMwMA==</t>
  </si>
  <si>
    <t>dnd3.5-app</t>
  </si>
  <si>
    <t>emoritzx</t>
  </si>
  <si>
    <t>java/javascript</t>
  </si>
  <si>
    <t>Dungeons &amp; Dragons 3.5 character generator</t>
  </si>
  <si>
    <t>https://github.com/emoritzx/dnd3.5-app</t>
  </si>
  <si>
    <t>2017-04-16T18:10:42Z</t>
  </si>
  <si>
    <t>2020-11-05T01:56:45Z</t>
  </si>
  <si>
    <t>2020-11-05T01:56:42Z</t>
  </si>
  <si>
    <t>MDEwOlJlcG9zaXRvcnkyMTU2NTQ2NjI=</t>
  </si>
  <si>
    <t>whiteboxUAM</t>
  </si>
  <si>
    <t>mareklewand</t>
  </si>
  <si>
    <t>https://github.com/mareklewand/whiteboxUAM</t>
  </si>
  <si>
    <t>2019-10-16T22:20:19Z</t>
  </si>
  <si>
    <t>2020-11-03T21:42:59Z</t>
  </si>
  <si>
    <t>2020-11-03T21:42:47Z</t>
  </si>
  <si>
    <t>MDEwOlJlcG9zaXRvcnkxNjU2MjMxNjk=</t>
  </si>
  <si>
    <t>inugami-maven-superpom</t>
  </si>
  <si>
    <t>inugamiio</t>
  </si>
  <si>
    <t>Inugami maven superpom for build plugins</t>
  </si>
  <si>
    <t>https://github.com/inugamiio/inugami-maven-superpom</t>
  </si>
  <si>
    <t>2019-01-14T08:24:04Z</t>
  </si>
  <si>
    <t>2020-11-03T20:33:51Z</t>
  </si>
  <si>
    <t>2020-11-03T20:33:45Z</t>
  </si>
  <si>
    <t>MDEwOlJlcG9zaXRvcnkzMDk1MzIzNDc=</t>
  </si>
  <si>
    <t>ifood</t>
  </si>
  <si>
    <t>lucasnpires</t>
  </si>
  <si>
    <t>Conductor Meios de Pagamento</t>
  </si>
  <si>
    <t>Cajamar, SP</t>
  </si>
  <si>
    <t>https://github.com/lucasnpires/ifood</t>
  </si>
  <si>
    <t>2020-11-03T00:47:00Z</t>
  </si>
  <si>
    <t>2020-11-03T01:34:25Z</t>
  </si>
  <si>
    <t>2020-11-03T01:34:11Z</t>
  </si>
  <si>
    <t>MDEwOlJlcG9zaXRvcnkyOTkzNzg3NzA=</t>
  </si>
  <si>
    <t>reactorstate-maven</t>
  </si>
  <si>
    <t>Syquel</t>
  </si>
  <si>
    <t>Frederik Boster</t>
  </si>
  <si>
    <t>Dr. Eckhardt + Partner GmbH</t>
  </si>
  <si>
    <t>maven/maven-plugin/maven-extension</t>
  </si>
  <si>
    <t>https://github.com/Syquel/reactorstate-maven</t>
  </si>
  <si>
    <t>2020-09-28T17:11:19Z</t>
  </si>
  <si>
    <t>2021-04-19T12:03:46Z</t>
  </si>
  <si>
    <t>2020-11-02T16:16:34Z</t>
  </si>
  <si>
    <t>MDEwOlJlcG9zaXRvcnkzNjI1MDU0Nw==</t>
  </si>
  <si>
    <t>pinetrail</t>
  </si>
  <si>
    <t>sosna</t>
  </si>
  <si>
    <t>Xavier Sosnovsky</t>
  </si>
  <si>
    <t>Software Artisan | SDMX Expert | Open Sourcerer | UNIX Enthusiast</t>
  </si>
  <si>
    <t>Lamuella</t>
  </si>
  <si>
    <t>A tool that sanitizes GPS log files by correcting the elevation data and removing outliers as well as idle points.</t>
  </si>
  <si>
    <t>https://github.com/sosna/pinetrail</t>
  </si>
  <si>
    <t>2015-05-25T19:33:54Z</t>
  </si>
  <si>
    <t>2020-12-19T00:29:45Z</t>
  </si>
  <si>
    <t>2020-10-30T19:32:52Z</t>
  </si>
  <si>
    <t>MDEwOlJlcG9zaXRvcnkzMDY2MTYxNDY=</t>
  </si>
  <si>
    <t>GameOfLifeTest</t>
  </si>
  <si>
    <t>ChristofferClausen</t>
  </si>
  <si>
    <t>School project where ill be writing and testing, Conway's the game of life</t>
  </si>
  <si>
    <t>https://github.com/ChristofferClausen/GameOfLifeTest</t>
  </si>
  <si>
    <t>2020-10-23T11:29:32Z</t>
  </si>
  <si>
    <t>2020-10-29T13:46:46Z</t>
  </si>
  <si>
    <t>2020-10-29T13:45:45Z</t>
  </si>
  <si>
    <t>MDEwOlJlcG9zaXRvcnkzMDczMTM1Mjk=</t>
  </si>
  <si>
    <t>LabrationCleanCode</t>
  </si>
  <si>
    <t>PG-87</t>
  </si>
  <si>
    <t>Patrik Gustafsson</t>
  </si>
  <si>
    <t>https://github.com/PG-87/LabrationCleanCode</t>
  </si>
  <si>
    <t>2020-10-26T08:59:00Z</t>
  </si>
  <si>
    <t>2020-10-29T08:37:39Z</t>
  </si>
  <si>
    <t>2020-10-29T08:37:30Z</t>
  </si>
  <si>
    <t>MDEwOlJlcG9zaXRvcnkzMDYwMzM0MzQ=</t>
  </si>
  <si>
    <t>DevOpspractice</t>
  </si>
  <si>
    <t>tahirhussain1987</t>
  </si>
  <si>
    <t>simple demo repository to learn github</t>
  </si>
  <si>
    <t>https://github.com/tahirhussain1987/DevOpspractice</t>
  </si>
  <si>
    <t>2020-10-21T13:27:44Z</t>
  </si>
  <si>
    <t>2020-10-29T06:51:18Z</t>
  </si>
  <si>
    <t>2020-10-29T06:43:27Z</t>
  </si>
  <si>
    <t>MDEwOlJlcG9zaXRvcnkyNDM1NTQzOTM=</t>
  </si>
  <si>
    <t>RitaPeixoto</t>
  </si>
  <si>
    <t>Rita Peixoto</t>
  </si>
  <si>
    <t>Studying Informatics and Computing Engineering @FEUP</t>
  </si>
  <si>
    <t>Object-Oriented Programming Laboratory Course</t>
  </si>
  <si>
    <t>https://github.com/RitaPeixoto/FEUP-LPOO</t>
  </si>
  <si>
    <t>2020-02-27T15:51:33Z</t>
  </si>
  <si>
    <t>2021-05-12T17:31:08Z</t>
  </si>
  <si>
    <t>2020-10-28T17:56:59Z</t>
  </si>
  <si>
    <t>MDEwOlJlcG9zaXRvcnkzMDg2NzA4MzE=</t>
  </si>
  <si>
    <t>legacy-training-java-zooplus</t>
  </si>
  <si>
    <t>btrzcodes</t>
  </si>
  <si>
    <t>btrz</t>
  </si>
  <si>
    <t>Focused on improving Node.js and ServersStuff</t>
  </si>
  <si>
    <t>https://github.com/btrzcodes/legacy-training-java-zooplus</t>
  </si>
  <si>
    <t>Dockerfile/Shell/Makefile/Java/CSS</t>
  </si>
  <si>
    <t>2020-10-30T15:29:51Z</t>
  </si>
  <si>
    <t>2020-11-16T13:59:14Z</t>
  </si>
  <si>
    <t>2020-10-28T15:20:20Z</t>
  </si>
  <si>
    <t>MDEwOlJlcG9zaXRvcnkyOTg5ODc1OTM=</t>
  </si>
  <si>
    <t>payments</t>
  </si>
  <si>
    <t>tikrai</t>
  </si>
  <si>
    <t>Andrius Popliauskas</t>
  </si>
  <si>
    <t>Kaunas</t>
  </si>
  <si>
    <t>https://github.com/tikrai/payments</t>
  </si>
  <si>
    <t>Dockerfile/Shell/Java/HTML</t>
  </si>
  <si>
    <t>2020-09-27T08:30:42Z</t>
  </si>
  <si>
    <t>2020-10-28T12:16:17Z</t>
  </si>
  <si>
    <t>2020-10-28T12:15:31Z</t>
  </si>
  <si>
    <t>MDEwOlJlcG9zaXRvcnkyOTI5NDIyMTc=</t>
  </si>
  <si>
    <t>reitinhaku</t>
  </si>
  <si>
    <t>haxsampo</t>
  </si>
  <si>
    <t xml:space="preserve">tiralabra2020 </t>
  </si>
  <si>
    <t>https://github.com/haxsampo/reitinhaku</t>
  </si>
  <si>
    <t>2020-09-04T20:38:09Z</t>
  </si>
  <si>
    <t>2020-10-27T12:46:06Z</t>
  </si>
  <si>
    <t>2020-10-27T12:45:55Z</t>
  </si>
  <si>
    <t>MDEwOlJlcG9zaXRvcnkxMDU3ODkwMzk=</t>
  </si>
  <si>
    <t>pitmp-maven-plugin</t>
  </si>
  <si>
    <t>pit/descartes/junit/mutation-testing/pitest/java/h2020/mutation-analysis/inria</t>
  </si>
  <si>
    <t>Maven plugin to handle multi module projects for PiTest</t>
  </si>
  <si>
    <t>https://github.com/STAMP-project/pitmp-maven-plugin</t>
  </si>
  <si>
    <t>2017-10-04T16:07:05Z</t>
  </si>
  <si>
    <t>2021-05-17T21:02:53Z</t>
  </si>
  <si>
    <t>2020-10-27T11:34:30Z</t>
  </si>
  <si>
    <t>MDEwOlJlcG9zaXRvcnkzMDc2MTk0NzA=</t>
  </si>
  <si>
    <t>20201027-digicom-mutationtesting</t>
  </si>
  <si>
    <t>Java-Events</t>
  </si>
  <si>
    <t>https://github.com/Java-Events/20201027-digicom-mutationtesting</t>
  </si>
  <si>
    <t>2020-10-27T07:28:39Z</t>
  </si>
  <si>
    <t>2020-12-16T11:50:44Z</t>
  </si>
  <si>
    <t>2020-10-27T07:47:46Z</t>
  </si>
  <si>
    <t>MDEwOlJlcG9zaXRvcnkyNzI4MTI3NzE=</t>
  </si>
  <si>
    <t>prf</t>
  </si>
  <si>
    <t>ali-ghanbari</t>
  </si>
  <si>
    <t>Ali Ghanbari</t>
  </si>
  <si>
    <t>(Avatar: Bracktocat from https://octodex.github.com/baracktocat)</t>
  </si>
  <si>
    <t>The University of Texas at Dallas</t>
  </si>
  <si>
    <t>Dallas, TX</t>
  </si>
  <si>
    <t>A Framework for Building Automatic Program Repair Prototypes for JVM-based Languages</t>
  </si>
  <si>
    <t>https://github.com/ali-ghanbari/prf</t>
  </si>
  <si>
    <t>2020-06-16T21:09:33Z</t>
  </si>
  <si>
    <t>2021-06-09T08:27:54Z</t>
  </si>
  <si>
    <t>2020-10-26T02:00:45Z</t>
  </si>
  <si>
    <t>MDEwOlJlcG9zaXRvcnkyOTkzNjM5MTM=</t>
  </si>
  <si>
    <t>ing22020virtual</t>
  </si>
  <si>
    <t>guidotripodi</t>
  </si>
  <si>
    <t>https://github.com/guidotripodi/ing22020virtual</t>
  </si>
  <si>
    <t>2020-09-28T16:13:10Z</t>
  </si>
  <si>
    <t>2020-10-22T21:01:48Z</t>
  </si>
  <si>
    <t>2020-10-22T21:01:20Z</t>
  </si>
  <si>
    <t>MDEwOlJlcG9zaXRvcnkyMzg3MzM0NDI=</t>
  </si>
  <si>
    <t>Core libraries (bounds, math, basic geometry)</t>
  </si>
  <si>
    <t>https://github.com/jimnewpower/core</t>
  </si>
  <si>
    <t>2020-02-06T16:30:31Z</t>
  </si>
  <si>
    <t>2020-10-22T19:08:08Z</t>
  </si>
  <si>
    <t>2020-10-22T19:08:05Z</t>
  </si>
  <si>
    <t>MDEwOlJlcG9zaXRvcnkzMDU5NDM2OTA=</t>
  </si>
  <si>
    <t>developer-test</t>
  </si>
  <si>
    <t>azxj</t>
  </si>
  <si>
    <t>钟晓键</t>
  </si>
  <si>
    <t>开发者测试高分代码</t>
  </si>
  <si>
    <t>https://github.com/azxj/developer-test</t>
  </si>
  <si>
    <t>2020-10-21T07:31:54Z</t>
  </si>
  <si>
    <t>2021-04-19T13:14:31Z</t>
  </si>
  <si>
    <t>2020-10-22T17:58:44Z</t>
  </si>
  <si>
    <t>MDEwOlJlcG9zaXRvcnkzMDYwMzQ5MzM=</t>
  </si>
  <si>
    <t>spring-webflux-chat</t>
  </si>
  <si>
    <t>pedrohubner</t>
  </si>
  <si>
    <t>Pedro Hübner</t>
  </si>
  <si>
    <t>Rio Grande do Sul, Brasil</t>
  </si>
  <si>
    <t>API Back-End para um chat.</t>
  </si>
  <si>
    <t>https://github.com/pedrohubner/spring-webflux-chat</t>
  </si>
  <si>
    <t>2020-10-21T13:32:50Z</t>
  </si>
  <si>
    <t>2020-10-22T17:07:13Z</t>
  </si>
  <si>
    <t>2020-10-22T17:06:59Z</t>
  </si>
  <si>
    <t>MDEwOlJlcG9zaXRvcnk4MDMzODA1</t>
  </si>
  <si>
    <t>code-examples-and-poc</t>
  </si>
  <si>
    <t>Various code examples and proofs of concept</t>
  </si>
  <si>
    <t>https://github.com/szpak/code-examples-and-poc</t>
  </si>
  <si>
    <t>Java/Groovy/Kotlin</t>
  </si>
  <si>
    <t>2013-02-05T17:12:05Z</t>
  </si>
  <si>
    <t>2021-04-29T11:18:29Z</t>
  </si>
  <si>
    <t>2020-10-22T15:48:17Z</t>
  </si>
  <si>
    <t>MDEwOlJlcG9zaXRvcnkzMDU4NTM4MDU=</t>
  </si>
  <si>
    <t>triangle-challenge</t>
  </si>
  <si>
    <t>ibmo96</t>
  </si>
  <si>
    <t>Software Developer @ Keylane A/S</t>
  </si>
  <si>
    <t>Keylane A/S</t>
  </si>
  <si>
    <t>Copenhagen, Denmark</t>
  </si>
  <si>
    <t>Junior developer challenge @Keylane A/S</t>
  </si>
  <si>
    <t>https://github.com/ibmo96/triangle-challenge</t>
  </si>
  <si>
    <t>2020-10-20T23:06:24Z</t>
  </si>
  <si>
    <t>2021-05-08T17:27:44Z</t>
  </si>
  <si>
    <t>2020-10-22T09:07:20Z</t>
  </si>
  <si>
    <t>MDEwOlJlcG9zaXRvcnkzMDYxODg2OTU=</t>
  </si>
  <si>
    <t>npm-registry</t>
  </si>
  <si>
    <t>zkhan96</t>
  </si>
  <si>
    <t>Zohaib Khan</t>
  </si>
  <si>
    <t>University of Manchester Computer Science graduate 2014-2017</t>
  </si>
  <si>
    <t>Manchester, UK</t>
  </si>
  <si>
    <t>https://github.com/zkhan96/npm-registry</t>
  </si>
  <si>
    <t>2020-10-22T01:20:28Z</t>
  </si>
  <si>
    <t>2020-10-22T01:37:04Z</t>
  </si>
  <si>
    <t>2020-10-22T01:36:57Z</t>
  </si>
  <si>
    <t>MDEwOlJlcG9zaXRvcnkzMDUxMDQxMzM=</t>
  </si>
  <si>
    <t>JavaAlgorithmen</t>
  </si>
  <si>
    <t>PIUGroup</t>
  </si>
  <si>
    <t>hacktoberfest/java/algorithmen</t>
  </si>
  <si>
    <t>Verschiedenste Lösungen für algorithmische Probleme in Java als Hacktober Hackaton</t>
  </si>
  <si>
    <t>https://github.com/PIUGroup/JavaAlgorithmen</t>
  </si>
  <si>
    <t>2020-10-18T13:08:45Z</t>
  </si>
  <si>
    <t>2020-10-21T21:55:19Z</t>
  </si>
  <si>
    <t>2020-10-21T21:45:13Z</t>
  </si>
  <si>
    <t>MDEwOlJlcG9zaXRvcnkzMDYxNDI3Nzk=</t>
  </si>
  <si>
    <t>ernest-phillips</t>
  </si>
  <si>
    <t>Ernest Phillips</t>
  </si>
  <si>
    <t>Community Supportocat @github . \r\nI like to talk about Anime , Kung Fu flix and navigating through this tech life.</t>
  </si>
  <si>
    <t>GitHub</t>
  </si>
  <si>
    <t>California</t>
  </si>
  <si>
    <t>https://github.com/ernest-phillips/OpenPDF</t>
  </si>
  <si>
    <t>2020-10-21T20:41:48Z</t>
  </si>
  <si>
    <t>2020-10-21T20:51:23Z</t>
  </si>
  <si>
    <t>2020-10-21T20:49:55Z</t>
  </si>
  <si>
    <t>MDEwOlJlcG9zaXRvcnkxMTIyODcyMTU=</t>
  </si>
  <si>
    <t>unittest</t>
  </si>
  <si>
    <t>asorour</t>
  </si>
  <si>
    <t>Ahmed Sorour</t>
  </si>
  <si>
    <t>Revamp Consulting</t>
  </si>
  <si>
    <t>Minneapolis, MN</t>
  </si>
  <si>
    <t>unit testing</t>
  </si>
  <si>
    <t>https://github.com/asorour/unittest</t>
  </si>
  <si>
    <t>2017-11-28T04:49:56Z</t>
  </si>
  <si>
    <t>2020-10-20T16:34:40Z</t>
  </si>
  <si>
    <t>2020-10-20T16:34:36Z</t>
  </si>
  <si>
    <t>MDEwOlJlcG9zaXRvcnkyNjI4NjI3NjY=</t>
  </si>
  <si>
    <t>webflux-poc</t>
  </si>
  <si>
    <t>https://github.com/gabrielSpassos/webflux-poc</t>
  </si>
  <si>
    <t>2020-05-10T19:43:30Z</t>
  </si>
  <si>
    <t>2020-10-19T12:40:17Z</t>
  </si>
  <si>
    <t>2020-10-19T12:40:04Z</t>
  </si>
  <si>
    <t>MDEwOlJlcG9zaXRvcnkzMDUzMzUyMjg=</t>
  </si>
  <si>
    <t>JoaoCostaIFG</t>
  </si>
  <si>
    <t>Computer engineering student at the faculty of engineering of the University of Porto.</t>
  </si>
  <si>
    <t>Code/report developed for my LPOO classes, FEUP - MIEIC (2019/20)</t>
  </si>
  <si>
    <t>https://github.com/JoaoCostaIFG/LPOO</t>
  </si>
  <si>
    <t>2020-10-19T09:43:48Z</t>
  </si>
  <si>
    <t>2020-10-19T09:52:53Z</t>
  </si>
  <si>
    <t>2020-10-19T09:52:19Z</t>
  </si>
  <si>
    <t>MDEwOlJlcG9zaXRvcnkzMDUxMjIzNDM=</t>
  </si>
  <si>
    <t>java-maze-gen</t>
  </si>
  <si>
    <t>stmi</t>
  </si>
  <si>
    <t>Wiktor Dolecki</t>
  </si>
  <si>
    <t xml:space="preserve">[Mirror of main repo at GitLab] Maze Generator written in Java </t>
  </si>
  <si>
    <t>https://github.com/stmi/java-maze-gen</t>
  </si>
  <si>
    <t>2020-10-18T14:37:49Z</t>
  </si>
  <si>
    <t>2020-10-18T14:45:41Z</t>
  </si>
  <si>
    <t>2020-10-17T20:56:49Z</t>
  </si>
  <si>
    <t>MDEwOlJlcG9zaXRvcnkyNzgyMTk2NzM=</t>
  </si>
  <si>
    <t>BrunoCarvalho18</t>
  </si>
  <si>
    <t>Bruno Carvalho</t>
  </si>
  <si>
    <t>Barueri,Brazil</t>
  </si>
  <si>
    <t>Exemplo no youtube com o Adam sobre testes de mutacao</t>
  </si>
  <si>
    <t>https://github.com/BrunoCarvalho18/teste-mutacao</t>
  </si>
  <si>
    <t>2020-07-09T00:00:50Z</t>
  </si>
  <si>
    <t>2020-10-17T17:44:54Z</t>
  </si>
  <si>
    <t>2020-10-17T17:44:51Z</t>
  </si>
  <si>
    <t>MDEwOlJlcG9zaXRvcnkzMDQxMjM2NDQ=</t>
  </si>
  <si>
    <t>MyShoppingCartDiscount</t>
  </si>
  <si>
    <t>gopaljhunjhunwala</t>
  </si>
  <si>
    <t>Mutation Testing Sample Project</t>
  </si>
  <si>
    <t>https://github.com/gopaljhunjhunwala/MyShoppingCartDiscount</t>
  </si>
  <si>
    <t>2020-10-14T20:07:16Z</t>
  </si>
  <si>
    <t>2020-10-15T18:52:37Z</t>
  </si>
  <si>
    <t>2020-10-15T18:52:33Z</t>
  </si>
  <si>
    <t>MDEwOlJlcG9zaXRvcnkyOTI3NTg5Mzk=</t>
  </si>
  <si>
    <t>java-1.8-maven-test-base-repo-2</t>
  </si>
  <si>
    <t>devjudge</t>
  </si>
  <si>
    <t>https://github.com/devjudge/java-1.8-maven-test-base-repo-2</t>
  </si>
  <si>
    <t>2020-09-04T05:35:45Z</t>
  </si>
  <si>
    <t>2020-10-15T17:01:00Z</t>
  </si>
  <si>
    <t>2020-10-15T17:00:44Z</t>
  </si>
  <si>
    <t>MDEwOlJlcG9zaXRvcnkzMDQyNDAwNDE=</t>
  </si>
  <si>
    <t>testing</t>
  </si>
  <si>
    <t>https://github.com/PG-87/testing</t>
  </si>
  <si>
    <t>2020-10-15T07:09:40Z</t>
  </si>
  <si>
    <t>2020-10-15T07:12:07Z</t>
  </si>
  <si>
    <t>2020-10-15T07:11:35Z</t>
  </si>
  <si>
    <t>MDEwOlJlcG9zaXRvcnkxNDkwODc1NjA=</t>
  </si>
  <si>
    <t>SoS-simulation-engine</t>
  </si>
  <si>
    <t>SoS Simulation Engine</t>
  </si>
  <si>
    <t>https://github.com/KAIST-SE-Lab/SoS-simulation-engine</t>
  </si>
  <si>
    <t>2018-09-17T07:41:36Z</t>
  </si>
  <si>
    <t>2020-12-28T08:26:42Z</t>
  </si>
  <si>
    <t>2020-10-15T03:56:05Z</t>
  </si>
  <si>
    <t>MDEwOlJlcG9zaXRvcnkzMDQxNjMxMjk=</t>
  </si>
  <si>
    <t>emoji</t>
  </si>
  <si>
    <t>Emoji SDK Java 8 Library</t>
  </si>
  <si>
    <t>https://github.com/yogonza524/emoji</t>
  </si>
  <si>
    <t>2020-10-14T23:56:10Z</t>
  </si>
  <si>
    <t>2020-10-15T02:17:10Z</t>
  </si>
  <si>
    <t>2020-10-15T02:16:59Z</t>
  </si>
  <si>
    <t>MDEwOlJlcG9zaXRvcnkyNzU5MDQxODA=</t>
  </si>
  <si>
    <t>NewBank</t>
  </si>
  <si>
    <t>pratikthanki</t>
  </si>
  <si>
    <t>Pratik Thanki</t>
  </si>
  <si>
    <t>Trayport</t>
  </si>
  <si>
    <t>Group coursework for the Software Engineering 2 module.</t>
  </si>
  <si>
    <t>https://github.com/pratikthanki/NewBank</t>
  </si>
  <si>
    <t>2020-06-29T19:12:16Z</t>
  </si>
  <si>
    <t>2020-10-14T21:07:16Z</t>
  </si>
  <si>
    <t>2020-10-14T21:07:12Z</t>
  </si>
  <si>
    <t>MDEwOlJlcG9zaXRvcnkyNTM1OTkzNTA=</t>
  </si>
  <si>
    <t>TriviaOO-with-Approvals-Kata</t>
  </si>
  <si>
    <t>codecop</t>
  </si>
  <si>
    <t>Peter Kofler</t>
  </si>
  <si>
    <t>Fanatic About Code Quality. Developing Quality Software Developers.</t>
  </si>
  <si>
    <t>Code Cop</t>
  </si>
  <si>
    <t>legacy-code/exercise/kata/approvals/approval-testing/object-oriented/refactoring-exercise/legacy-kata/code-kata</t>
  </si>
  <si>
    <t>Legacy Coderetreat OO codebase with Approval Test setup.</t>
  </si>
  <si>
    <t>https://github.com/codecop/TriviaOO-with-Approvals-Kata</t>
  </si>
  <si>
    <t>Batchfile/Shell/Java/TypeScript/C#</t>
  </si>
  <si>
    <t>2020-04-06T19:44:49Z</t>
  </si>
  <si>
    <t>2021-04-26T19:22:27Z</t>
  </si>
  <si>
    <t>2020-10-14T20:20:14Z</t>
  </si>
  <si>
    <t>MDEwOlJlcG9zaXRvcnkyNDE0OTIyMDA=</t>
  </si>
  <si>
    <t>Raktr</t>
  </si>
  <si>
    <t>mboldi</t>
  </si>
  <si>
    <t>Márta Boldizsár</t>
  </si>
  <si>
    <t>https://github.com/mboldi/Raktr</t>
  </si>
  <si>
    <t>2020-02-18T23:46:49Z</t>
  </si>
  <si>
    <t>2020-10-14T13:10:20Z</t>
  </si>
  <si>
    <t>2020-10-14T13:10:17Z</t>
  </si>
  <si>
    <t>MDEwOlJlcG9zaXRvcnkxNjk3MTE3MTY=</t>
  </si>
  <si>
    <t>descartes-amplification-experiments</t>
  </si>
  <si>
    <t>Scripts and results for a test suite amplification/augmentation process targeting undetected extreme transformations</t>
  </si>
  <si>
    <t>https://github.com/STAMP-project/descartes-amplification-experiments</t>
  </si>
  <si>
    <t>Shell/Python/Jupyter Notebook/Java/HTML</t>
  </si>
  <si>
    <t>2019-02-08T09:32:43Z</t>
  </si>
  <si>
    <t>2020-10-14T08:18:19Z</t>
  </si>
  <si>
    <t>2020-10-14T08:17:05Z</t>
  </si>
  <si>
    <t>MDEwOlJlcG9zaXRvcnkyNTYwOTY2MDI=</t>
  </si>
  <si>
    <t>maven-examples</t>
  </si>
  <si>
    <t>hgautam</t>
  </si>
  <si>
    <t>Himanshu Gautam</t>
  </si>
  <si>
    <t>Tinkers with complex systems</t>
  </si>
  <si>
    <t>@aplimasolutions</t>
  </si>
  <si>
    <t>San Francisco Bay Area</t>
  </si>
  <si>
    <t>Java Maven exemples</t>
  </si>
  <si>
    <t>https://github.com/hgautam/maven-examples</t>
  </si>
  <si>
    <t>Java/Dockerfile/HTML</t>
  </si>
  <si>
    <t>2020-04-16T03:11:38Z</t>
  </si>
  <si>
    <t>2021-04-08T19:14:26Z</t>
  </si>
  <si>
    <t>2020-10-13T21:58:55Z</t>
  </si>
  <si>
    <t>MDEwOlJlcG9zaXRvcnkzOTYzNzgzOA==</t>
  </si>
  <si>
    <t>example-pit</t>
  </si>
  <si>
    <t>gturri</t>
  </si>
  <si>
    <t>Guillaume Turri</t>
  </si>
  <si>
    <t>Criteo</t>
  </si>
  <si>
    <t>https://github.com/gturri/example-pit</t>
  </si>
  <si>
    <t>2015-07-24T14:15:55Z</t>
  </si>
  <si>
    <t>2020-10-13T21:40:21Z</t>
  </si>
  <si>
    <t>2020-10-13T21:40:14Z</t>
  </si>
  <si>
    <t>MDEwOlJlcG9zaXRvcnkyMTMxNTg3NjA=</t>
  </si>
  <si>
    <t>nif-pt-kata</t>
  </si>
  <si>
    <t>athiefaine</t>
  </si>
  <si>
    <t>kata/legacy/refactoring</t>
  </si>
  <si>
    <t>Refactoring kata for Portuguese for Tax Number validation</t>
  </si>
  <si>
    <t>https://github.com/athiefaine/nif-pt-kata</t>
  </si>
  <si>
    <t>Java/JavaScript/Python/C#</t>
  </si>
  <si>
    <t>2019-10-06T11:47:42Z</t>
  </si>
  <si>
    <t>2020-10-13T17:21:22Z</t>
  </si>
  <si>
    <t>2020-10-13T17:21:19Z</t>
  </si>
  <si>
    <t>MDEwOlJlcG9zaXRvcnkxNzA5OTU1MjI=</t>
  </si>
  <si>
    <t>Physics-Engine</t>
  </si>
  <si>
    <t>FrankRogalski</t>
  </si>
  <si>
    <t>Frank Rogalski</t>
  </si>
  <si>
    <t>German ABAP developer at HANSA-FLEX AG\r\n\r\n- Main Languages are ABAP, Java and Python\r\n\r\n- Main Interests are AI, Math and 2D Graphics</t>
  </si>
  <si>
    <t>HANSA-FLEX AG</t>
  </si>
  <si>
    <t>A simple Physics engine</t>
  </si>
  <si>
    <t>https://github.com/FrankRogalski/Physics-Engine</t>
  </si>
  <si>
    <t>2019-02-16T11:21:10Z</t>
  </si>
  <si>
    <t>2020-10-13T13:23:53Z</t>
  </si>
  <si>
    <t>2020-10-13T13:23:50Z</t>
  </si>
  <si>
    <t>MDEwOlJlcG9zaXRvcnkxNzE1NDgwNDI=</t>
  </si>
  <si>
    <t>processstreamer</t>
  </si>
  <si>
    <t>Renewaled version of 'cmd' library.</t>
  </si>
  <si>
    <t>https://github.com/dakusui/processstreamer</t>
  </si>
  <si>
    <t>2019-02-19T20:53:29Z</t>
  </si>
  <si>
    <t>2020-10-13T12:33:28Z</t>
  </si>
  <si>
    <t>2020-10-13T12:33:24Z</t>
  </si>
  <si>
    <t>MDEwOlJlcG9zaXRvcnkxMzk4NzEzODc=</t>
  </si>
  <si>
    <t>floorplan</t>
  </si>
  <si>
    <t>A library to model and test a heterogeneous and distributed software system's specification</t>
  </si>
  <si>
    <t>https://github.com/dakusui/floorplan</t>
  </si>
  <si>
    <t>2018-07-05T15:53:52Z</t>
  </si>
  <si>
    <t>2020-10-13T11:43:54Z</t>
  </si>
  <si>
    <t>2020-10-13T11:43:51Z</t>
  </si>
  <si>
    <t>MDEwOlJlcG9zaXRvcnkxMjQxNzE0Mg==</t>
  </si>
  <si>
    <t>jcunit</t>
  </si>
  <si>
    <t>model-based-testing/combinatorial-testing/junit</t>
  </si>
  <si>
    <t>A Combinatorial Testing + Model-based Testing framework on top of Java+JUnit. Model your application as code and let JCUnit do the rest.</t>
  </si>
  <si>
    <t>https://github.com/dakusui/jcunit</t>
  </si>
  <si>
    <t>2013-08-27T20:48:31Z</t>
  </si>
  <si>
    <t>2021-05-23T08:29:40Z</t>
  </si>
  <si>
    <t>2020-10-13T09:22:47Z</t>
  </si>
  <si>
    <t>MDEwOlJlcG9zaXRvcnkzMzY0MzY0NjQ=</t>
  </si>
  <si>
    <t>kathik-class</t>
  </si>
  <si>
    <t>MooleMuraliDharaReddy</t>
  </si>
  <si>
    <t>https://github.com/MooleMuraliDharaReddy/kathik-class</t>
  </si>
  <si>
    <t>2021-02-06T02:16:40Z</t>
  </si>
  <si>
    <t>2021-02-06T02:16:54Z</t>
  </si>
  <si>
    <t>2020-10-13T07:47:25Z</t>
  </si>
  <si>
    <t>MDEwOlJlcG9zaXRvcnkzMjUyODg1NDU=</t>
  </si>
  <si>
    <t>tejaswini-arw</t>
  </si>
  <si>
    <t>https://github.com/tejaswini-arw/maven-examples</t>
  </si>
  <si>
    <t>2020-12-29T13:03:16Z</t>
  </si>
  <si>
    <t>2020-12-29T13:03:30Z</t>
  </si>
  <si>
    <t>MDEwOlJlcG9zaXRvcnkyNDY0MDI4MjE=</t>
  </si>
  <si>
    <t>feup-lpoo-ex</t>
  </si>
  <si>
    <t>dmfrodrigues</t>
  </si>
  <si>
    <t>Diogo Rodrigues</t>
  </si>
  <si>
    <t>1st year MEng Informatics @FEUP | Former colab. @INESCTEC | Competitive prog. enthusiast | «Todo o :earth_africa: é composto de :earth_africa:ança» - Camões</t>
  </si>
  <si>
    <t>LPOO solved exercises</t>
  </si>
  <si>
    <t>https://github.com/dmfrodrigues/feup-lpoo-ex</t>
  </si>
  <si>
    <t>Java/Makefile</t>
  </si>
  <si>
    <t>2020-03-10T20:35:40Z</t>
  </si>
  <si>
    <t>2020-10-12T20:37:31Z</t>
  </si>
  <si>
    <t>2020-10-12T20:37:25Z</t>
  </si>
  <si>
    <t>MDEwOlJlcG9zaXRvcnkyOTUzMTQxNDg=</t>
  </si>
  <si>
    <t>preksha95</t>
  </si>
  <si>
    <t>https://github.com/preksha95/maven-examples</t>
  </si>
  <si>
    <t>2020-09-14T05:35:25Z</t>
  </si>
  <si>
    <t>2020-10-12T11:40:22Z</t>
  </si>
  <si>
    <t>2020-10-12T11:40:18Z</t>
  </si>
  <si>
    <t>MDEwOlJlcG9zaXRvcnkyODU4NDE4Mzk=</t>
  </si>
  <si>
    <t>mutations</t>
  </si>
  <si>
    <t>vkdot</t>
  </si>
  <si>
    <t>Voyta Krizek</t>
  </si>
  <si>
    <t>Software Engineer &amp; Architect</t>
  </si>
  <si>
    <t>Example project to test various pitest use-cases.</t>
  </si>
  <si>
    <t>https://github.com/vkdot/mutations</t>
  </si>
  <si>
    <t>2020-08-07T13:57:07Z</t>
  </si>
  <si>
    <t>2020-10-12T14:53:37Z</t>
  </si>
  <si>
    <t>2020-10-12T10:03:41Z</t>
  </si>
  <si>
    <t>MDEwOlJlcG9zaXRvcnkyMDYxNTkxMTQ=</t>
  </si>
  <si>
    <t>altitdb</t>
  </si>
  <si>
    <t>Altieres de Matos</t>
  </si>
  <si>
    <t>#DevLazarento</t>
  </si>
  <si>
    <t>Maringá, Paraná, Brasil</t>
  </si>
  <si>
    <t>Projects build with Test Driven Development</t>
  </si>
  <si>
    <t>https://github.com/altitdb/tdd</t>
  </si>
  <si>
    <t>2019-09-03T19:42:44Z</t>
  </si>
  <si>
    <t>2020-10-10T17:43:37Z</t>
  </si>
  <si>
    <t>2020-10-10T16:58:40Z</t>
  </si>
  <si>
    <t>MDEwOlJlcG9zaXRvcnkyNDc3ODMzOTY=</t>
  </si>
  <si>
    <t>diogohalmeida</t>
  </si>
  <si>
    <t>Diogo Almeida</t>
  </si>
  <si>
    <t>Currently studying Computer Engineering.</t>
  </si>
  <si>
    <t>Work from Object Oriented Programming Laboratory</t>
  </si>
  <si>
    <t>https://github.com/diogohalmeida/FEUP-LPOO</t>
  </si>
  <si>
    <t>2020-03-16T17:59:11Z</t>
  </si>
  <si>
    <t>2020-10-31T18:02:24Z</t>
  </si>
  <si>
    <t>2020-10-10T14:35:09Z</t>
  </si>
  <si>
    <t>MDEwOlJlcG9zaXRvcnkzMDMzNTMxMzk=</t>
  </si>
  <si>
    <t>mutation-test-kata</t>
  </si>
  <si>
    <t>Java mutation test kata</t>
  </si>
  <si>
    <t>https://github.com/kappsegla/mutation-test-kata</t>
  </si>
  <si>
    <t>2020-10-12T10:13:15Z</t>
  </si>
  <si>
    <t>2020-10-12T10:13:30Z</t>
  </si>
  <si>
    <t>2020-10-08T19:31:36Z</t>
  </si>
  <si>
    <t>MDEwOlJlcG9zaXRvcnkxNjE1Mzc0MTA=</t>
  </si>
  <si>
    <t>adventofcode2018</t>
  </si>
  <si>
    <t>sjoblomj</t>
  </si>
  <si>
    <t>Johan Sjöblom</t>
  </si>
  <si>
    <t>https://github.com/sjoblomj/adventofcode2018</t>
  </si>
  <si>
    <t>2018-12-12T19:49:53Z</t>
  </si>
  <si>
    <t>2020-10-07T21:32:33Z</t>
  </si>
  <si>
    <t>2020-10-07T21:32:21Z</t>
  </si>
  <si>
    <t>MDEwOlJlcG9zaXRvcnkzMDIxMjIwNzQ=</t>
  </si>
  <si>
    <t>SnakeGame_LPOO_feup</t>
  </si>
  <si>
    <t>marianaramos37</t>
  </si>
  <si>
    <t>Mariana Ramos</t>
  </si>
  <si>
    <t>https://github.com/marianaramos37/SnakeGame_LPOO_feup</t>
  </si>
  <si>
    <t>2020-10-07T18:13:28Z</t>
  </si>
  <si>
    <t>2020-10-07T18:42:03Z</t>
  </si>
  <si>
    <t>2020-10-07T18:18:59Z</t>
  </si>
  <si>
    <t>MDEwOlJlcG9zaXRvcnkzMDE0NTc2ODY=</t>
  </si>
  <si>
    <t>mutation-tests-example</t>
  </si>
  <si>
    <t>mfvitale</t>
  </si>
  <si>
    <t>Fiore Mario Vitale</t>
  </si>
  <si>
    <t>Computer scientist</t>
  </si>
  <si>
    <t>Milan</t>
  </si>
  <si>
    <t>A simple project to show mutation tests with PIT</t>
  </si>
  <si>
    <t>https://github.com/mfvitale/mutation-tests-example</t>
  </si>
  <si>
    <t>2020-10-05T15:37:49Z</t>
  </si>
  <si>
    <t>2020-10-07T17:13:57Z</t>
  </si>
  <si>
    <t>2020-10-07T17:12:23Z</t>
  </si>
  <si>
    <t>MDEwOlJlcG9zaXRvcnkzMDExNDczOTM=</t>
  </si>
  <si>
    <t>logging</t>
  </si>
  <si>
    <t>Bettenbuk</t>
  </si>
  <si>
    <t>Bebe</t>
  </si>
  <si>
    <t>https://github.com/Bettenbuk/logging</t>
  </si>
  <si>
    <t>2020-10-04T14:20:42Z</t>
  </si>
  <si>
    <t>2020-10-07T08:39:17Z</t>
  </si>
  <si>
    <t>2020-10-07T08:39:06Z</t>
  </si>
  <si>
    <t>MDEwOlJlcG9zaXRvcnkzMDE3NjcxNDI=</t>
  </si>
  <si>
    <t>mdpcardoso</t>
  </si>
  <si>
    <t>Mário Cardoso</t>
  </si>
  <si>
    <t>Projeto final de Laboratório de Programação Orientada por Objetos</t>
  </si>
  <si>
    <t>https://github.com/mdpcardoso/FEUP-LPOO</t>
  </si>
  <si>
    <t>2020-10-06T15:11:28Z</t>
  </si>
  <si>
    <t>2020-10-06T15:17:17Z</t>
  </si>
  <si>
    <t>2020-10-06T15:14:00Z</t>
  </si>
  <si>
    <t>MDEwOlJlcG9zaXRvcnkyNzg1Nzc3ODU=</t>
  </si>
  <si>
    <t>biomed-mlps</t>
  </si>
  <si>
    <t>bitPogo</t>
  </si>
  <si>
    <t>https://github.com/bitPogo/biomed-mlps</t>
  </si>
  <si>
    <t>Makefile/Python/Kotlin</t>
  </si>
  <si>
    <t>2020-07-10T08:15:18Z</t>
  </si>
  <si>
    <t>2020-10-06T02:00:33Z</t>
  </si>
  <si>
    <t>2020-10-06T02:00:12Z</t>
  </si>
  <si>
    <t>MDEwOlJlcG9zaXRvcnkzMDEyMjQwMjA=</t>
  </si>
  <si>
    <t>maven-example</t>
  </si>
  <si>
    <t>cpjoshi89</t>
  </si>
  <si>
    <t>Chandra Prakash Joshi</t>
  </si>
  <si>
    <t>SRI-B</t>
  </si>
  <si>
    <t>https://github.com/cpjoshi89/maven-example</t>
  </si>
  <si>
    <t>2020-10-04T20:45:47Z</t>
  </si>
  <si>
    <t>2020-10-05T10:17:12Z</t>
  </si>
  <si>
    <t>2020-10-05T10:17:09Z</t>
  </si>
  <si>
    <t>MDEwOlJlcG9zaXRvcnkyMzEyNTU0OTE=</t>
  </si>
  <si>
    <t>https://github.com/Czeffik/spring</t>
  </si>
  <si>
    <t>2020-01-01T19:32:41Z</t>
  </si>
  <si>
    <t>2020-10-04T12:22:09Z</t>
  </si>
  <si>
    <t>2020-10-04T12:22:05Z</t>
  </si>
  <si>
    <t>MDEwOlJlcG9zaXRvcnkzMDA3Nzg1NTg=</t>
  </si>
  <si>
    <t>HelloToSpring_withoutSpring</t>
  </si>
  <si>
    <t>Initial project without using Spring to showcase the need for spring</t>
  </si>
  <si>
    <t>https://github.com/gopaljhunjhunwala/HelloToSpring_withoutSpring</t>
  </si>
  <si>
    <t>2020-10-03T02:21:23Z</t>
  </si>
  <si>
    <t>2020-10-03T02:35:15Z</t>
  </si>
  <si>
    <t>2020-10-03T02:33:41Z</t>
  </si>
  <si>
    <t>MDEwOlJlcG9zaXRvcnkxMzQ0Njk2Nzk=</t>
  </si>
  <si>
    <t>ccl-testing</t>
  </si>
  <si>
    <t>cerner</t>
  </si>
  <si>
    <t>A collection of maven plugins and their dependencies to perform CCL Unit tests and static analyses and to generate reports from the results.</t>
  </si>
  <si>
    <t>https://github.com/cerner/ccl-testing</t>
  </si>
  <si>
    <t>xBase/PHP/Java/C++/Assembly/CSS/JavaScript</t>
  </si>
  <si>
    <t>2018-05-22T20:05:36Z</t>
  </si>
  <si>
    <t>2020-11-08T21:35:36Z</t>
  </si>
  <si>
    <t>2020-10-01T23:31:27Z</t>
  </si>
  <si>
    <t>MDEwOlJlcG9zaXRvcnkyMjYxOTgxMTk=</t>
  </si>
  <si>
    <t>arch-as-code</t>
  </si>
  <si>
    <t>trilogy-group</t>
  </si>
  <si>
    <t>structurizr-api/java/architecture</t>
  </si>
  <si>
    <t>Architecture as code using Structurizr</t>
  </si>
  <si>
    <t>https://github.com/trilogy-group/arch-as-code</t>
  </si>
  <si>
    <t>Java/Shell/PowerShell/Batchfile</t>
  </si>
  <si>
    <t>2019-12-05T22:14:26Z</t>
  </si>
  <si>
    <t>2021-06-11T08:36:47Z</t>
  </si>
  <si>
    <t>2020-09-30T19:40:15Z</t>
  </si>
  <si>
    <t>MDEwOlJlcG9zaXRvcnkxODUyODgyNDc=</t>
  </si>
  <si>
    <t>natural-deduction</t>
  </si>
  <si>
    <t>A sistem for natural deduction</t>
  </si>
  <si>
    <t>https://github.com/dan323/natural-deduction</t>
  </si>
  <si>
    <t>2019-05-06T23:55:13Z</t>
  </si>
  <si>
    <t>2020-09-30T18:36:48Z</t>
  </si>
  <si>
    <t>2020-09-30T18:36:42Z</t>
  </si>
  <si>
    <t>MDEwOlJlcG9zaXRvcnkyOTI5NDg5OTI=</t>
  </si>
  <si>
    <t>ms-cambio</t>
  </si>
  <si>
    <t>arthurfnsc</t>
  </si>
  <si>
    <t>Arthur Magalhaes Fonseca</t>
  </si>
  <si>
    <t>https://github.com/arthurfnsc/ms-cambio</t>
  </si>
  <si>
    <t>Kotlin/JavaScript/TypeScript/HTML/CSS</t>
  </si>
  <si>
    <t>2020-09-04T21:21:52Z</t>
  </si>
  <si>
    <t>2020-11-04T02:25:16Z</t>
  </si>
  <si>
    <t>2020-09-26T21:44:25Z</t>
  </si>
  <si>
    <t>MDEwOlJlcG9zaXRvcnkyOTg3NDAxMzQ=</t>
  </si>
  <si>
    <t>kotlin-from-0-to-100</t>
  </si>
  <si>
    <t>The code from the meetup talk Kotlin from 0 to 100</t>
  </si>
  <si>
    <t>https://github.com/nelkinda/kotlin-from-0-to-100</t>
  </si>
  <si>
    <t>2020-09-26T04:56:23Z</t>
  </si>
  <si>
    <t>2020-09-26T04:56:28Z</t>
  </si>
  <si>
    <t>2020-09-26T04:56:25Z</t>
  </si>
  <si>
    <t>MDEwOlJlcG9zaXRvcnkyOTg1NzgwMjE=</t>
  </si>
  <si>
    <t>Ca-moes</t>
  </si>
  <si>
    <t>Camões</t>
  </si>
  <si>
    <t>Génesis 11:9</t>
  </si>
  <si>
    <t>feup/feup-lpoo/2a2s</t>
  </si>
  <si>
    <t>Laboratório de Programação Orientada por Objectos</t>
  </si>
  <si>
    <t>https://github.com/Ca-moes/LPOO</t>
  </si>
  <si>
    <t>Java/CSS/HTML/JavaScript</t>
  </si>
  <si>
    <t>2020-09-25T13:18:05Z</t>
  </si>
  <si>
    <t>2020-09-25T15:21:29Z</t>
  </si>
  <si>
    <t>2020-09-25T15:20:40Z</t>
  </si>
  <si>
    <t>MDEwOlJlcG9zaXRvcnkzNDEwNjc5NTQ=</t>
  </si>
  <si>
    <t>seng302-team500-2020</t>
  </si>
  <si>
    <t>jackbreurkes</t>
  </si>
  <si>
    <t>Jack Breurkes</t>
  </si>
  <si>
    <t>test bio</t>
  </si>
  <si>
    <t>https://github.com/jackbreurkes/seng302-team500-2020</t>
  </si>
  <si>
    <t>Shell/JavaScript/HTML/CSS/Vue/TypeScript/Java</t>
  </si>
  <si>
    <t>2021-02-22T03:25:11Z</t>
  </si>
  <si>
    <t>2021-02-22T03:42:47Z</t>
  </si>
  <si>
    <t>2020-09-25T04:31:48Z</t>
  </si>
  <si>
    <t>MDEwOlJlcG9zaXRvcnkyOTc5NzE0ODM=</t>
  </si>
  <si>
    <t>opencast-8.6</t>
  </si>
  <si>
    <t>rfharokh</t>
  </si>
  <si>
    <t>Benjamin \Arokh\" Hempel"</t>
  </si>
  <si>
    <t>RFH Köln gGmbH</t>
  </si>
  <si>
    <t>https://github.com/rfharokh/opencast-8.6</t>
  </si>
  <si>
    <t>Educational Community License v2.0</t>
  </si>
  <si>
    <t>Shell/XSLT/CSS/Java/JavaScript/HTML/Less</t>
  </si>
  <si>
    <t>2020-09-23T13:01:44Z</t>
  </si>
  <si>
    <t>2020-09-24T07:50:05Z</t>
  </si>
  <si>
    <t>2020-09-24T07:49:50Z</t>
  </si>
  <si>
    <t>MDEwOlJlcG9zaXRvcnkyNjQzODEyMzY=</t>
  </si>
  <si>
    <t>maven-autograder</t>
  </si>
  <si>
    <t>ucsb-gradescope-tools</t>
  </si>
  <si>
    <t>A better way to grade Maven projects and test cases using JGrade and mutation testing</t>
  </si>
  <si>
    <t>https://github.com/ucsb-gradescope-tools/maven-autograder</t>
  </si>
  <si>
    <t>Python/Shell/Java</t>
  </si>
  <si>
    <t>2020-05-16T07:15:51Z</t>
  </si>
  <si>
    <t>2020-09-24T00:42:35Z</t>
  </si>
  <si>
    <t>2020-09-24T00:42:31Z</t>
  </si>
  <si>
    <t>MDEwOlJlcG9zaXRvcnkyOTc2MzU3OTQ=</t>
  </si>
  <si>
    <t>maven-gitpod-example</t>
  </si>
  <si>
    <t>https://github.com/LorenzoBettini/maven-gitpod-example</t>
  </si>
  <si>
    <t>2020-09-22T12:05:00Z</t>
  </si>
  <si>
    <t>2020-12-10T03:23:19Z</t>
  </si>
  <si>
    <t>2020-09-22T12:04:40Z</t>
  </si>
  <si>
    <t>MDEwOlJlcG9zaXRvcnkyOTczMTcxOTE=</t>
  </si>
  <si>
    <t>FIT5171</t>
  </si>
  <si>
    <t>sals0005</t>
  </si>
  <si>
    <t>https://github.com/sals0005/FIT5171</t>
  </si>
  <si>
    <t>Java/FreeMarker</t>
  </si>
  <si>
    <t>2020-09-21T11:21:20Z</t>
  </si>
  <si>
    <t>2020-09-21T11:23:36Z</t>
  </si>
  <si>
    <t>2020-09-21T11:22:46Z</t>
  </si>
  <si>
    <t>MDEwOlJlcG9zaXRvcnkyOTY5ODAzMDg=</t>
  </si>
  <si>
    <t>ms-fiap-pedido</t>
  </si>
  <si>
    <t>https://github.com/arthurfnsc/ms-fiap-pedido</t>
  </si>
  <si>
    <t>2020-09-20T01:25:49Z</t>
  </si>
  <si>
    <t>2020-09-21T01:33:53Z</t>
  </si>
  <si>
    <t>2020-09-21T01:33:50Z</t>
  </si>
  <si>
    <t>MDEwOlJlcG9zaXRvcnkyOTUzNDQzMDI=</t>
  </si>
  <si>
    <t>badge-dx</t>
  </si>
  <si>
    <t xml:space="preserve">Flexible and lightweight service of static badge creation for Github projects  </t>
  </si>
  <si>
    <t>https://github.com/yogonza524/badge-dx</t>
  </si>
  <si>
    <t>2020-09-14T07:53:58Z</t>
  </si>
  <si>
    <t>2020-09-16T15:41:36Z</t>
  </si>
  <si>
    <t>2020-09-16T15:41:24Z</t>
  </si>
  <si>
    <t>MDEwOlJlcG9zaXRvcnkyNDMzMDAxMjU=</t>
  </si>
  <si>
    <t>breathalyser</t>
  </si>
  <si>
    <t>RobertPod</t>
  </si>
  <si>
    <t>Java developer</t>
  </si>
  <si>
    <t>Materials for the conference: Test: Fest 29.02.2020 Wrocław</t>
  </si>
  <si>
    <t>https://github.com/RobertPod/breathalyser</t>
  </si>
  <si>
    <t>2020-02-26T15:44:00Z</t>
  </si>
  <si>
    <t>2020-09-14T10:36:23Z</t>
  </si>
  <si>
    <t>2020-09-14T10:36:09Z</t>
  </si>
  <si>
    <t>MDEwOlJlcG9zaXRvcnkyOTM0MjY2NTU=</t>
  </si>
  <si>
    <t>roman-code</t>
  </si>
  <si>
    <t>Roman number translator</t>
  </si>
  <si>
    <t>https://github.com/yogonza524/roman-code</t>
  </si>
  <si>
    <t>2020-09-07T05:01:07Z</t>
  </si>
  <si>
    <t>2020-09-14T10:34:16Z</t>
  </si>
  <si>
    <t>2020-09-14T10:34:04Z</t>
  </si>
  <si>
    <t>MDEwOlJlcG9zaXRvcnkyODkwNTY0OTM=</t>
  </si>
  <si>
    <t>openJpa</t>
  </si>
  <si>
    <t>CecBazinga</t>
  </si>
  <si>
    <t>https://github.com/CecBazinga/openJpa</t>
  </si>
  <si>
    <t>Java/HTML/Python/CSS/JavaScript/SQLPL/XSLT</t>
  </si>
  <si>
    <t>2020-08-20T16:34:03Z</t>
  </si>
  <si>
    <t>2020-09-08T15:23:48Z</t>
  </si>
  <si>
    <t>2020-09-08T15:23:27Z</t>
  </si>
  <si>
    <t>MDEwOlJlcG9zaXRvcnkyOTM1MjkxNDQ=</t>
  </si>
  <si>
    <t>TDD-Java</t>
  </si>
  <si>
    <t>https://github.com/nelkinda/TDD-Java</t>
  </si>
  <si>
    <t>Makefile/Java/HTML/Gherkin</t>
  </si>
  <si>
    <t>2020-09-07T13:00:19Z</t>
  </si>
  <si>
    <t>2020-09-09T14:45:35Z</t>
  </si>
  <si>
    <t>2020-09-08T10:01:54Z</t>
  </si>
  <si>
    <t>MDEwOlJlcG9zaXRvcnkxNDAxNzMyODE=</t>
  </si>
  <si>
    <t>lightweight-effectiveness</t>
  </si>
  <si>
    <t>sealuzh</t>
  </si>
  <si>
    <t>replication-package</t>
  </si>
  <si>
    <t>Lightweight Assessment of Test-Case Effectiveness using Source-Code-Quality Indicators</t>
  </si>
  <si>
    <t>https://github.com/sealuzh/lightweight-effectiveness</t>
  </si>
  <si>
    <t>Python/R/Dockerfile/Shell/CSS/Java/HTML</t>
  </si>
  <si>
    <t>2018-07-08T14:08:09Z</t>
  </si>
  <si>
    <t>2021-04-26T09:30:50Z</t>
  </si>
  <si>
    <t>2020-09-03T07:38:35Z</t>
  </si>
  <si>
    <t>MDEwOlJlcG9zaXRvcnkyOTQ0NzQ1NzM=</t>
  </si>
  <si>
    <t>177kp</t>
  </si>
  <si>
    <t>https://github.com/177kp/ccpay-bulkscanning-app</t>
  </si>
  <si>
    <t>2020-09-10T17:16:02Z</t>
  </si>
  <si>
    <t>2020-09-10T17:17:30Z</t>
  </si>
  <si>
    <t>2020-09-02T13:45:45Z</t>
  </si>
  <si>
    <t>MDEwOlJlcG9zaXRvcnkyOTIwODc2NTY=</t>
  </si>
  <si>
    <t>pgoreutn</t>
  </si>
  <si>
    <t>Pablo Martin Gore</t>
  </si>
  <si>
    <t>Buenos Aires</t>
  </si>
  <si>
    <t>https://github.com/pgoreutn/template</t>
  </si>
  <si>
    <t>2020-09-01T19:21:42Z</t>
  </si>
  <si>
    <t>2020-09-01T19:21:48Z</t>
  </si>
  <si>
    <t>2020-09-01T19:21:44Z</t>
  </si>
  <si>
    <t>MDEwOlJlcG9zaXRvcnkyOTExNjA0ODU=</t>
  </si>
  <si>
    <t>transbank</t>
  </si>
  <si>
    <t>hvarela</t>
  </si>
  <si>
    <t>https://github.com/hvarela/transbank</t>
  </si>
  <si>
    <t>Java/TSQL</t>
  </si>
  <si>
    <t>2020-08-28T22:50:42Z</t>
  </si>
  <si>
    <t>2020-08-31T23:36:55Z</t>
  </si>
  <si>
    <t>2020-08-31T23:36:30Z</t>
  </si>
  <si>
    <t>MDEwOlJlcG9zaXRvcnkyNDA4MTE0MTk=</t>
  </si>
  <si>
    <t>elixir</t>
  </si>
  <si>
    <t>Myna65</t>
  </si>
  <si>
    <t>Nathan Meynaert</t>
  </si>
  <si>
    <t>Accounting software</t>
  </si>
  <si>
    <t>https://github.com/Myna65/elixir</t>
  </si>
  <si>
    <t>2020-02-16T01:07:00Z</t>
  </si>
  <si>
    <t>2020-08-29T15:42:52Z</t>
  </si>
  <si>
    <t>2020-08-29T15:42:44Z</t>
  </si>
  <si>
    <t>MDEwOlJlcG9zaXRvcnkxMDMwMjQ5MA==</t>
  </si>
  <si>
    <t>DailyCode</t>
  </si>
  <si>
    <t>xdzhou</t>
  </si>
  <si>
    <t>loic</t>
  </si>
  <si>
    <t>Java lover</t>
  </si>
  <si>
    <t>learn to algorithm</t>
  </si>
  <si>
    <t>https://github.com/xdzhou/DailyCode</t>
  </si>
  <si>
    <t>2013-05-26T19:29:00Z</t>
  </si>
  <si>
    <t>2020-08-29T14:49:05Z</t>
  </si>
  <si>
    <t>2020-08-29T14:48:47Z</t>
  </si>
  <si>
    <t>MDEwOlJlcG9zaXRvcnkyODk3NjAzNTg=</t>
  </si>
  <si>
    <t>meetup-api</t>
  </si>
  <si>
    <t xml:space="preserve">Santander Tecnologia Challenge </t>
  </si>
  <si>
    <t>https://github.com/yogonza524/meetup-api</t>
  </si>
  <si>
    <t>Makefile/Java/Shell/Dockerfile/Go</t>
  </si>
  <si>
    <t>2020-08-23T20:19:56Z</t>
  </si>
  <si>
    <t>2020-09-12T11:24:43Z</t>
  </si>
  <si>
    <t>2020-08-28T18:16:10Z</t>
  </si>
  <si>
    <t>MDEwOlJlcG9zaXRvcnk4NDQzNjA2</t>
  </si>
  <si>
    <t>highwheel</t>
  </si>
  <si>
    <t>hcoles</t>
  </si>
  <si>
    <t>Henry Coles</t>
  </si>
  <si>
    <t>Edinburgh</t>
  </si>
  <si>
    <t>Tool to detect and visualise class and package cycles</t>
  </si>
  <si>
    <t>https://github.com/hcoles/highwheel</t>
  </si>
  <si>
    <t>Java/CSS/Shell</t>
  </si>
  <si>
    <t>2013-02-26T22:33:50Z</t>
  </si>
  <si>
    <t>2020-10-28T10:42:26Z</t>
  </si>
  <si>
    <t>2020-08-28T10:27:46Z</t>
  </si>
  <si>
    <t>MDEwOlJlcG9zaXRvcnkxNTg1NTQyOTA=</t>
  </si>
  <si>
    <t>ia-case-validation-api</t>
  </si>
  <si>
    <t>Immigration &amp; Asylum case validation API</t>
  </si>
  <si>
    <t>https://github.com/hmcts/ia-case-validation-api</t>
  </si>
  <si>
    <t>Dockerfile/Shell/HCL/Java</t>
  </si>
  <si>
    <t>2018-11-21T13:44:57Z</t>
  </si>
  <si>
    <t>2020-08-28T09:31:40Z</t>
  </si>
  <si>
    <t>2020-08-28T09:31:35Z</t>
  </si>
  <si>
    <t>MDEwOlJlcG9zaXRvcnkyODk4ODgzMjg=</t>
  </si>
  <si>
    <t>chronicle-examples</t>
  </si>
  <si>
    <t>shailesh7382</t>
  </si>
  <si>
    <t>chronicle - helloworld</t>
  </si>
  <si>
    <t>https://github.com/shailesh7382/chronicle-examples</t>
  </si>
  <si>
    <t>2020-08-24T09:45:15Z</t>
  </si>
  <si>
    <t>2020-08-27T03:07:14Z</t>
  </si>
  <si>
    <t>2020-08-27T03:06:44Z</t>
  </si>
  <si>
    <t>MDEwOlJlcG9zaXRvcnkzMDcyMDk4MjA=</t>
  </si>
  <si>
    <t>codeituk-ccd-data-store-api</t>
  </si>
  <si>
    <t>toofuns</t>
  </si>
  <si>
    <t>https://github.com/toofuns/codeituk-ccd-data-store-api</t>
  </si>
  <si>
    <t>Shell/Dockerfile/Groovy/HCL/Java/Gherkin/PLpgSQL</t>
  </si>
  <si>
    <t>2020-10-25T22:59:05Z</t>
  </si>
  <si>
    <t>2020-10-25T23:04:26Z</t>
  </si>
  <si>
    <t>2020-08-26T04:54:49Z</t>
  </si>
  <si>
    <t>MDEwOlJlcG9zaXRvcnkxODY2NTY3MDI=</t>
  </si>
  <si>
    <t>javaquarium</t>
  </si>
  <si>
    <t>LukaMrt</t>
  </si>
  <si>
    <t>Vienne, France</t>
  </si>
  <si>
    <t>https://github.com/LukaMrt/javaquarium</t>
  </si>
  <si>
    <t>2019-05-14T16:04:58Z</t>
  </si>
  <si>
    <t>2020-08-25T15:42:53Z</t>
  </si>
  <si>
    <t>2020-08-25T15:42:47Z</t>
  </si>
  <si>
    <t>MDEwOlJlcG9zaXRvcnkxODkyNjMzMzY=</t>
  </si>
  <si>
    <t>adventuregame</t>
  </si>
  <si>
    <t>double16</t>
  </si>
  <si>
    <t>Patrick Double</t>
  </si>
  <si>
    <t xml:space="preserve">@objectpartners </t>
  </si>
  <si>
    <t>USA</t>
  </si>
  <si>
    <t>Interactive Fiction Game for fun and learning</t>
  </si>
  <si>
    <t>https://github.com/double16/adventuregame</t>
  </si>
  <si>
    <t>Groovy/Java/HTML/JavaScript/Lua/Shell</t>
  </si>
  <si>
    <t>2019-05-29T16:41:57Z</t>
  </si>
  <si>
    <t>2020-08-20T12:19:17Z</t>
  </si>
  <si>
    <t>2020-08-20T12:19:08Z</t>
  </si>
  <si>
    <t>MDEwOlJlcG9zaXRvcnkyODI4OTUxNDM=</t>
  </si>
  <si>
    <t>report-bot</t>
  </si>
  <si>
    <t>alinalobkova</t>
  </si>
  <si>
    <t>Alina Lobkova</t>
  </si>
  <si>
    <t>https://github.com/alinalobkova/report-bot</t>
  </si>
  <si>
    <t>2020-07-27T12:42:23Z</t>
  </si>
  <si>
    <t>2020-08-20T07:04:49Z</t>
  </si>
  <si>
    <t>2020-08-20T07:01:53Z</t>
  </si>
  <si>
    <t>MDEwOlJlcG9zaXRvcnkyMzU1NzM0MzM=</t>
  </si>
  <si>
    <t>Rabatt-Rechner-Kata</t>
  </si>
  <si>
    <t>unit-testing/exercise/boundary-conditions/test-cases/code-kata/kata</t>
  </si>
  <si>
    <t>Exercise for finding tests for boundary conditions.</t>
  </si>
  <si>
    <t>https://github.com/codecop/Rabatt-Rechner-Kata</t>
  </si>
  <si>
    <t>Java/Batchfile/Shell/JavaScript/PHP</t>
  </si>
  <si>
    <t>2020-01-22T12:55:34Z</t>
  </si>
  <si>
    <t>2021-04-26T19:22:43Z</t>
  </si>
  <si>
    <t>2020-08-18T10:11:33Z</t>
  </si>
  <si>
    <t>MDEwOlJlcG9zaXRvcnkxNjUyNjE5NDQ=</t>
  </si>
  <si>
    <t>am-lib</t>
  </si>
  <si>
    <t>Access Management solution for HMCTS projects</t>
  </si>
  <si>
    <t>https://github.com/hmcts/am-lib</t>
  </si>
  <si>
    <t>Shell/Java/Dockerfile/Groovy/HCL/Scala/PLpgSQL</t>
  </si>
  <si>
    <t>2019-01-11T15:03:36Z</t>
  </si>
  <si>
    <t>2021-05-14T09:54:09Z</t>
  </si>
  <si>
    <t>2020-08-17T09:43:00Z</t>
  </si>
  <si>
    <t>MDEwOlJlcG9zaXRvcnkyODY5MzE3NDQ=</t>
  </si>
  <si>
    <t>SimpleWebServiceApplication</t>
  </si>
  <si>
    <t>Jamiex304</t>
  </si>
  <si>
    <t>Jamie Mulvaney</t>
  </si>
  <si>
    <t>Simple Web Service Application (Displaying Test Metrics)</t>
  </si>
  <si>
    <t>https://github.com/Jamiex304/SimpleWebServiceApplication</t>
  </si>
  <si>
    <t>Java/PureBasic/HTML/CSS/JavaScript</t>
  </si>
  <si>
    <t>2020-08-12T06:10:57Z</t>
  </si>
  <si>
    <t>2020-08-17T07:09:55Z</t>
  </si>
  <si>
    <t>2020-08-17T07:09:42Z</t>
  </si>
  <si>
    <t>MDEwOlJlcG9zaXRvcnkxNzM0ODc3MDY=</t>
  </si>
  <si>
    <t>raulviana</t>
  </si>
  <si>
    <t>Raul</t>
  </si>
  <si>
    <t>@mieic student @FEUP</t>
  </si>
  <si>
    <t>Repository for \Object Oriented Programming Laboratory\" course"</t>
  </si>
  <si>
    <t>https://github.com/raulviana/FEUP-LPOO</t>
  </si>
  <si>
    <t>2019-03-02T19:04:50Z</t>
  </si>
  <si>
    <t>2020-08-14T23:33:41Z</t>
  </si>
  <si>
    <t>2020-08-14T23:33:38Z</t>
  </si>
  <si>
    <t>MDEwOlJlcG9zaXRvcnkyODc0NDE4Njc=</t>
  </si>
  <si>
    <t>academic-service</t>
  </si>
  <si>
    <t>LeandriT</t>
  </si>
  <si>
    <t>Gandhy Leandro Cuasapas</t>
  </si>
  <si>
    <t>Apasionado por el diseño, desarrollo de sistemas web, aplicaciones móviles, con el stack Java (Spring Framework), Javascript (Angular), Moviles (React Native)</t>
  </si>
  <si>
    <t>@SIT (Sistemas Inteligentes)</t>
  </si>
  <si>
    <t>Quito, Pichincha, Ecuador</t>
  </si>
  <si>
    <t>Sistema academico</t>
  </si>
  <si>
    <t>https://github.com/LeandriT/academic-service</t>
  </si>
  <si>
    <t>2020-08-14T04:18:33Z</t>
  </si>
  <si>
    <t>2020-08-14T06:21:52Z</t>
  </si>
  <si>
    <t>2020-08-14T06:20:48Z</t>
  </si>
  <si>
    <t>MDEwOlJlcG9zaXRvcnkyODY1OTM0MjQ=</t>
  </si>
  <si>
    <t>SpaceInvaders</t>
  </si>
  <si>
    <t>filiperecharte</t>
  </si>
  <si>
    <t>Luís Filipe Recharte</t>
  </si>
  <si>
    <t>Student in Informatics and Computing Engineering</t>
  </si>
  <si>
    <t>https://github.com/filiperecharte/SpaceInvaders</t>
  </si>
  <si>
    <t>2020-08-10T22:45:43Z</t>
  </si>
  <si>
    <t>2021-01-09T16:23:03Z</t>
  </si>
  <si>
    <t>2020-08-10T23:52:50Z</t>
  </si>
  <si>
    <t>MDEwOlJlcG9zaXRvcnkyNzYzMjAwMDg=</t>
  </si>
  <si>
    <t>contact-us-demo</t>
  </si>
  <si>
    <t>Spring boot demo application</t>
  </si>
  <si>
    <t>https://github.com/albertattard/contact-us-demo</t>
  </si>
  <si>
    <t>2020-07-01T08:22:35Z</t>
  </si>
  <si>
    <t>2020-08-10T16:29:24Z</t>
  </si>
  <si>
    <t>2020-08-10T16:29:20Z</t>
  </si>
  <si>
    <t>MDEwOlJlcG9zaXRvcnkyODY0MTU4MTk=</t>
  </si>
  <si>
    <t>Checkstyle</t>
  </si>
  <si>
    <t>zjl95</t>
  </si>
  <si>
    <t>Code inspection specification</t>
  </si>
  <si>
    <t>https://github.com/zjl95/Checkstyle</t>
  </si>
  <si>
    <t>Batchfile/Shell/Perl/Java/GAP/CSS/JavaScript</t>
  </si>
  <si>
    <t>2020-08-10T08:12:55Z</t>
  </si>
  <si>
    <t>2020-08-10T08:20:56Z</t>
  </si>
  <si>
    <t>2020-08-10T08:19:26Z</t>
  </si>
  <si>
    <t>MDEwOlJlcG9zaXRvcnkyODI5NTk0NDY=</t>
  </si>
  <si>
    <t>jnedum</t>
  </si>
  <si>
    <t>https://github.com/jnedum/mutation-testing-demo</t>
  </si>
  <si>
    <t>2020-07-27T16:51:26Z</t>
  </si>
  <si>
    <t>2020-08-06T15:19:37Z</t>
  </si>
  <si>
    <t>2020-08-06T15:19:22Z</t>
  </si>
  <si>
    <t>MDEwOlJlcG9zaXRvcnkyNjQxNjU0OTM=</t>
  </si>
  <si>
    <t>Frigga</t>
  </si>
  <si>
    <t>knightzmc</t>
  </si>
  <si>
    <t>Alexander Wood</t>
  </si>
  <si>
    <t>Professional Java and Kotlin Developer, wannabe Haskell Developer</t>
  </si>
  <si>
    <t>@TheDeveloperDen</t>
  </si>
  <si>
    <t>United Kingdom</t>
  </si>
  <si>
    <t>A Programming Language... kind of</t>
  </si>
  <si>
    <t>https://github.com/knightzmc/Frigga</t>
  </si>
  <si>
    <t>ANTLR/Kotlin</t>
  </si>
  <si>
    <t>2020-05-15T10:31:40Z</t>
  </si>
  <si>
    <t>2021-06-11T22:20:53Z</t>
  </si>
  <si>
    <t>2020-08-03T23:06:03Z</t>
  </si>
  <si>
    <t>MDEwOlJlcG9zaXRvcnkyODQ0NTQ5NjE=</t>
  </si>
  <si>
    <t>Minesweeper</t>
  </si>
  <si>
    <t>game/minesweeper/board/java/feup/feup-lpoo</t>
  </si>
  <si>
    <t xml:space="preserve"> A stylized minesweeper created in java. Project from LPOO-FEUP subject. </t>
  </si>
  <si>
    <t>https://github.com/Jumaruba/Minesweeper</t>
  </si>
  <si>
    <t>2020-08-02T12:13:58Z</t>
  </si>
  <si>
    <t>2020-10-13T21:16:27Z</t>
  </si>
  <si>
    <t>2020-08-02T12:26:22Z</t>
  </si>
  <si>
    <t>MDEwOlJlcG9zaXRvcnkyNDkxOTYwNjg=</t>
  </si>
  <si>
    <t>Microservices-Testing</t>
  </si>
  <si>
    <t>greenlearner01</t>
  </si>
  <si>
    <t>Green Learner</t>
  </si>
  <si>
    <t>A software engineer by profession and always looking to learn new technologies and sharing my learnings and experiences through vlogs and blogs.</t>
  </si>
  <si>
    <t>TSYS</t>
  </si>
  <si>
    <t>Noida, India</t>
  </si>
  <si>
    <t>All about microservice testing strategy. Unit testing. Mockito library. Integration testing. Code coverage. Sonarqube. Static code analysis.</t>
  </si>
  <si>
    <t>https://github.com/greenlearner01/Microservices-Testing</t>
  </si>
  <si>
    <t>2020-03-22T14:04:53Z</t>
  </si>
  <si>
    <t>2021-01-09T10:34:12Z</t>
  </si>
  <si>
    <t>2020-08-02T09:22:12Z</t>
  </si>
  <si>
    <t>MDEwOlJlcG9zaXRvcnk5OTIxMTY5</t>
  </si>
  <si>
    <t>combinatoradix</t>
  </si>
  <si>
    <t>A Java library to enumerate permutations and combinations suitable for distributed executions</t>
  </si>
  <si>
    <t>https://github.com/dakusui/combinatoradix</t>
  </si>
  <si>
    <t>2013-05-07T20:39:31Z</t>
  </si>
  <si>
    <t>2020-12-17T15:30:27Z</t>
  </si>
  <si>
    <t>2020-07-28T20:59:03Z</t>
  </si>
  <si>
    <t>MDEwOlJlcG9zaXRvcnkyODE4NTY2NTE=</t>
  </si>
  <si>
    <t>assembly-service</t>
  </si>
  <si>
    <t>deividfsantos</t>
  </si>
  <si>
    <t>https://github.com/deividfsantos/assembly-service</t>
  </si>
  <si>
    <t>Java/Dockerfile/Shell/TSQL</t>
  </si>
  <si>
    <t>2020-07-23T05:12:06Z</t>
  </si>
  <si>
    <t>2020-07-27T18:36:21Z</t>
  </si>
  <si>
    <t>2020-07-26T23:34:03Z</t>
  </si>
  <si>
    <t>MDEwOlJlcG9zaXRvcnkyNzk2MTQ4MjQ=</t>
  </si>
  <si>
    <t>StoryTeller</t>
  </si>
  <si>
    <t>Driky</t>
  </si>
  <si>
    <t>Cédric Chatelain</t>
  </si>
  <si>
    <t>Full stack dev with interest in functional programing, 3D real time application and new standard for open social networking.</t>
  </si>
  <si>
    <t>Zenika</t>
  </si>
  <si>
    <t>Montreal, Canada</t>
  </si>
  <si>
    <t>https://github.com/Driky/StoryTeller</t>
  </si>
  <si>
    <t>2020-07-14T14:54:19Z</t>
  </si>
  <si>
    <t>2020-07-23T03:58:51Z</t>
  </si>
  <si>
    <t>2020-07-23T03:58:37Z</t>
  </si>
  <si>
    <t>MDEwOlJlcG9zaXRvcnkyNzc0MTc3Nzg=</t>
  </si>
  <si>
    <t>spring-boot-client-service</t>
  </si>
  <si>
    <t>r3m25</t>
  </si>
  <si>
    <t>Rubén Marcos Morales Medina</t>
  </si>
  <si>
    <t>\r\n    Computer Engineer. \r\nJava Backend Developer Ssr.\r\n\r\n</t>
  </si>
  <si>
    <t xml:space="preserve">@Globant </t>
  </si>
  <si>
    <t>Santiago of Chile</t>
  </si>
  <si>
    <t>springboot/maven/feign/mockito-framework/junit/wiremock/mapstruct</t>
  </si>
  <si>
    <t>In this repo you can see a simple implementation with spring boot and deferents configuration, libraries and tools.</t>
  </si>
  <si>
    <t>https://github.com/r3m25/spring-boot-client-service</t>
  </si>
  <si>
    <t>2020-07-06T01:49:45Z</t>
  </si>
  <si>
    <t>2020-07-22T03:24:56Z</t>
  </si>
  <si>
    <t>2020-07-22T03:24:52Z</t>
  </si>
  <si>
    <t>MDEwOlJlcG9zaXRvcnkyNjg4MzMyNjQ=</t>
  </si>
  <si>
    <t>spock-mutation-testing</t>
  </si>
  <si>
    <t>JohannesDienstDBSystel</t>
  </si>
  <si>
    <t>Johannes Dienst</t>
  </si>
  <si>
    <t>https://github.com/JohannesDienstDBSystel/spock-mutation-testing</t>
  </si>
  <si>
    <t>2020-06-02T15:06:58Z</t>
  </si>
  <si>
    <t>2020-07-20T16:10:50Z</t>
  </si>
  <si>
    <t>2020-07-20T16:10:46Z</t>
  </si>
  <si>
    <t>MDEwOlJlcG9zaXRvcnkyNzg4MTU0MDI=</t>
  </si>
  <si>
    <t>my-career</t>
  </si>
  <si>
    <t>liuzzom</t>
  </si>
  <si>
    <t>Bachelor degree in Computer Engineeering at @unipa. Computer Engineering student at @unifi</t>
  </si>
  <si>
    <t>Università degli studi di Firenze</t>
  </si>
  <si>
    <t>Florence, Italy</t>
  </si>
  <si>
    <t>TDD Java project example for APT course</t>
  </si>
  <si>
    <t>https://github.com/liuzzom/my-career</t>
  </si>
  <si>
    <t>2020-07-11T07:53:49Z</t>
  </si>
  <si>
    <t>2020-07-19T13:58:55Z</t>
  </si>
  <si>
    <t>2020-07-19T13:58:52Z</t>
  </si>
  <si>
    <t>MDEwOlJlcG9zaXRvcnkxMDI3NTI2NTI=</t>
  </si>
  <si>
    <t>spring-boot-clean-architecture-demo</t>
  </si>
  <si>
    <t>damienbeaufils</t>
  </si>
  <si>
    <t>Damien Beaufils</t>
  </si>
  <si>
    <t>Software Crafter &amp; CTO @Zenika Montreal · Software Crafters Montreal meetup &amp; @socrates-ca co-organizer</t>
  </si>
  <si>
    <t>@Zenika Montréal</t>
  </si>
  <si>
    <t>Montréal, QC, Canada</t>
  </si>
  <si>
    <t>An example of clean architecture implementation with Spring Boot</t>
  </si>
  <si>
    <t>https://github.com/damienbeaufils/spring-boot-clean-architecture-demo</t>
  </si>
  <si>
    <t>2017-09-07T15:16:13Z</t>
  </si>
  <si>
    <t>2021-06-20T19:10:59Z</t>
  </si>
  <si>
    <t>2020-07-18T14:18:02Z</t>
  </si>
  <si>
    <t>MDEwOlJlcG9zaXRvcnkxMzA5ODQ2MjI=</t>
  </si>
  <si>
    <t>salut</t>
  </si>
  <si>
    <t>sunye</t>
  </si>
  <si>
    <t>Gerson Sunyé</t>
  </si>
  <si>
    <t>University of Nantes</t>
  </si>
  <si>
    <t>Nantes, France</t>
  </si>
  <si>
    <t>multicast-dns/java/zeroconf/bonjour</t>
  </si>
  <si>
    <t>Salut is a simple Java implementation of Multicast DNS and DNS-Based Service Discovery.</t>
  </si>
  <si>
    <t>https://github.com/sunye/salut</t>
  </si>
  <si>
    <t>2018-04-25T09:42:42Z</t>
  </si>
  <si>
    <t>2020-07-16T15:58:21Z</t>
  </si>
  <si>
    <t>2020-07-16T15:55:40Z</t>
  </si>
  <si>
    <t>MDEwOlJlcG9zaXRvcnkyNzkzMTMxMTA=</t>
  </si>
  <si>
    <t>ddd_tutorial_finance</t>
  </si>
  <si>
    <t>miguelemos</t>
  </si>
  <si>
    <t>Miguel Lemos</t>
  </si>
  <si>
    <t>Learning and building. Ethereum.</t>
  </si>
  <si>
    <t>ddd/software-engineering/software-architecture/ddd-architecture/ddd-patterns/ddd-example/solid-principles/grasp</t>
  </si>
  <si>
    <t>Tutorial on DDD (Domain-Driven Design), by building a Web App with the theme \Personal Finance Management\". Adapted from a group project in university."</t>
  </si>
  <si>
    <t>https://github.com/miguelemos/ddd_tutorial_finance</t>
  </si>
  <si>
    <t>2020-07-13T13:39:40Z</t>
  </si>
  <si>
    <t>2021-02-08T00:25:56Z</t>
  </si>
  <si>
    <t>2020-07-13T13:50:20Z</t>
  </si>
  <si>
    <t>MDEwOlJlcG9zaXRvcnkyNjY1Nzc4OTU=</t>
  </si>
  <si>
    <t>AsteroidsGame</t>
  </si>
  <si>
    <t>jasminediaconu</t>
  </si>
  <si>
    <t>Jasmine</t>
  </si>
  <si>
    <t>Front-end developer. Cyber security enthusiast.</t>
  </si>
  <si>
    <t>The Hague</t>
  </si>
  <si>
    <t>Asteroids multiplayer game</t>
  </si>
  <si>
    <t>https://github.com/jasminediaconu/AsteroidsGame</t>
  </si>
  <si>
    <t>2020-05-24T16:14:02Z</t>
  </si>
  <si>
    <t>2020-07-12T17:28:40Z</t>
  </si>
  <si>
    <t>2020-07-12T17:28:37Z</t>
  </si>
  <si>
    <t>MDEwOlJlcG9zaXRvcnk3NzQwODk2Ng==</t>
  </si>
  <si>
    <t>GPSSimulator</t>
  </si>
  <si>
    <t>BenjiTrapp</t>
  </si>
  <si>
    <t>Benjamin-Yves Trapp</t>
  </si>
  <si>
    <t>127.0.0.1</t>
  </si>
  <si>
    <t>nmea-sentences/fault-injection/gps-simulator/gps</t>
  </si>
  <si>
    <t>(vHIL) GPS Simulator and Environment for Fault-Injection experiments</t>
  </si>
  <si>
    <t>https://github.com/BenjiTrapp/GPSSimulator</t>
  </si>
  <si>
    <t>2016-12-26T22:01:48Z</t>
  </si>
  <si>
    <t>2020-08-04T17:59:03Z</t>
  </si>
  <si>
    <t>2020-07-11T20:43:29Z</t>
  </si>
  <si>
    <t>MDEwOlJlcG9zaXRvcnkxODA0Njc0NTM=</t>
  </si>
  <si>
    <t>engenharia-software-cs</t>
  </si>
  <si>
    <t>newtonjose</t>
  </si>
  <si>
    <t>Josenilton S. J.</t>
  </si>
  <si>
    <t>| On travel to be a Software Engineering |\r\nI'm now working with Python, GraphQL, React and other past works with Networks, SDN, K8s, Xen, Golang, ETL and REST.</t>
  </si>
  <si>
    <t>Goiânia, Brazil</t>
  </si>
  <si>
    <t>nodejs/javascript/ci/software-development/software-engineering/java/codequality</t>
  </si>
  <si>
    <t>Repositório com as implementações das aulas de Contrução de Software</t>
  </si>
  <si>
    <t>https://github.com/newtonjose/engenharia-software-cs</t>
  </si>
  <si>
    <t>JavaScript/Java/Dockerfile/HTML</t>
  </si>
  <si>
    <t>2019-04-10T00:00:18Z</t>
  </si>
  <si>
    <t>2021-03-14T03:50:13Z</t>
  </si>
  <si>
    <t>2020-07-10T16:36:50Z</t>
  </si>
  <si>
    <t>MDEwOlJlcG9zaXRvcnkyNzgxMTkyOTc=</t>
  </si>
  <si>
    <t>event-food-demo</t>
  </si>
  <si>
    <t>https://github.com/albertattard/event-food-demo</t>
  </si>
  <si>
    <t>2020-07-08T14:59:19Z</t>
  </si>
  <si>
    <t>2020-07-09T13:03:37Z</t>
  </si>
  <si>
    <t>2020-07-09T13:03:28Z</t>
  </si>
  <si>
    <t>MDEwOlJlcG9zaXRvcnkzNTE3MTg2OTY=</t>
  </si>
  <si>
    <t>pit-hom</t>
  </si>
  <si>
    <t>sofiagattucci</t>
  </si>
  <si>
    <t>Don't be afraid to destabilize a system, it is in its nature to change</t>
  </si>
  <si>
    <t>software-testing/testing-tool/pitest-plugin</t>
  </si>
  <si>
    <t>Project to learn high order mutation testing technique and explore pit-hom tool</t>
  </si>
  <si>
    <t>https://github.com/sofiagattucci/pit-hom</t>
  </si>
  <si>
    <t>2021-03-26T08:52:51Z</t>
  </si>
  <si>
    <t>2021-03-26T08:57:18Z</t>
  </si>
  <si>
    <t>2020-07-09T10:35:20Z</t>
  </si>
  <si>
    <t>MDEwOlJlcG9zaXRvcnkyNzI5MzI3Njk=</t>
  </si>
  <si>
    <t>time-report-parameterized</t>
  </si>
  <si>
    <t>https://github.com/wearearima/time-report-parameterized</t>
  </si>
  <si>
    <t>Java/TSQL/HTML</t>
  </si>
  <si>
    <t>2020-06-17T09:28:32Z</t>
  </si>
  <si>
    <t>2020-08-18T18:32:07Z</t>
  </si>
  <si>
    <t>2020-07-09T06:11:46Z</t>
  </si>
  <si>
    <t>MDEwOlJlcG9zaXRvcnkyNzc1NTQxMjY=</t>
  </si>
  <si>
    <t>testesDeMutacao</t>
  </si>
  <si>
    <t>adamvinicius</t>
  </si>
  <si>
    <t>https://github.com/adamvinicius/testesDeMutacao</t>
  </si>
  <si>
    <t>2020-07-06T13:48:03Z</t>
  </si>
  <si>
    <t>2020-08-07T01:29:23Z</t>
  </si>
  <si>
    <t>2020-07-08T23:51:41Z</t>
  </si>
  <si>
    <t>MDEwOlJlcG9zaXRvcnkyNTM5ODU3ODg=</t>
  </si>
  <si>
    <t>taller8_mutation</t>
  </si>
  <si>
    <t>dtmaciasca</t>
  </si>
  <si>
    <t>https://github.com/dtmaciasca/taller8_mutation</t>
  </si>
  <si>
    <t>HTML/CSS/Java/JavaScript/Smali</t>
  </si>
  <si>
    <t>2020-04-08T04:33:42Z</t>
  </si>
  <si>
    <t>2020-07-06T22:15:55Z</t>
  </si>
  <si>
    <t>2020-07-06T22:15:51Z</t>
  </si>
  <si>
    <t>MDEwOlJlcG9zaXRvcnkyNjgzODc0NTM=</t>
  </si>
  <si>
    <t>wallet-server</t>
  </si>
  <si>
    <t>gRPC Wallet Server Application</t>
  </si>
  <si>
    <t>https://github.com/tiagosgalvao/wallet-server</t>
  </si>
  <si>
    <t>2020-06-01T00:18:07Z</t>
  </si>
  <si>
    <t>2021-03-07T18:45:12Z</t>
  </si>
  <si>
    <t>2020-07-01T23:04:55Z</t>
  </si>
  <si>
    <t>MDEwOlJlcG9zaXRvcnkyNzYxODc2NDE=</t>
  </si>
  <si>
    <t>mutation-test-playground</t>
  </si>
  <si>
    <t>mopkobot</t>
  </si>
  <si>
    <t>Aleksandar Serafimoski</t>
  </si>
  <si>
    <t>Chicago</t>
  </si>
  <si>
    <t>https://github.com/mopkobot/mutation-test-playground</t>
  </si>
  <si>
    <t>2020-06-30T19:15:16Z</t>
  </si>
  <si>
    <t>2020-06-30T19:15:43Z</t>
  </si>
  <si>
    <t>2020-06-30T19:15:29Z</t>
  </si>
  <si>
    <t>MDEwOlJlcG9zaXRvcnkyNzQ3ODQ0ODU=</t>
  </si>
  <si>
    <t>spring-reactive-tests</t>
  </si>
  <si>
    <t>sinaneski</t>
  </si>
  <si>
    <t>Sinan Eski</t>
  </si>
  <si>
    <t>SWARTS</t>
  </si>
  <si>
    <t>spring-reactive/spring-boot-2/unit-testing/pitest/pitest-plugin/integration-testing/webflux-test/webflux/wiremock/okhttp3</t>
  </si>
  <si>
    <t>The aim of this project is to demonstrate Unit, Mutation and Integration tests in Spring Reactive WebFlux application</t>
  </si>
  <si>
    <t>https://github.com/sinaneski/spring-reactive-tests</t>
  </si>
  <si>
    <t>2020-06-24T22:50:59Z</t>
  </si>
  <si>
    <t>2020-06-30T00:08:46Z</t>
  </si>
  <si>
    <t>2020-06-30T00:08:31Z</t>
  </si>
  <si>
    <t>MDEwOlJlcG9zaXRvcnkyNzI5MzYwMDc=</t>
  </si>
  <si>
    <t>lib-minkrest</t>
  </si>
  <si>
    <t>Minimalistic lambda-based hamcrest-style matcher in Kotlin, also works for Java.</t>
  </si>
  <si>
    <t>https://github.com/nelkinda/lib-minkrest</t>
  </si>
  <si>
    <t>2020-06-17T09:44:05Z</t>
  </si>
  <si>
    <t>2020-06-26T07:15:10Z</t>
  </si>
  <si>
    <t>2020-06-29T10:28:06Z</t>
  </si>
  <si>
    <t>MDEwOlJlcG9zaXRvcnkyODIxOTIxMjQ=</t>
  </si>
  <si>
    <t>Software-Testing</t>
  </si>
  <si>
    <t>yizhaosan</t>
  </si>
  <si>
    <t>https://github.com/yizhaosan/Software-Testing</t>
  </si>
  <si>
    <t>Python/Java/HTML/Gherkin/TSQL/PLSQL/JavaScript</t>
  </si>
  <si>
    <t>2020-07-24T10:35:45Z</t>
  </si>
  <si>
    <t>2020-07-24T10:36:40Z</t>
  </si>
  <si>
    <t>2020-06-29T00:47:10Z</t>
  </si>
  <si>
    <t>MDEwOlJlcG9zaXRvcnkyODI1NzQ5MDg=</t>
  </si>
  <si>
    <t>scionalteraslasharbitrader</t>
  </si>
  <si>
    <t>fakecoinbase</t>
  </si>
  <si>
    <t>This is your first repository</t>
  </si>
  <si>
    <t>https://github.com/fakecoinbase/scionalteraslasharbitrader</t>
  </si>
  <si>
    <t>2020-07-26T04:23:34Z</t>
  </si>
  <si>
    <t>2020-07-26T04:24:10Z</t>
  </si>
  <si>
    <t>2020-06-26T22:00:15Z</t>
  </si>
  <si>
    <t>MDEwOlJlcG9zaXRvcnkyNjAyMzM4NDA=</t>
  </si>
  <si>
    <t>Bank</t>
  </si>
  <si>
    <t>steinko</t>
  </si>
  <si>
    <t>Stein Korsveien</t>
  </si>
  <si>
    <t>developer tester architect\r\nBlog:https://steinkorsveien.wordpress.com</t>
  </si>
  <si>
    <t>steinko AS</t>
  </si>
  <si>
    <t>Oslo</t>
  </si>
  <si>
    <t>java/spring-boot/junit5/mokito</t>
  </si>
  <si>
    <t>The bank backend component of the ATM application.</t>
  </si>
  <si>
    <t>https://github.com/steinko/Bank</t>
  </si>
  <si>
    <t>2020-04-30T14:27:09Z</t>
  </si>
  <si>
    <t>2020-12-03T12:30:24Z</t>
  </si>
  <si>
    <t>2020-06-26T13:15:49Z</t>
  </si>
  <si>
    <t>MDEwOlJlcG9zaXRvcnkyMzA0ODA2MzI=</t>
  </si>
  <si>
    <t>todolist</t>
  </si>
  <si>
    <t>rickie95</t>
  </si>
  <si>
    <t>Riccardo Malavolti</t>
  </si>
  <si>
    <t>Computer Science Engineering master's degree student in University of Florence.</t>
  </si>
  <si>
    <t>A todo list developed with Maven, Jenkins and a lot of friends</t>
  </si>
  <si>
    <t>https://github.com/rickie95/todolist</t>
  </si>
  <si>
    <t>Java/Dockerfile/Gherkin/Shell</t>
  </si>
  <si>
    <t>2019-12-27T16:56:25Z</t>
  </si>
  <si>
    <t>2020-06-26T08:14:58Z</t>
  </si>
  <si>
    <t>2020-06-26T08:14:42Z</t>
  </si>
  <si>
    <t>MDEwOlJlcG9zaXRvcnkyNTgzMzQyODQ=</t>
  </si>
  <si>
    <t>Ingsoft2</t>
  </si>
  <si>
    <t>asdolo</t>
  </si>
  <si>
    <t>Lucas Raposeiras</t>
  </si>
  <si>
    <t>Computer Science student at University of Buenos Aires.</t>
  </si>
  <si>
    <t>The Amalgama</t>
  </si>
  <si>
    <t>https://github.com/asdolo/Ingsoft2</t>
  </si>
  <si>
    <t>Java/HTML/CSS/JavaScript/Batchfile/Shell/Python</t>
  </si>
  <si>
    <t>2020-04-23T21:24:54Z</t>
  </si>
  <si>
    <t>2020-11-27T23:43:27Z</t>
  </si>
  <si>
    <t>2020-06-25T22:14:32Z</t>
  </si>
  <si>
    <t>MDEwOlJlcG9zaXRvcnkxNzMyMTA1MTU=</t>
  </si>
  <si>
    <t>dependent-tests-scripts</t>
  </si>
  <si>
    <t>TestingResearchIllinois</t>
  </si>
  <si>
    <t>https://github.com/TestingResearchIllinois/dependent-tests-scripts</t>
  </si>
  <si>
    <t>TeX/Shell/Python/Prolog</t>
  </si>
  <si>
    <t>2019-03-01T00:52:47Z</t>
  </si>
  <si>
    <t>2021-03-01T01:26:06Z</t>
  </si>
  <si>
    <t>2020-06-23T03:11:15Z</t>
  </si>
  <si>
    <t>MDEwOlJlcG9zaXRvcnkyNzM0OTQzODA=</t>
  </si>
  <si>
    <t>SSBSE-Challenge-2020-application</t>
  </si>
  <si>
    <t>pderakhshanfar</t>
  </si>
  <si>
    <t>Pouria Derakhshanfar</t>
  </si>
  <si>
    <t>Delft, Netherlands</t>
  </si>
  <si>
    <t>This is the replication package of our study for SSBSE 2020 challenge</t>
  </si>
  <si>
    <t>https://github.com/pderakhshanfar/SSBSE-Challenge-2020-application</t>
  </si>
  <si>
    <t>Shell/R/Python/Java/HTML/CSS</t>
  </si>
  <si>
    <t>2020-06-19T12:58:08Z</t>
  </si>
  <si>
    <t>2020-06-22T09:42:51Z</t>
  </si>
  <si>
    <t>2020-06-22T09:42:42Z</t>
  </si>
  <si>
    <t>MDEwOlJlcG9zaXRvcnkyNzA5NzIxMTk=</t>
  </si>
  <si>
    <t>Lingogame</t>
  </si>
  <si>
    <t>hamzboy99</t>
  </si>
  <si>
    <t>https://github.com/hamzboy99/Lingogame</t>
  </si>
  <si>
    <t>2020-06-09T10:27:47Z</t>
  </si>
  <si>
    <t>2020-06-21T20:56:19Z</t>
  </si>
  <si>
    <t>2020-06-21T20:56:07Z</t>
  </si>
  <si>
    <t>MDEwOlJlcG9zaXRvcnkyNzM4Mjc1NTM=</t>
  </si>
  <si>
    <t>SoftTest_Work</t>
  </si>
  <si>
    <t>thisisSomalia</t>
  </si>
  <si>
    <t>HUST</t>
  </si>
  <si>
    <t>Wuhan,Hubei Province,China</t>
  </si>
  <si>
    <t>https://github.com/thisisSomalia/SoftTest_Work</t>
  </si>
  <si>
    <t>HTML/CSS/JavaScript/Java/Gherkin/Python</t>
  </si>
  <si>
    <t>2020-06-21T03:32:38Z</t>
  </si>
  <si>
    <t>2020-06-21T07:19:55Z</t>
  </si>
  <si>
    <t>2020-06-21T07:18:16Z</t>
  </si>
  <si>
    <t>MDEwOlJlcG9zaXRvcnkzMjgyNDczODY=</t>
  </si>
  <si>
    <t>https://github.com/dmfrodrigues/feup-lpoo-proj</t>
  </si>
  <si>
    <t>2021-01-09T21:14:37Z</t>
  </si>
  <si>
    <t>2021-01-09T21:19:13Z</t>
  </si>
  <si>
    <t>2020-06-21T00:22:20Z</t>
  </si>
  <si>
    <t>MDEwOlJlcG9zaXRvcnkyNzE3NjA3NjY=</t>
  </si>
  <si>
    <t>Bookkeeper</t>
  </si>
  <si>
    <t>DomenicoVerde</t>
  </si>
  <si>
    <t>A cloned repository of the Apache's project Bookkeeper.</t>
  </si>
  <si>
    <t>https://github.com/DomenicoVerde/Bookkeeper</t>
  </si>
  <si>
    <t>Shell/Java/Roff/C++/C/Ruby/Python</t>
  </si>
  <si>
    <t>2020-06-12T09:31:21Z</t>
  </si>
  <si>
    <t>2020-06-19T15:14:14Z</t>
  </si>
  <si>
    <t>2020-06-19T13:03:46Z</t>
  </si>
  <si>
    <t>MDEwOlJlcG9zaXRvcnkxNzA2OTU2MTg=</t>
  </si>
  <si>
    <t>evosuite-runner</t>
  </si>
  <si>
    <t>EvoSuite Runner</t>
  </si>
  <si>
    <t>https://github.com/STAMP-project/evosuite-runner</t>
  </si>
  <si>
    <t>Shell/Python/Java/HTML/CSS/R</t>
  </si>
  <si>
    <t>2019-02-14T13:28:34Z</t>
  </si>
  <si>
    <t>2020-06-19T11:55:57Z</t>
  </si>
  <si>
    <t>2020-06-19T11:55:45Z</t>
  </si>
  <si>
    <t>MDEwOlJlcG9zaXRvcnkyNjIwNDExMjk=</t>
  </si>
  <si>
    <t>time-report-app</t>
  </si>
  <si>
    <t>App for creating reports of work logged time. Will be used as an example app for testing purposes</t>
  </si>
  <si>
    <t>https://github.com/wearearima/time-report-app</t>
  </si>
  <si>
    <t>2020-05-07T12:14:17Z</t>
  </si>
  <si>
    <t>2020-06-18T13:21:12Z</t>
  </si>
  <si>
    <t>2020-06-18T13:21:04Z</t>
  </si>
  <si>
    <t>MDEwOlJlcG9zaXRvcnkxNTQ2NzU2MTk=</t>
  </si>
  <si>
    <t>epa-benchmark</t>
  </si>
  <si>
    <t>j-godoy</t>
  </si>
  <si>
    <t>JGodoy</t>
  </si>
  <si>
    <t>https://github.com/j-godoy/epa-benchmark</t>
  </si>
  <si>
    <t>Python/R/Java/Shell/JavaScript/HTML</t>
  </si>
  <si>
    <t>2018-10-25T13:26:28Z</t>
  </si>
  <si>
    <t>2020-06-18T00:52:28Z</t>
  </si>
  <si>
    <t>2020-06-18T00:51:35Z</t>
  </si>
  <si>
    <t>MDEwOlJlcG9zaXRvcnkyMTI4NDI2MDA=</t>
  </si>
  <si>
    <t>bank-account-kotlin</t>
  </si>
  <si>
    <t>ygrenzinger</t>
  </si>
  <si>
    <t>Yannick Grenzinger</t>
  </si>
  <si>
    <t>https://github.com/ygrenzinger/bank-account-kotlin</t>
  </si>
  <si>
    <t>2019-10-04T15:07:16Z</t>
  </si>
  <si>
    <t>2020-06-17T18:59:28Z</t>
  </si>
  <si>
    <t>2020-06-17T18:59:19Z</t>
  </si>
  <si>
    <t>MDEwOlJlcG9zaXRvcnkyNzMwNDg0MDI=</t>
  </si>
  <si>
    <t>ejercicio3_ic_ed</t>
  </si>
  <si>
    <t>jjmp-cesur</t>
  </si>
  <si>
    <t>https://github.com/jjmp-cesur/ejercicio3_ic_ed</t>
  </si>
  <si>
    <t>2020-06-17T18:19:09Z</t>
  </si>
  <si>
    <t>2020-06-17T18:21:23Z</t>
  </si>
  <si>
    <t>2020-06-17T18:21:20Z</t>
  </si>
  <si>
    <t>MDEwOlJlcG9zaXRvcnkyNjU2NzE1Mjg=</t>
  </si>
  <si>
    <t>mutation-testing-TietoEvry-community</t>
  </si>
  <si>
    <t>https://github.com/RobertPod/mutation-testing-TietoEvry-community</t>
  </si>
  <si>
    <t>2020-05-20T19:47:45Z</t>
  </si>
  <si>
    <t>2020-06-17T17:55:55Z</t>
  </si>
  <si>
    <t>2020-06-17T17:55:35Z</t>
  </si>
  <si>
    <t>MDEwOlJlcG9zaXRvcnkzNzQ2NDg5NjU=</t>
  </si>
  <si>
    <t>udacity-cicd-project</t>
  </si>
  <si>
    <t>anyaugo</t>
  </si>
  <si>
    <t>https://github.com/anyaugo/udacity-cicd-project</t>
  </si>
  <si>
    <t>Shell/TypeScript/JavaScript/CSS/EJS</t>
  </si>
  <si>
    <t>2021-06-07T11:57:15Z</t>
  </si>
  <si>
    <t>2021-06-21T16:30:11Z</t>
  </si>
  <si>
    <t>2021-06-21T16:30:03Z</t>
  </si>
  <si>
    <t>MDEwOlJlcG9zaXRvcnkyNzc3ODU0ODg=</t>
  </si>
  <si>
    <t>hmcts-charts</t>
  </si>
  <si>
    <t>repository to hold all the hmcts charts</t>
  </si>
  <si>
    <t>https://github.com/hmcts/hmcts-charts</t>
  </si>
  <si>
    <t>2020-07-07T10:23:22Z</t>
  </si>
  <si>
    <t>2021-06-21T16:28:22Z</t>
  </si>
  <si>
    <t>2021-06-21T16:28:17Z</t>
  </si>
  <si>
    <t>MDEwOlJlcG9zaXRvcnkzNjk2NDQxNzg=</t>
  </si>
  <si>
    <t>UdacityProj3</t>
  </si>
  <si>
    <t>prasadachar</t>
  </si>
  <si>
    <t>Udacity Project3 devops</t>
  </si>
  <si>
    <t>https://github.com/prasadachar/UdacityProj3</t>
  </si>
  <si>
    <t>2021-05-21T20:12:31Z</t>
  </si>
  <si>
    <t>2021-06-21T16:20:44Z</t>
  </si>
  <si>
    <t>2021-06-21T16:20:41Z</t>
  </si>
  <si>
    <t>MDEwOlJlcG9zaXRvcnkzNjk4MzEyODY=</t>
  </si>
  <si>
    <t>rm-cd-project4</t>
  </si>
  <si>
    <t>fmmricardo</t>
  </si>
  <si>
    <t>Ricardo Martins</t>
  </si>
  <si>
    <t>Frontend development\r\nUX Designer\r\nDevops\r\n</t>
  </si>
  <si>
    <t>Aveiro</t>
  </si>
  <si>
    <t>https://github.com/fmmricardo/rm-cd-project4</t>
  </si>
  <si>
    <t>2021-05-22T14:40:30Z</t>
  </si>
  <si>
    <t>2021-06-21T16:08:33Z</t>
  </si>
  <si>
    <t>2021-06-21T16:08:25Z</t>
  </si>
  <si>
    <t>MDEwOlJlcG9zaXRvcnkzNjgxNzMyNjQ=</t>
  </si>
  <si>
    <t>somedevsdo</t>
  </si>
  <si>
    <t>The beginnings of a new era</t>
  </si>
  <si>
    <t>https://github.com/somedevsdo/blog</t>
  </si>
  <si>
    <t>Shell/TypeScript/SCSS/JavaScript</t>
  </si>
  <si>
    <t>2021-05-17T12:15:02Z</t>
  </si>
  <si>
    <t>2021-06-21T16:06:56Z</t>
  </si>
  <si>
    <t>2021-06-21T16:06:52Z</t>
  </si>
  <si>
    <t>MDEwOlJlcG9zaXRvcnkzNTk1MjQ2NjE=</t>
  </si>
  <si>
    <t>Udacity_Auto-Deploy_Project</t>
  </si>
  <si>
    <t>lsh41610</t>
  </si>
  <si>
    <t>Seunghwan Ian Lee</t>
  </si>
  <si>
    <t>Blizzard Entertainment</t>
  </si>
  <si>
    <t>For Udacity Ch4 Project</t>
  </si>
  <si>
    <t>https://github.com/lsh41610/Udacity_Auto-Deploy_Project</t>
  </si>
  <si>
    <t>2021-04-19T16:22:37Z</t>
  </si>
  <si>
    <t>2021-06-21T15:58:54Z</t>
  </si>
  <si>
    <t>2021-06-21T15:58:52Z</t>
  </si>
  <si>
    <t>MDEwOlJlcG9zaXRvcnkxNzI4MjIxOTU=</t>
  </si>
  <si>
    <t>hongbomiao.com</t>
  </si>
  <si>
    <t>Hongbo-Miao</t>
  </si>
  <si>
    <t>Hongbo Miao</t>
  </si>
  <si>
    <t>🎩 Making magic happen 💫#Aerospace #Quantum #MachineLearning #3DPrinting #Design</t>
  </si>
  <si>
    <t>Tesla @teslamotors</t>
  </si>
  <si>
    <t xml:space="preserve"> - ☾ -</t>
  </si>
  <si>
    <t>Hongbo Miao – Making magic happen</t>
  </si>
  <si>
    <t>graphql/opentelemetry/distributed-tracing/postgresql/react-native/kubernetes/jaeger/prometheus/neural-network/pytorch</t>
  </si>
  <si>
    <t>https://github.com/Hongbo-Miao/hongbomiao.com</t>
  </si>
  <si>
    <t>HTML/JavaScript/CSS/Shell/TypeScript/Python/Makefile</t>
  </si>
  <si>
    <t>2019-02-27T01:47:30Z</t>
  </si>
  <si>
    <t>2021-06-21T14:40:55Z</t>
  </si>
  <si>
    <t>2021-06-21T14:40:52Z</t>
  </si>
  <si>
    <t>MDEwOlJlcG9zaXRvcnkyNzE3NDYwMzM=</t>
  </si>
  <si>
    <t>graphql-markdown</t>
  </si>
  <si>
    <t>edno</t>
  </si>
  <si>
    <t>Gr√©gory Heitz</t>
  </si>
  <si>
    <t>Software Quality Accelerator</t>
  </si>
  <si>
    <t xml:space="preserve">@Unity-Technologies </t>
  </si>
  <si>
    <t>GraphQL Documentation Generator (Markdown) for Docusaurus 2</t>
  </si>
  <si>
    <t>docusaurus2/graphql/graphql-schema/documentation/generator/documentation-generator/plugin/docusaurus</t>
  </si>
  <si>
    <t>https://github.com/edno/graphql-markdown</t>
  </si>
  <si>
    <t>JavaScript/Shell/Dockerfile</t>
  </si>
  <si>
    <t>2020-06-12T08:17:12Z</t>
  </si>
  <si>
    <t>2021-06-21T12:51:10Z</t>
  </si>
  <si>
    <t>2021-06-21T12:51:07Z</t>
  </si>
  <si>
    <t>MDEwOlJlcG9zaXRvcnkzNjc4NjY4Mjc=</t>
  </si>
  <si>
    <t>circle_ci_learning</t>
  </si>
  <si>
    <t>nishantk12</t>
  </si>
  <si>
    <t>Nishant Kumar</t>
  </si>
  <si>
    <t>Arizona State University</t>
  </si>
  <si>
    <t>https://github.com/nishantk12/circle_ci_learning</t>
  </si>
  <si>
    <t>2021-05-16T11:56:08Z</t>
  </si>
  <si>
    <t>2021-06-21T12:33:58Z</t>
  </si>
  <si>
    <t>2021-06-21T12:33:20Z</t>
  </si>
  <si>
    <t>MDEwOlJlcG9zaXRvcnkyMjg3MDUyNDU=</t>
  </si>
  <si>
    <t>uri-path-breakdown</t>
  </si>
  <si>
    <t>keplersj</t>
  </si>
  <si>
    <t>Kepler Sticka-Jones</t>
  </si>
  <si>
    <t>Salt Lake City,  UT</t>
  </si>
  <si>
    <t>Single-function module to break a URI path down to its parts</t>
  </si>
  <si>
    <t>uri/breadcrumbs/path/url/seo</t>
  </si>
  <si>
    <t>https://github.com/keplersj/uri-path-breakdown</t>
  </si>
  <si>
    <t>JavaScript/TypeScript</t>
  </si>
  <si>
    <t>2019-12-17T21:32:20Z</t>
  </si>
  <si>
    <t>2021-06-21T12:18:37Z</t>
  </si>
  <si>
    <t>2021-06-21T12:18:33Z</t>
  </si>
  <si>
    <t>MDEwOlJlcG9zaXRvcnkyNTQ0ODQ0MDU=</t>
  </si>
  <si>
    <t>update-files-action</t>
  </si>
  <si>
    <t>branoholy</t>
  </si>
  <si>
    <t>Branislav Hol√Ω</t>
  </si>
  <si>
    <t>Ostrava</t>
  </si>
  <si>
    <t>A GitHub action for updating files.</t>
  </si>
  <si>
    <t>https://github.com/branoholy/update-files-action</t>
  </si>
  <si>
    <t>2020-04-09T21:42:36Z</t>
  </si>
  <si>
    <t>2021-06-21T11:06:49Z</t>
  </si>
  <si>
    <t>2021-06-21T11:06:46Z</t>
  </si>
  <si>
    <t>MDEwOlJlcG9zaXRvcnkzMjA5NDM1Mjk=</t>
  </si>
  <si>
    <t>Support-bot</t>
  </si>
  <si>
    <t>niekcandaele</t>
  </si>
  <si>
    <t>Niek Candaele</t>
  </si>
  <si>
    <t>Highly customized Discord support bot</t>
  </si>
  <si>
    <t>https://github.com/niekcandaele/Support-bot</t>
  </si>
  <si>
    <t>Dockerfile/TypeScript/JavaScript/Shell</t>
  </si>
  <si>
    <t>2020-12-12T23:16:29Z</t>
  </si>
  <si>
    <t>2021-06-21T10:10:32Z</t>
  </si>
  <si>
    <t>2021-06-21T10:10:20Z</t>
  </si>
  <si>
    <t>MDEwOlJlcG9zaXRvcnkyMDkwNjYyNzQ=</t>
  </si>
  <si>
    <t>ia-aip-frontend</t>
  </si>
  <si>
    <t>https://github.com/hmcts/ia-aip-frontend</t>
  </si>
  <si>
    <t>TypeScript/JavaScript/Groovy/HCL/Dockerfile/Gherkin/Shell</t>
  </si>
  <si>
    <t>2019-09-17T13:48:08Z</t>
  </si>
  <si>
    <t>2021-06-21T09:50:47Z</t>
  </si>
  <si>
    <t>2021-06-21T09:50:43Z</t>
  </si>
  <si>
    <t>MDEwOlJlcG9zaXRvcnkzNDc2NzgyNTc=</t>
  </si>
  <si>
    <t>tv-shows-lambda</t>
  </si>
  <si>
    <t>covertbert</t>
  </si>
  <si>
    <t>Bertie Blackman</t>
  </si>
  <si>
    <t>@cinch-labs</t>
  </si>
  <si>
    <t>Peak District</t>
  </si>
  <si>
    <t>https://github.com/covertbert/tv-shows-lambda</t>
  </si>
  <si>
    <t>JavaScript/TypeScript/Shell</t>
  </si>
  <si>
    <t>2021-03-14T15:44:03Z</t>
  </si>
  <si>
    <t>2021-06-21T09:18:04Z</t>
  </si>
  <si>
    <t>2021-06-21T09:18:01Z</t>
  </si>
  <si>
    <t>MDEwOlJlcG9zaXRvcnkzNzYyNzI3NDQ=</t>
  </si>
  <si>
    <t>UdacityAutoDeploy</t>
  </si>
  <si>
    <t>an-imp</t>
  </si>
  <si>
    <t>Vicky Hu</t>
  </si>
  <si>
    <t>Wellington,  NZ</t>
  </si>
  <si>
    <t>https://github.com/an-imp/UdacityAutoDeploy</t>
  </si>
  <si>
    <t>Shell/TypeScript/JavaScript/CSS/EJS/HTML</t>
  </si>
  <si>
    <t>2021-06-12T11:24:56Z</t>
  </si>
  <si>
    <t>2021-06-21T08:19:51Z</t>
  </si>
  <si>
    <t>2021-06-21T08:19:38Z</t>
  </si>
  <si>
    <t>MDEwOlJlcG9zaXRvcnkyNjY0Mzg4ODM=</t>
  </si>
  <si>
    <t>design</t>
  </si>
  <si>
    <t>multei</t>
  </si>
  <si>
    <t>Design System for Multei!</t>
  </si>
  <si>
    <t>https://github.com/multei/design</t>
  </si>
  <si>
    <t>2020-05-23T23:50:33Z</t>
  </si>
  <si>
    <t>2021-06-21T07:30:18Z</t>
  </si>
  <si>
    <t>2021-06-21T07:30:15Z</t>
  </si>
  <si>
    <t>MDEwOlJlcG9zaXRvcnk3ODIzNDMzNg==</t>
  </si>
  <si>
    <t>mocked-server</t>
  </si>
  <si>
    <t>VaclavObornik</t>
  </si>
  <si>
    <t>V√°clav Oborn√≠k</t>
  </si>
  <si>
    <t>https://github.com/VaclavObornik/mocked-server</t>
  </si>
  <si>
    <t>2017-01-06T19:53:44Z</t>
  </si>
  <si>
    <t>2021-06-21T06:09:34Z</t>
  </si>
  <si>
    <t>2021-06-21T06:09:31Z</t>
  </si>
  <si>
    <t>MDEwOlJlcG9zaXRvcnk1MzkyMzQ4NQ==</t>
  </si>
  <si>
    <t>hyperion-web</t>
  </si>
  <si>
    <t>Apeldoorn,  the Netherlands</t>
  </si>
  <si>
    <t>hyperion/dashboard/energy</t>
  </si>
  <si>
    <t>https://github.com/mthmulders/hyperion-web</t>
  </si>
  <si>
    <t>HTML/TypeScript/CSS/JavaScript</t>
  </si>
  <si>
    <t>2016-03-15T07:24:17Z</t>
  </si>
  <si>
    <t>2021-06-21T05:32:12Z</t>
  </si>
  <si>
    <t>2021-06-21T05:32:09Z</t>
  </si>
  <si>
    <t>MDEwOlJlcG9zaXRvcnkzNjY4Mjc2NTE=</t>
  </si>
  <si>
    <t>udacity-cicd-final-project</t>
  </si>
  <si>
    <t>AskarAitzhan</t>
  </si>
  <si>
    <t>Askar Aitzhan</t>
  </si>
  <si>
    <t>Google</t>
  </si>
  <si>
    <t>Bellevue,  WA,  United States</t>
  </si>
  <si>
    <t>https://github.com/AskarAitzhan/udacity-cicd-final-project</t>
  </si>
  <si>
    <t>2021-05-12T19:14:22Z</t>
  </si>
  <si>
    <t>2021-06-21T05:24:07Z</t>
  </si>
  <si>
    <t>2021-06-21T05:23:58Z</t>
  </si>
  <si>
    <t>MDEwOlJlcG9zaXRvcnkxNTE3MTE4NTg=</t>
  </si>
  <si>
    <t>currency-api</t>
  </si>
  <si>
    <t>geshan</t>
  </si>
  <si>
    <t>Geshan Manandhar</t>
  </si>
  <si>
    <t>Lead Software Engineer | Agile Follower | Speaker | Google Developer Expert</t>
  </si>
  <si>
    <t xml:space="preserve">THE ICONIC @theiconic </t>
  </si>
  <si>
    <t>A demo project on how to test a node/express app with Mocha,  Nock and proxyquire (MNP) and code coverage with nyc/istanbul.</t>
  </si>
  <si>
    <t>nodejs/unit-testing/express/javascript/mocha/nock/proxyquire/istanbul/nyc/testing</t>
  </si>
  <si>
    <t>https://github.com/geshan/currency-api</t>
  </si>
  <si>
    <t>Dockerfile/JavaScript/Arc/HTML</t>
  </si>
  <si>
    <t>2018-10-05T11:37:10Z</t>
  </si>
  <si>
    <t>2021-06-21T04:50:20Z</t>
  </si>
  <si>
    <t>2021-06-21T04:50:17Z</t>
  </si>
  <si>
    <t>MDEwOlJlcG9zaXRvcnkyNjQ0NjA3MDA=</t>
  </si>
  <si>
    <t>bertie-blackman</t>
  </si>
  <si>
    <t>My static portfolio site</t>
  </si>
  <si>
    <t>gatsby/typescript/react/graphql/lerna/jest</t>
  </si>
  <si>
    <t>https://github.com/covertbert/bertie-blackman</t>
  </si>
  <si>
    <t>JavaScript/TypeScript/CSS/Shell</t>
  </si>
  <si>
    <t>2020-05-16T14:56:52Z</t>
  </si>
  <si>
    <t>2021-06-21T02:10:08Z</t>
  </si>
  <si>
    <t>2021-06-21T02:10:05Z</t>
  </si>
  <si>
    <t>MDEwOlJlcG9zaXRvcnkxNjAwNDcxMjI=</t>
  </si>
  <si>
    <t>new-app</t>
  </si>
  <si>
    <t>unsegnor</t>
  </si>
  <si>
    <t>V√≠ctor</t>
  </si>
  <si>
    <t>Granada,  Spain</t>
  </si>
  <si>
    <t>New application schema</t>
  </si>
  <si>
    <t>https://github.com/unsegnor/new-app</t>
  </si>
  <si>
    <t>Gherkin/JavaScript</t>
  </si>
  <si>
    <t>2018-12-02T12:54:37Z</t>
  </si>
  <si>
    <t>2021-06-20T20:31:35Z</t>
  </si>
  <si>
    <t>2021-06-20T20:31:30Z</t>
  </si>
  <si>
    <t>MDEwOlJlcG9zaXRvcnkxMTAyOTgyMDc=</t>
  </si>
  <si>
    <t>generic-type-guard</t>
  </si>
  <si>
    <t>mscharley</t>
  </si>
  <si>
    <t>Matthew Scharley</t>
  </si>
  <si>
    <t>@Equiem</t>
  </si>
  <si>
    <t>Australia</t>
  </si>
  <si>
    <t>Type safe,  composable type guards for TypeScript</t>
  </si>
  <si>
    <t>https://github.com/mscharley/generic-type-guard</t>
  </si>
  <si>
    <t>TypeScript/JavaScript</t>
  </si>
  <si>
    <t>2017-11-10T22:23:10Z</t>
  </si>
  <si>
    <t>2021-06-20T03:12:53Z</t>
  </si>
  <si>
    <t>2021-06-20T03:12:50Z</t>
  </si>
  <si>
    <t>MDEwOlJlcG9zaXRvcnkyNzc3MTA0OTk=</t>
  </si>
  <si>
    <t>Curso-Trybe</t>
  </si>
  <si>
    <t>tiagoberwanger</t>
  </si>
  <si>
    <t>Tiago Berwanger</t>
  </si>
  <si>
    <t>Fullstack Developer - Javascript | Python</t>
  </si>
  <si>
    <t>Itapiranga/SC</t>
  </si>
  <si>
    <t>Conte√∫do completo e exerc√≠cios do curso de Desenvolvimento Web da Trybe</t>
  </si>
  <si>
    <t>https://github.com/tiagoberwanger/Curso-Trybe</t>
  </si>
  <si>
    <t>Shell/HTML/CSS/DIGITAL Command Language/JavaScript/EJS/Python</t>
  </si>
  <si>
    <t>2020-07-07T03:49:08Z</t>
  </si>
  <si>
    <t>2021-06-20T02:09:51Z</t>
  </si>
  <si>
    <t>2021-06-20T02:09:49Z</t>
  </si>
  <si>
    <t>MDEwOlJlcG9zaXRvcnkyOTk2MDE3MTU=</t>
  </si>
  <si>
    <t>gitlab-pipeline-deleter</t>
  </si>
  <si>
    <t>screendriver</t>
  </si>
  <si>
    <t>Christian Rackerseder</t>
  </si>
  <si>
    <t>‚ù§ #TypeScript #JAMstack #serverless</t>
  </si>
  <si>
    <t>@joyn</t>
  </si>
  <si>
    <t>Munich,  Germany</t>
  </si>
  <si>
    <t>üóë A CLI tool that deletes old GitLab CI pipelines</t>
  </si>
  <si>
    <t>gitlab/ci/pipelines/cleanup/hacktoberfest</t>
  </si>
  <si>
    <t>https://github.com/screendriver/gitlab-pipeline-deleter</t>
  </si>
  <si>
    <t>2020-09-29T11:53:43Z</t>
  </si>
  <si>
    <t>2021-06-20T02:09:48Z</t>
  </si>
  <si>
    <t>2021-06-20T00:10:58Z</t>
  </si>
  <si>
    <t>MDEwOlJlcG9zaXRvcnkzNzU5NTcyOTE=</t>
  </si>
  <si>
    <t>Udapeople</t>
  </si>
  <si>
    <t>AmjaadAyed</t>
  </si>
  <si>
    <t xml:space="preserve">Amjaad Al-Harbi </t>
  </si>
  <si>
    <t xml:space="preserve">\r\n#MachineLearning #DeepLearning   </t>
  </si>
  <si>
    <t xml:space="preserve">Jeddah,  Saudi Arabia </t>
  </si>
  <si>
    <t>https://github.com/AmjaadAyed/Udapeople</t>
  </si>
  <si>
    <t>2021-06-11T08:29:42Z</t>
  </si>
  <si>
    <t>2021-06-19T12:49:12Z</t>
  </si>
  <si>
    <t>2021-06-19T12:48:50Z</t>
  </si>
  <si>
    <t>MDEwOlJlcG9zaXRvcnkxODEzMjQ2ODk=</t>
  </si>
  <si>
    <t>vue-dompurify-html</t>
  </si>
  <si>
    <t>LeSuisse</t>
  </si>
  <si>
    <t>Safe replacement for the v-html directive</t>
  </si>
  <si>
    <t>vue/xss/dom-xss/dompurify/security</t>
  </si>
  <si>
    <t>https://github.com/LeSuisse/vue-dompurify-html</t>
  </si>
  <si>
    <t>2019-04-14T14:54:23Z</t>
  </si>
  <si>
    <t>2021-06-20T11:52:38Z</t>
  </si>
  <si>
    <t>2021-06-19T08:34:45Z</t>
  </si>
  <si>
    <t>MDEwOlJlcG9zaXRvcnkzMTI3MDc4NjA=</t>
  </si>
  <si>
    <t>trybe-exercises</t>
  </si>
  <si>
    <t>MatheusMartino97</t>
  </si>
  <si>
    <t>Matheus Martino</t>
  </si>
  <si>
    <t>Software Development Student @betrybe.</t>
  </si>
  <si>
    <t>Cerquilho</t>
  </si>
  <si>
    <t xml:space="preserve"> S√£o Paulo,  SP </t>
  </si>
  <si>
    <t>https://github.com/MatheusMartino97/trybe-exercises</t>
  </si>
  <si>
    <t>2020-11-13T23:40:54Z</t>
  </si>
  <si>
    <t>2021-06-19T00:34:59Z</t>
  </si>
  <si>
    <t>2021-06-19T00:34:45Z</t>
  </si>
  <si>
    <t>MDEwOlJlcG9zaXRvcnkyOTQ3NTA3ODM=</t>
  </si>
  <si>
    <t>dataloaderx</t>
  </si>
  <si>
    <t>Ezard</t>
  </si>
  <si>
    <t>Ben Ezard</t>
  </si>
  <si>
    <t>@ApposingLtd</t>
  </si>
  <si>
    <t>An expansion upon DataLoader,  designed to abstract some details away,  and add common functionality.</t>
  </si>
  <si>
    <t>dataloader/graphql</t>
  </si>
  <si>
    <t>https://github.com/Ezard/dataloaderx</t>
  </si>
  <si>
    <t>2020-09-11T16:50:00Z</t>
  </si>
  <si>
    <t>2021-06-18T21:38:07Z</t>
  </si>
  <si>
    <t>2021-06-18T21:38:04Z</t>
  </si>
  <si>
    <t>MDEwOlJlcG9zaXRvcnkyMjcyMTc0ODU=</t>
  </si>
  <si>
    <t>react-use-webp-support-check</t>
  </si>
  <si>
    <t>React Hook to determine if WebP is supported in the current environment</t>
  </si>
  <si>
    <t>react/react-hooks/react-hook/webp</t>
  </si>
  <si>
    <t>https://github.com/keplersj/react-use-webp-support-check</t>
  </si>
  <si>
    <t>2019-12-10T21:18:22Z</t>
  </si>
  <si>
    <t>2021-06-18T21:23:43Z</t>
  </si>
  <si>
    <t>2021-06-18T21:23:39Z</t>
  </si>
  <si>
    <t>MDEwOlJlcG9zaXRvcnkzMzI1NDg0NDM=</t>
  </si>
  <si>
    <t>aleli</t>
  </si>
  <si>
    <t>Remeic</t>
  </si>
  <si>
    <t>Giulio Fagioli</t>
  </si>
  <si>
    <t>\r\n    Frontend Developer at @lotrekagency \r\n</t>
  </si>
  <si>
    <t>@lotrekagency</t>
  </si>
  <si>
    <t>Pistoia</t>
  </si>
  <si>
    <t>Alel√≠ |  Virtual dom prototype implemeted with TDD and Typescript</t>
  </si>
  <si>
    <t>typescript/virtualdom/tdd</t>
  </si>
  <si>
    <t>https://github.com/Remeic/aleli</t>
  </si>
  <si>
    <t>2021-01-24T20:27:22Z</t>
  </si>
  <si>
    <t>2021-06-18T21:20:00Z</t>
  </si>
  <si>
    <t>2021-06-18T21:19:53Z</t>
  </si>
  <si>
    <t>MDEwOlJlcG9zaXRvcnkyNjgxNjY0NzY=</t>
  </si>
  <si>
    <t>epicurus</t>
  </si>
  <si>
    <t>epicurus-tech</t>
  </si>
  <si>
    <t>Generate stryker mutation tests configuration based on diff commits</t>
  </si>
  <si>
    <t>mutation-testing/typescript/nodejs/testing/testing-tools</t>
  </si>
  <si>
    <t>https://github.com/epicurus-tech/epicurus</t>
  </si>
  <si>
    <t>2020-05-30T22:00:31Z</t>
  </si>
  <si>
    <t>2021-06-18T21:07:44Z</t>
  </si>
  <si>
    <t>2021-06-18T21:07:14Z</t>
  </si>
  <si>
    <t>MDEwOlJlcG9zaXRvcnkyMTA2OTA1Nzk=</t>
  </si>
  <si>
    <t>starstuff-components</t>
  </si>
  <si>
    <t>Minimalistic React Component Library</t>
  </si>
  <si>
    <t>react/react-components/components</t>
  </si>
  <si>
    <t>https://github.com/keplersj/starstuff-components</t>
  </si>
  <si>
    <t>2019-09-24T20:20:24Z</t>
  </si>
  <si>
    <t>2021-06-18T21:00:56Z</t>
  </si>
  <si>
    <t>2021-06-18T21:00:53Z</t>
  </si>
  <si>
    <t>MDEwOlJlcG9zaXRvcnkyMjg0ODQzMTI=</t>
  </si>
  <si>
    <t>jest-serializer-react-helmet-async</t>
  </si>
  <si>
    <t>Salt Lake City, UT</t>
  </si>
  <si>
    <t>Serializer to display react-helmet-async data in Jest Snapshots</t>
  </si>
  <si>
    <t>jest/jest-snapshots/react/react-helmet/react-helmet-async/seo/unit-testing</t>
  </si>
  <si>
    <t>https://github.com/keplersj/jest-serializer-react-helmet-async</t>
  </si>
  <si>
    <t>2019-12-16T22:05:27Z</t>
  </si>
  <si>
    <t>2021-06-18T20:59:52Z</t>
  </si>
  <si>
    <t>2021-06-18T20:59:49Z</t>
  </si>
  <si>
    <t>MDEwOlJlcG9zaXRvcnkzNzExMzgwMTQ=</t>
  </si>
  <si>
    <t>sturdy-disco</t>
  </si>
  <si>
    <t>jasperchess</t>
  </si>
  <si>
    <t>Jasper Chesselet</t>
  </si>
  <si>
    <t>Cape Town, South Africa</t>
  </si>
  <si>
    <t>CI/CD Blue / Green Deploys using CircleCI, AWS, Ansible</t>
  </si>
  <si>
    <t>https://github.com/jasperchess/sturdy-disco</t>
  </si>
  <si>
    <t>2021-05-26T18:48:56Z</t>
  </si>
  <si>
    <t>2021-06-18T20:35:45Z</t>
  </si>
  <si>
    <t>2021-06-18T20:35:36Z</t>
  </si>
  <si>
    <t>MDEwOlJlcG9zaXRvcnkzNTc1MTc2NTg=</t>
  </si>
  <si>
    <t>cdond-c3-projectstarter</t>
  </si>
  <si>
    <t>xoxohailee</t>
  </si>
  <si>
    <t>Hailey Lee</t>
  </si>
  <si>
    <t>Hello World! üòá</t>
  </si>
  <si>
    <t>Seoul,  Korea</t>
  </si>
  <si>
    <t>Project for Udacity Cloud DevOps Course</t>
  </si>
  <si>
    <t>https://github.com/xoxohailee/cdond-c3-projectstarter</t>
  </si>
  <si>
    <t>2021-04-13T10:47:09Z</t>
  </si>
  <si>
    <t>2021-06-18T18:11:27Z</t>
  </si>
  <si>
    <t>2021-06-18T18:11:18Z</t>
  </si>
  <si>
    <t>MDEwOlJlcG9zaXRvcnk5NTcxNTExMA==</t>
  </si>
  <si>
    <t>webdev-scaffolding</t>
  </si>
  <si>
    <t>icylace</t>
  </si>
  <si>
    <t>Ron Martinez</t>
  </si>
  <si>
    <t>Patchogue,  New York</t>
  </si>
  <si>
    <t>Scaffolding for web projects.</t>
  </si>
  <si>
    <t>https://github.com/icylace/webdev-scaffolding</t>
  </si>
  <si>
    <t>JavaScript/Shell/HTML/CSS/Vue/EJS</t>
  </si>
  <si>
    <t>2017-06-28T21:57:40Z</t>
  </si>
  <si>
    <t>2021-06-18T15:51:14Z</t>
  </si>
  <si>
    <t>2021-06-18T15:51:10Z</t>
  </si>
  <si>
    <t>MDEwOlJlcG9zaXRvcnkyMjAyNDMyMTk=</t>
  </si>
  <si>
    <t>axios</t>
  </si>
  <si>
    <t>data-provider</t>
  </si>
  <si>
    <t>REST API @data-provider origin addon using Axios</t>
  </si>
  <si>
    <t>data-provider/addon/axios/rest-api/origin/reactive/crud/events/cache</t>
  </si>
  <si>
    <t>https://github.com/data-provider/axios</t>
  </si>
  <si>
    <t>JavaScript/Shell</t>
  </si>
  <si>
    <t>2019-11-07T13:27:35Z</t>
  </si>
  <si>
    <t>2021-06-18T05:02:31Z</t>
  </si>
  <si>
    <t>2021-06-18T05:02:24Z</t>
  </si>
  <si>
    <t>MDEwOlJlcG9zaXRvcnkzMTQzMzc2MDY=</t>
  </si>
  <si>
    <t>trybeExercises</t>
  </si>
  <si>
    <t>MatheusSchreiner</t>
  </si>
  <si>
    <t>Matheus Schreiner</t>
  </si>
  <si>
    <t>https://github.com/MatheusSchreiner/trybeExercises</t>
  </si>
  <si>
    <t>Shell/JavaScript/HTML/CSS</t>
  </si>
  <si>
    <t>2020-11-19T18:34:56Z</t>
  </si>
  <si>
    <t>2021-06-18T03:37:45Z</t>
  </si>
  <si>
    <t>2021-06-18T03:37:35Z</t>
  </si>
  <si>
    <t>MDEwOlJlcG9zaXRvcnkyNzc2MTI4ODI=</t>
  </si>
  <si>
    <t>Trybe</t>
  </si>
  <si>
    <t>fabiosenracorrea</t>
  </si>
  <si>
    <t>F√°bio Senra Corr√™a</t>
  </si>
  <si>
    <t>Full Stack Developer,  Chemical Engineer and former salesman specialist. Passionate about software development.</t>
  </si>
  <si>
    <t>Offerwise @offerwiseteam</t>
  </si>
  <si>
    <t>Belo Horizonte/MG - Brazil</t>
  </si>
  <si>
    <t>Trybe is a futuristic school designed to shape professionals to tackle most of Web Developers challenges and successfully build a solid knowledge of the field</t>
  </si>
  <si>
    <t>css/html/javascript/sql/react/redux/nodejs/unittest/jest/python</t>
  </si>
  <si>
    <t>https://github.com/fabiosenracorrea/Trybe</t>
  </si>
  <si>
    <t>HTML/CSS/JavaScript/Shell/EJS/Python</t>
  </si>
  <si>
    <t>2020-07-06T17:59:12Z</t>
  </si>
  <si>
    <t>2021-06-18T02:07:53Z</t>
  </si>
  <si>
    <t>2021-06-18T02:07:41Z</t>
  </si>
  <si>
    <t>MDEwOlJlcG9zaXRvcnkzMDE4NTg3NjA=</t>
  </si>
  <si>
    <t>trybe_exercises</t>
  </si>
  <si>
    <t>JefersonSchimuneck</t>
  </si>
  <si>
    <t>Jeferson Schimuneck</t>
  </si>
  <si>
    <t>https://github.com/JefersonSchimuneck/trybe_exercises</t>
  </si>
  <si>
    <t>JavaScript/HTML/CSS/Shell</t>
  </si>
  <si>
    <t>2020-10-06T21:27:34Z</t>
  </si>
  <si>
    <t>2021-06-18T00:35:47Z</t>
  </si>
  <si>
    <t>2021-06-18T00:35:09Z</t>
  </si>
  <si>
    <t>MDEwOlJlcG9zaXRvcnkyMjk4ODkwMzk=</t>
  </si>
  <si>
    <t>gatsby-plugin-verify-brave</t>
  </si>
  <si>
    <t>Gatsby plugin for Brave Rewards Verification</t>
  </si>
  <si>
    <t>gatsby-plugin/gatsby/brave/brave-browser/bat/basic-attention-token</t>
  </si>
  <si>
    <t>https://github.com/keplersj/gatsby-plugin-verify-brave</t>
  </si>
  <si>
    <t>2019-12-24T06:58:03Z</t>
  </si>
  <si>
    <t>2021-06-16T23:01:06Z</t>
  </si>
  <si>
    <t>2021-06-16T23:01:03Z</t>
  </si>
  <si>
    <t>MDEwOlJlcG9zaXRvcnkyNDYwODA4MzM=</t>
  </si>
  <si>
    <t>time-tracker-ui</t>
  </si>
  <si>
    <t>ioet</t>
  </si>
  <si>
    <t>https://github.com/ioet/time-tracker-ui</t>
  </si>
  <si>
    <t>JavaScript/TypeScript/HTML/Shell/SCSS</t>
  </si>
  <si>
    <t>2020-03-09T16:03:49Z</t>
  </si>
  <si>
    <t>2021-06-16T14:01:49Z</t>
  </si>
  <si>
    <t>2021-06-16T14:01:44Z</t>
  </si>
  <si>
    <t>MDEwOlJlcG9zaXRvcnk2OTE4MjcyNg==</t>
  </si>
  <si>
    <t>chrispowell.co.uk</t>
  </si>
  <si>
    <t>CIPowell</t>
  </si>
  <si>
    <t>Chris Powell</t>
  </si>
  <si>
    <t>Head of Engineering at Charlotte Tilbury</t>
  </si>
  <si>
    <t>Charlotte Tilbury</t>
  </si>
  <si>
    <t>My Website</t>
  </si>
  <si>
    <t>https://github.com/CIPowell/chrispowell.co.uk</t>
  </si>
  <si>
    <t>HTML/JavaScript/TypeScript/SCSS</t>
  </si>
  <si>
    <t>2016-09-25T18:31:24Z</t>
  </si>
  <si>
    <t>2021-06-16T07:03:51Z</t>
  </si>
  <si>
    <t>2021-06-16T07:03:45Z</t>
  </si>
  <si>
    <t>MDEwOlJlcG9zaXRvcnkxNjAzOTI4NTE=</t>
  </si>
  <si>
    <t>design-system</t>
  </si>
  <si>
    <t>datacamp</t>
  </si>
  <si>
    <t>The DataCamp Design System,  aka Waffles</t>
  </si>
  <si>
    <t>https://github.com/datacamp/design-system</t>
  </si>
  <si>
    <t>HTML/JavaScript/CSS/TypeScript/Dockerfile/SCSS</t>
  </si>
  <si>
    <t>2018-12-04T17:14:24Z</t>
  </si>
  <si>
    <t>2021-06-16T06:02:03Z</t>
  </si>
  <si>
    <t>2021-06-16T06:01:59Z</t>
  </si>
  <si>
    <t>MDEwOlJlcG9zaXRvcnk1NzkxMTM1OA==</t>
  </si>
  <si>
    <t>script-server</t>
  </si>
  <si>
    <t>bugy</t>
  </si>
  <si>
    <t>Iaroslav Shepilov</t>
  </si>
  <si>
    <t>Holidu</t>
  </si>
  <si>
    <t>Web UI for your scripts with execution management</t>
  </si>
  <si>
    <t>python/scripting/web-server/ssh/bash/material-design/vuejs/web-gui/websockets</t>
  </si>
  <si>
    <t>https://github.com/bugy/script-server</t>
  </si>
  <si>
    <t>Python/CSS/HTML/JavaScript/Vue/Dockerfile/Shell</t>
  </si>
  <si>
    <t>2016-05-02T18:27:43Z</t>
  </si>
  <si>
    <t>2021-06-17T17:05:59Z</t>
  </si>
  <si>
    <t>2021-06-16T05:56:37Z</t>
  </si>
  <si>
    <t>MDEwOlJlcG9zaXRvcnkzNTg0NzUwNDc=</t>
  </si>
  <si>
    <t>mutation-tests-example-ts</t>
  </si>
  <si>
    <t>dsibinski</t>
  </si>
  <si>
    <t>Dawid Sibi≈Ñski</t>
  </si>
  <si>
    <t>.NET/Full Stack developer,  blogger</t>
  </si>
  <si>
    <t>World :)</t>
  </si>
  <si>
    <t>https://github.com/dsibinski/mutation-tests-example-ts</t>
  </si>
  <si>
    <t>JavaScript/HTML/CSS/TypeScript</t>
  </si>
  <si>
    <t>2021-04-16T04:27:54Z</t>
  </si>
  <si>
    <t>2021-06-16T03:24:42Z</t>
  </si>
  <si>
    <t>2021-06-16T03:24:39Z</t>
  </si>
  <si>
    <t>MDEwOlJlcG9zaXRvcnk4ODUxMDcwMQ==</t>
  </si>
  <si>
    <t>node-rc</t>
  </si>
  <si>
    <t>Quoin</t>
  </si>
  <si>
    <t>Wrapper for rc module</t>
  </si>
  <si>
    <t>https://github.com/Quoin/node-rc</t>
  </si>
  <si>
    <t>2017-04-17T13:29:49Z</t>
  </si>
  <si>
    <t>2021-06-15T19:59:06Z</t>
  </si>
  <si>
    <t>2021-06-15T19:59:02Z</t>
  </si>
  <si>
    <t xml:space="preserve">I </t>
  </si>
  <si>
    <t>MDEwOlJlcG9zaXRvcnkyMTQ0NTA1NDQ=</t>
  </si>
  <si>
    <t>nprr</t>
  </si>
  <si>
    <t>NoriSte</t>
  </si>
  <si>
    <t>Stefano Magni</t>
  </si>
  <si>
    <t>Passionate,  positive-minded man / senior Front-end engineer / @cypress-io ambassador / instructor / speaker / testing &amp; automation lover / remote worker</t>
  </si>
  <si>
    <t>https://www.workwave.com/</t>
  </si>
  <si>
    <t>Lecco (Italy)</t>
  </si>
  <si>
    <t>nprr: npm run + autocomplete üöÄ</t>
  </si>
  <si>
    <t>cli/npm-scripts/autocomplete</t>
  </si>
  <si>
    <t>https://github.com/NoriSte/nprr</t>
  </si>
  <si>
    <t>JavaScript/HTML/CSS</t>
  </si>
  <si>
    <t>2019-10-11T13:59:14Z</t>
  </si>
  <si>
    <t>2021-06-15T16:33:23Z</t>
  </si>
  <si>
    <t>2021-06-15T16:33:19Z</t>
  </si>
  <si>
    <t>MDEwOlJlcG9zaXRvcnkxMTA2Mzk2NTY=</t>
  </si>
  <si>
    <t>jest-runner-prettier</t>
  </si>
  <si>
    <t>Prettier runner for Jest</t>
  </si>
  <si>
    <t>prettier/jest/javascript/css/graphql/markdown/flowtype/typescript/json/linter</t>
  </si>
  <si>
    <t>https://github.com/keplersj/jest-runner-prettier</t>
  </si>
  <si>
    <t>2017-11-14T04:16:37Z</t>
  </si>
  <si>
    <t>2021-06-15T14:59:54Z</t>
  </si>
  <si>
    <t>2021-06-15T14:59:51Z</t>
  </si>
  <si>
    <t>MDEwOlJlcG9zaXRvcnkxMzc4NjU4NDE=</t>
  </si>
  <si>
    <t>jest-when-xt</t>
  </si>
  <si>
    <t>jonasholtkamp</t>
  </si>
  <si>
    <t>Jonas</t>
  </si>
  <si>
    <t xml:space="preserve">@senacor </t>
  </si>
  <si>
    <t>M√ºnster</t>
  </si>
  <si>
    <t>An extended,  sugary way to mock return values for specific arguments only</t>
  </si>
  <si>
    <t>https://github.com/jonasholtkamp/jest-when-xt</t>
  </si>
  <si>
    <t>2018-06-19T08:56:22Z</t>
  </si>
  <si>
    <t>2021-06-15T06:31:00Z</t>
  </si>
  <si>
    <t>2021-06-15T06:30:57Z</t>
  </si>
  <si>
    <t>MDEwOlJlcG9zaXRvcnkzNzU5NjQ5MDk=</t>
  </si>
  <si>
    <t>devops-project-3</t>
  </si>
  <si>
    <t>sameh-rm</t>
  </si>
  <si>
    <t>Sameh Ramadan</t>
  </si>
  <si>
    <t>Full-Stack Developer</t>
  </si>
  <si>
    <t xml:space="preserve">Cairo - Egypt </t>
  </si>
  <si>
    <t>https://github.com/sameh-rm/devops-project-3</t>
  </si>
  <si>
    <t>2021-06-11T08:59:05Z</t>
  </si>
  <si>
    <t>2021-06-14T21:59:01Z</t>
  </si>
  <si>
    <t>2021-06-14T21:58:58Z</t>
  </si>
  <si>
    <t>MDEwOlJlcG9zaXRvcnkzNjcxMjE1OTM=</t>
  </si>
  <si>
    <t>nodejs-20210513-course-materials</t>
  </si>
  <si>
    <t>js-tasks-ru</t>
  </si>
  <si>
    <t>https://github.com/js-tasks-ru/nodejs-20210513-course-materials</t>
  </si>
  <si>
    <t>JavaScript/Pug/HTML</t>
  </si>
  <si>
    <t>2021-05-13T17:17:08Z</t>
  </si>
  <si>
    <t>2021-06-14T19:23:46Z</t>
  </si>
  <si>
    <t>2021-06-14T19:23:38Z</t>
  </si>
  <si>
    <t>MDEwOlJlcG9zaXRvcnkxODE4NTU5NTA=</t>
  </si>
  <si>
    <t>rpx-xui-webapp</t>
  </si>
  <si>
    <t>https://github.com/hmcts/rpx-xui-webapp</t>
  </si>
  <si>
    <t>JavaScript/TypeScript/HTML/CSS/Dockerfile/Groovy/HCL</t>
  </si>
  <si>
    <t>2019-04-17T09:06:45Z</t>
  </si>
  <si>
    <t>2021-06-14T12:59:05Z</t>
  </si>
  <si>
    <t>2021-06-14T12:59:00Z</t>
  </si>
  <si>
    <t>MDEwOlJlcG9zaXRvcnkxNzUxNjExNjI=</t>
  </si>
  <si>
    <t>stryker-diff-runner</t>
  </si>
  <si>
    <t>tverhoken</t>
  </si>
  <si>
    <t>Thomas VERHOKEN</t>
  </si>
  <si>
    <t>Eclectic and polyglot developer</t>
  </si>
  <si>
    <t>Norsys</t>
  </si>
  <si>
    <t>An utility script that runs Stryker mutation testing on files diff between current git working branch and default one.</t>
  </si>
  <si>
    <t>https://github.com/tverhoken/stryker-diff-runner</t>
  </si>
  <si>
    <t>2019-03-12T07:52:41Z</t>
  </si>
  <si>
    <t>2021-06-14T09:09:58Z</t>
  </si>
  <si>
    <t>2021-06-14T09:09:53Z</t>
  </si>
  <si>
    <t>MDEwOlJlcG9zaXRvcnkzNzY2NjE4OTM=</t>
  </si>
  <si>
    <t>devops-project-3-fixed</t>
  </si>
  <si>
    <t>https://github.com/sameh-rm/devops-project-3-fixed</t>
  </si>
  <si>
    <t>2021-06-13T23:50:20Z</t>
  </si>
  <si>
    <t>2021-06-13T23:51:53Z</t>
  </si>
  <si>
    <t>2021-06-13T23:51:51Z</t>
  </si>
  <si>
    <t>MDEwOlJlcG9zaXRvcnkxMzMyMTM0NjM=</t>
  </si>
  <si>
    <t>shlink-web-client</t>
  </si>
  <si>
    <t>shlinkio</t>
  </si>
  <si>
    <t>A React-based client application for Shlink</t>
  </si>
  <si>
    <t>react/shlink/url-shortener/api-client/web-client/js/javascript/typescript/ts/hacktoberfest</t>
  </si>
  <si>
    <t>https://github.com/shlinkio/shlink-web-client</t>
  </si>
  <si>
    <t>JavaScript/HTML/Dockerfile/Shell/TypeScript/SCSS</t>
  </si>
  <si>
    <t>2018-05-13T07:00:35Z</t>
  </si>
  <si>
    <t>2021-06-13T09:59:02Z</t>
  </si>
  <si>
    <t>2021-06-13T09:58:58Z</t>
  </si>
  <si>
    <t>MDEwOlJlcG9zaXRvcnk3MTQ5MTI0MQ==</t>
  </si>
  <si>
    <t>jsonschemaparse</t>
  </si>
  <si>
    <t>awwright</t>
  </si>
  <si>
    <t>Austin Wright</t>
  </si>
  <si>
    <t>Just this guy,  you know?</t>
  </si>
  <si>
    <t>Arizona</t>
  </si>
  <si>
    <t>Streaming parser for JSON with automatic validation and customizable parsing</t>
  </si>
  <si>
    <t>json-schema/json</t>
  </si>
  <si>
    <t>https://github.com/awwright/jsonschemaparse</t>
  </si>
  <si>
    <t>JavaScript/Makefile/Shell</t>
  </si>
  <si>
    <t>2016-10-20T18:16:21Z</t>
  </si>
  <si>
    <t>2021-06-12T22:26:06Z</t>
  </si>
  <si>
    <t>2021-06-12T22:25:49Z</t>
  </si>
  <si>
    <t>MDEwOlJlcG9zaXRvcnkzNjgwMzY4NzI=</t>
  </si>
  <si>
    <t>alhanouf54</t>
  </si>
  <si>
    <t>Alhanouf Alhusaini</t>
  </si>
  <si>
    <t>Hello üëã\r\n\r\nüî≠ I‚Äôm currently working on QA and Testing \r\nüå± I‚Äôm currently learning DevOps.\r\n</t>
  </si>
  <si>
    <t xml:space="preserve">Saudi Arabia </t>
  </si>
  <si>
    <t xml:space="preserve">project 4 ci cd </t>
  </si>
  <si>
    <t>https://github.com/alhanouf54/cdond-c3-projectstarter</t>
  </si>
  <si>
    <t>2021-05-17T02:51:21Z</t>
  </si>
  <si>
    <t>2021-06-12T17:17:30Z</t>
  </si>
  <si>
    <t>2021-06-12T17:17:28Z</t>
  </si>
  <si>
    <t>MDEwOlJlcG9zaXRvcnkyNDgyODY2ODE=</t>
  </si>
  <si>
    <t>atg-storage</t>
  </si>
  <si>
    <t>f5devcentral</t>
  </si>
  <si>
    <t>Node library to provide an abstraction layer over multiple storage backends for BIG-IP iControl LX Extensions.</t>
  </si>
  <si>
    <t>f5/bigip/icontrollx</t>
  </si>
  <si>
    <t>https://github.com/f5devcentral/atg-storage</t>
  </si>
  <si>
    <t>2020-03-18T16:37:28Z</t>
  </si>
  <si>
    <t>2021-06-11T17:11:35Z</t>
  </si>
  <si>
    <t>2021-06-11T17:11:32Z</t>
  </si>
  <si>
    <t>MDEwOlJlcG9zaXRvcnkzNTc1MjM0Njg=</t>
  </si>
  <si>
    <t>cdond-c3-project</t>
  </si>
  <si>
    <t>Udacity Third Project - Cloud DevOps Engineer Nanodegree</t>
  </si>
  <si>
    <t>https://github.com/AmjaadAyed/cdond-c3-project</t>
  </si>
  <si>
    <t>TypeScript/JavaScript/CSS/EJS</t>
  </si>
  <si>
    <t>2021-04-13T11:10:25Z</t>
  </si>
  <si>
    <t>2021-06-11T15:34:19Z</t>
  </si>
  <si>
    <t>2021-06-11T15:34:17Z</t>
  </si>
  <si>
    <t>MDEwOlJlcG9zaXRvcnkzNzYwNTI0MDg=</t>
  </si>
  <si>
    <t>mocha-esm-ts-node</t>
  </si>
  <si>
    <t>nicojs</t>
  </si>
  <si>
    <t>Nico Jansen</t>
  </si>
  <si>
    <t>ü§ù Open source advocate\r\nüëΩ Maintainer of Stryker,  the mutation testing framework.\r\nüíº Software architect @InfoSupportBV\r\nüíö Loves green energy and EVs</t>
  </si>
  <si>
    <t>Veenendaal</t>
  </si>
  <si>
    <t>https://github.com/nicojs/mocha-esm-ts-node</t>
  </si>
  <si>
    <t>2021-06-11T14:33:35Z</t>
  </si>
  <si>
    <t>2021-06-11T14:37:26Z</t>
  </si>
  <si>
    <t>2021-06-11T14:37:23Z</t>
  </si>
  <si>
    <t>MDEwOlJlcG9zaXRvcnkzNzQ0MTY3MzM=</t>
  </si>
  <si>
    <t>motassemmamdouhh</t>
  </si>
  <si>
    <t>Moatasem mamdouh</t>
  </si>
  <si>
    <t>web developer.</t>
  </si>
  <si>
    <t>Alexandria,  Egypt</t>
  </si>
  <si>
    <t>https://github.com/motassemmamdouhh/project3</t>
  </si>
  <si>
    <t>2021-06-06T17:00:49Z</t>
  </si>
  <si>
    <t>2021-06-11T13:30:35Z</t>
  </si>
  <si>
    <t>2021-06-11T13:30:23Z</t>
  </si>
  <si>
    <t>MDEwOlJlcG9zaXRvcnkxNjY4MDYwMjg=</t>
  </si>
  <si>
    <t>rpx-xui-manage-organisations</t>
  </si>
  <si>
    <t>pui manage web app</t>
  </si>
  <si>
    <t>https://github.com/hmcts/rpx-xui-manage-organisations</t>
  </si>
  <si>
    <t>JavaScript/TypeScript/HTML/CSS/Shell/Groovy/HCL</t>
  </si>
  <si>
    <t>2019-01-21T11:53:29Z</t>
  </si>
  <si>
    <t>2021-06-11T09:03:40Z</t>
  </si>
  <si>
    <t>2021-06-11T09:03:36Z</t>
  </si>
  <si>
    <t>MDEwOlJlcG9zaXRvcnkzNjkzMzg5NzU=</t>
  </si>
  <si>
    <t>stryker_mutation_testing</t>
  </si>
  <si>
    <t>luizoscargmacedo</t>
  </si>
  <si>
    <t>Luiz Oscar Guabiraba de Macedo</t>
  </si>
  <si>
    <t>I am a self-motivated and energetic individual,  passionate for technology and quality.</t>
  </si>
  <si>
    <t>https://github.com/luizoscargmacedo/stryker_mutation_testing</t>
  </si>
  <si>
    <t>JavaScript/HTML</t>
  </si>
  <si>
    <t>2021-05-20T21:11:02Z</t>
  </si>
  <si>
    <t>2021-06-10T19:40:00Z</t>
  </si>
  <si>
    <t>2021-06-10T19:39:57Z</t>
  </si>
  <si>
    <t>MDEwOlJlcG9zaXRvcnkzMTY2NzM5ODc=</t>
  </si>
  <si>
    <t>cypress-fail-fast</t>
  </si>
  <si>
    <t>javierbrea</t>
  </si>
  <si>
    <t>Javier Brea</t>
  </si>
  <si>
    <t>Senior software engineer. Front-end specialist.</t>
  </si>
  <si>
    <t>Madrid,  Spain</t>
  </si>
  <si>
    <t>A Cypress plugin to skip tests on first failure.</t>
  </si>
  <si>
    <t>cypress/cypress-plugin/abort/fail-fast/failure-handling/failure/testing/testing-tools/automated-testing/plugin</t>
  </si>
  <si>
    <t>https://github.com/javierbrea/cypress-fail-fast</t>
  </si>
  <si>
    <t>JavaScript/HTML/TypeScript/Shell</t>
  </si>
  <si>
    <t>2020-11-28T06:42:51Z</t>
  </si>
  <si>
    <t>2021-06-10T17:15:55Z</t>
  </si>
  <si>
    <t>2021-06-10T17:15:50Z</t>
  </si>
  <si>
    <t>MDEwOlJlcG9zaXRvcnkxNTQ5NDUwNzY=</t>
  </si>
  <si>
    <t>govuk-casa</t>
  </si>
  <si>
    <t>dwp</t>
  </si>
  <si>
    <t>Framework for creating simple GOVUK Collect-And-Submit-Applications</t>
  </si>
  <si>
    <t>https://github.com/dwp/govuk-casa</t>
  </si>
  <si>
    <t>JavaScript/SCSS/Nunjucks/Shell/Dockerfile</t>
  </si>
  <si>
    <t>2018-10-27T09:00:41Z</t>
  </si>
  <si>
    <t>2021-06-10T10:40:08Z</t>
  </si>
  <si>
    <t>2021-06-10T10:29:14Z</t>
  </si>
  <si>
    <t>MDEwOlJlcG9zaXRvcnkzNDI1NDAzODE=</t>
  </si>
  <si>
    <t>mock-inspect</t>
  </si>
  <si>
    <t>trayio</t>
  </si>
  <si>
    <t>Mocks network requests and allows you to make assertions about how these requests happened. Supports auto-mocking of graphQL requests given a valid schema.</t>
  </si>
  <si>
    <t>mocking/mocking-framework/mocking-library/mocks/testing/testing-tools/javascript/typescript/api-mock/graphql</t>
  </si>
  <si>
    <t>https://github.com/trayio/mock-inspect</t>
  </si>
  <si>
    <t>JavaScript/Shell/TypeScript</t>
  </si>
  <si>
    <t>2021-02-26T10:24:52Z</t>
  </si>
  <si>
    <t>2021-06-10T08:22:12Z</t>
  </si>
  <si>
    <t>2021-06-10T08:22:08Z</t>
  </si>
  <si>
    <t xml:space="preserve">Brazilian,  Software Architect,  SWE(Java, Scala, Go, Rust),  SOA Expert,  DevOps Engineer,  Blogger,  Writer. Working with EKS/k8s. Opinions on my own. </t>
  </si>
  <si>
    <t>MDEwOlJlcG9zaXRvcnkyODk4MTA4MDM=</t>
  </si>
  <si>
    <t>trybe</t>
  </si>
  <si>
    <t>mateusleiteaalmeida</t>
  </si>
  <si>
    <t>Mateus Leite Alves de Almeida</t>
  </si>
  <si>
    <t>Software Developer | Trybe</t>
  </si>
  <si>
    <t>https://github.com/mateusleiteaalmeida/trybe</t>
  </si>
  <si>
    <t>HTML/CSS/JavaScript/Shell</t>
  </si>
  <si>
    <t>2020-08-24T02:43:08Z</t>
  </si>
  <si>
    <t>2021-06-10T02:06:01Z</t>
  </si>
  <si>
    <t>2021-06-10T02:05:58Z</t>
  </si>
  <si>
    <t>MDEwOlJlcG9zaXRvcnkzNjI5NjExNDE=</t>
  </si>
  <si>
    <t>HappierCows</t>
  </si>
  <si>
    <t>HappyCows</t>
  </si>
  <si>
    <t>https://github.com/HappyCows/HappierCows</t>
  </si>
  <si>
    <t>Dockerfile/Shell/JavaScript/HTML/CSS/Java</t>
  </si>
  <si>
    <t>2021-04-29T22:18:55Z</t>
  </si>
  <si>
    <t>2021-06-09T21:57:26Z</t>
  </si>
  <si>
    <t>2021-06-09T21:57:22Z</t>
  </si>
  <si>
    <t>MDEwOlJlcG9zaXRvcnkzNjc3OTkzMzE=</t>
  </si>
  <si>
    <t>abbreviatrix</t>
  </si>
  <si>
    <t>Helsinki,  Finland</t>
  </si>
  <si>
    <t>Wraps searched word with \abbr\ tags in content.</t>
  </si>
  <si>
    <t>https://github.com/stscoundrel/abbreviatrix</t>
  </si>
  <si>
    <t>2021-05-16T06:12:47Z</t>
  </si>
  <si>
    <t>2021-06-09T19:53:42Z</t>
  </si>
  <si>
    <t>2021-06-09T19:53:38Z</t>
  </si>
  <si>
    <t>MDEwOlJlcG9zaXRvcnkzNTkxNzMyODg=</t>
  </si>
  <si>
    <t>futhorc</t>
  </si>
  <si>
    <t>Transform latin letters to Futhorc runes &amp; vice versa</t>
  </si>
  <si>
    <t>futhorc/futhorc-runes/runes/futhark-runes/typescript/javascript</t>
  </si>
  <si>
    <t>https://github.com/stscoundrel/futhorc</t>
  </si>
  <si>
    <t>2021-04-18T14:57:27Z</t>
  </si>
  <si>
    <t>2021-06-09T19:35:46Z</t>
  </si>
  <si>
    <t>2021-06-09T19:35:43Z</t>
  </si>
  <si>
    <t>MDEwOlJlcG9zaXRvcnkzNTAwMzU3NDE=</t>
  </si>
  <si>
    <t>younger-futhark</t>
  </si>
  <si>
    <t>Transform latin letters to Younger Futhark runes &amp; vice versa</t>
  </si>
  <si>
    <t>futhark/futhark-runes/runes/javascript/typescript</t>
  </si>
  <si>
    <t>https://github.com/stscoundrel/younger-futhark</t>
  </si>
  <si>
    <t>2021-03-21T15:17:25Z</t>
  </si>
  <si>
    <t>2021-06-09T19:23:48Z</t>
  </si>
  <si>
    <t>2021-06-09T19:23:45Z</t>
  </si>
  <si>
    <t>MDEwOlJlcG9zaXRvcnkzNTg4MDYzNzA=</t>
  </si>
  <si>
    <t>elder-futhark</t>
  </si>
  <si>
    <t>Transform latin letters to Elder Futhark runes &amp; vice versa</t>
  </si>
  <si>
    <t>futhark/futhark-runes/typescript/runes/transliteration</t>
  </si>
  <si>
    <t>https://github.com/stscoundrel/elder-futhark</t>
  </si>
  <si>
    <t>2021-04-17T06:47:42Z</t>
  </si>
  <si>
    <t>2021-06-09T19:13:39Z</t>
  </si>
  <si>
    <t>2021-06-09T19:13:36Z</t>
  </si>
  <si>
    <t>MDEwOlJlcG9zaXRvcnkzNjcwNjcyOTU=</t>
  </si>
  <si>
    <t>cleasby-vigfusson-abbreviations</t>
  </si>
  <si>
    <t>Map abbreviations to full length words from Cleasby &amp; Vigfusson dictionary</t>
  </si>
  <si>
    <t>abbreviations/old-norse/cleasby-vigfusson/typescript/javascript</t>
  </si>
  <si>
    <t>https://github.com/stscoundrel/cleasby-vigfusson-abbreviations</t>
  </si>
  <si>
    <t>2021-05-13T14:03:39Z</t>
  </si>
  <si>
    <t>2021-06-09T18:24:24Z</t>
  </si>
  <si>
    <t>2021-06-09T18:24:20Z</t>
  </si>
  <si>
    <t>MDEwOlJlcG9zaXRvcnkzNzUxNjkxMjM=</t>
  </si>
  <si>
    <t>sd-00-project-shopping-cart-jest-rubric-2</t>
  </si>
  <si>
    <t>betrybe</t>
  </si>
  <si>
    <t>https://github.com/betrybe/sd-00-project-shopping-cart-jest-rubric-2</t>
  </si>
  <si>
    <t>HTML/JavaScript/CSS</t>
  </si>
  <si>
    <t>2021-06-08T23:19:33Z</t>
  </si>
  <si>
    <t>2021-06-08T23:19:39Z</t>
  </si>
  <si>
    <t>2021-06-08T23:19:36Z</t>
  </si>
  <si>
    <t>MDEwOlJlcG9zaXRvcnkzNzUxNjUwMTk=</t>
  </si>
  <si>
    <t>Renatosdev</t>
  </si>
  <si>
    <t>Renato Silva</t>
  </si>
  <si>
    <t>https://github.com/Renatosdev/Trybe</t>
  </si>
  <si>
    <t>HTML/JavaScript/CSS/Shell</t>
  </si>
  <si>
    <t>2021-06-08T22:53:35Z</t>
  </si>
  <si>
    <t>2021-06-08T22:58:43Z</t>
  </si>
  <si>
    <t>2021-06-08T22:56:16Z</t>
  </si>
  <si>
    <t>MDEwOlJlcG9zaXRvcnkzNzQ3ODQ5NjI=</t>
  </si>
  <si>
    <t>sd-00-project-shopping-cart-jest-staging</t>
  </si>
  <si>
    <t>https://github.com/betrybe/sd-00-project-shopping-cart-jest-staging</t>
  </si>
  <si>
    <t>2021-06-07T19:55:49Z</t>
  </si>
  <si>
    <t>2021-06-08T17:09:03Z</t>
  </si>
  <si>
    <t>2021-06-08T17:08:53Z</t>
  </si>
  <si>
    <t>MDEwOlJlcG9zaXRvcnkyMzA1NTU0OTY=</t>
  </si>
  <si>
    <t>brian-childress</t>
  </si>
  <si>
    <t>Brian Childress</t>
  </si>
  <si>
    <t>Richmond,  Virginia</t>
  </si>
  <si>
    <t>An example application for Mutation Testing,  used in conference talks</t>
  </si>
  <si>
    <t>https://github.com/brian-childress/mutation-testing</t>
  </si>
  <si>
    <t>2019-12-28T03:58:43Z</t>
  </si>
  <si>
    <t>2021-06-08T02:31:29Z</t>
  </si>
  <si>
    <t>2021-06-08T02:30:48Z</t>
  </si>
  <si>
    <t>MDEwOlJlcG9zaXRvcnkzMzYyOTQzMDU=</t>
  </si>
  <si>
    <t>JonathanFRocha</t>
  </si>
  <si>
    <t>Software Development Student at Trybe and TI Analyst at Verde Agritech</t>
  </si>
  <si>
    <t>Verde Agritech</t>
  </si>
  <si>
    <t>Belo Horizonte, Minas Gerais</t>
  </si>
  <si>
    <t xml:space="preserve">Trybe course exercises </t>
  </si>
  <si>
    <t>https://github.com/JonathanFRocha/trybe-exercises</t>
  </si>
  <si>
    <t>HTML/CSS/JavaScript</t>
  </si>
  <si>
    <t>2021-02-05T14:26:15Z</t>
  </si>
  <si>
    <t>2021-06-08T00:10:23Z</t>
  </si>
  <si>
    <t>2021-06-08T00:10:15Z</t>
  </si>
  <si>
    <t>MDEwOlJlcG9zaXRvcnkzNTU1NzMxNjc=</t>
  </si>
  <si>
    <t>Projetos-Trybe</t>
  </si>
  <si>
    <t>thadeucbr</t>
  </si>
  <si>
    <t>Thadeu Castelo Branco Ramos</t>
  </si>
  <si>
    <t>Estudante Trybe turma 07</t>
  </si>
  <si>
    <t>Projetos realizados durante o curso de desenvolvimento web na Trybe</t>
  </si>
  <si>
    <t>https://github.com/thadeucbr/Projetos-Trybe</t>
  </si>
  <si>
    <t>HTML/JavaScript/CSS/Shell/EJS</t>
  </si>
  <si>
    <t>2021-04-07T14:22:29Z</t>
  </si>
  <si>
    <t>2021-06-07T21:32:52Z</t>
  </si>
  <si>
    <t>2021-06-07T21:32:36Z</t>
  </si>
  <si>
    <t>MDEwOlJlcG9zaXRvcnkzNTE2MjYxNTQ=</t>
  </si>
  <si>
    <t>management-tools</t>
  </si>
  <si>
    <t>DanielGoncalvesL</t>
  </si>
  <si>
    <t>Daniel Gonçalves</t>
  </si>
  <si>
    <t>Técnico em Desenvolvimento de Sistemas pelo CEFET-MG Campus Timóteo.\r\nDev Node Back-End</t>
  </si>
  <si>
    <t>@sozei-ti</t>
  </si>
  <si>
    <t>Ipatinga - Brasil</t>
  </si>
  <si>
    <t xml:space="preserve">API de gerenciamento de ferramentas. Repositório de estudos e como futura fonte de consulta de códigos implementados. </t>
  </si>
  <si>
    <t>https://github.com/DanielGoncalvesL/management-tools</t>
  </si>
  <si>
    <t>JavaScript/TypeScript/Dockerfile/Makefile/Shell</t>
  </si>
  <si>
    <t>2021-03-26T01:30:18Z</t>
  </si>
  <si>
    <t>2021-06-07T20:36:43Z</t>
  </si>
  <si>
    <t>2021-06-07T20:36:40Z</t>
  </si>
  <si>
    <t>MDEwOlJlcG9zaXRvcnkxMDk1MjUxODY=</t>
  </si>
  <si>
    <t>node-package-starter</t>
  </si>
  <si>
    <t>unlight</t>
  </si>
  <si>
    <t>Roman Vasilev</t>
  </si>
  <si>
    <t>Saratov,  Russia</t>
  </si>
  <si>
    <t>Node package starter</t>
  </si>
  <si>
    <t>starter-kit/starter/starter-project/seed-project</t>
  </si>
  <si>
    <t>https://github.com/unlight/node-package-starter</t>
  </si>
  <si>
    <t>2017-11-04T19:46:08Z</t>
  </si>
  <si>
    <t>2021-06-07T19:09:02Z</t>
  </si>
  <si>
    <t>2021-06-07T19:08:42Z</t>
  </si>
  <si>
    <t>MDEwOlJlcG9zaXRvcnkzNTgzODk0MjY=</t>
  </si>
  <si>
    <t>democracy</t>
  </si>
  <si>
    <t>https://github.com/unsegnor/democracy</t>
  </si>
  <si>
    <t>JavaScript/Gherkin</t>
  </si>
  <si>
    <t>2021-04-15T20:51:06Z</t>
  </si>
  <si>
    <t>2021-06-07T17:35:49Z</t>
  </si>
  <si>
    <t>2021-06-07T17:35:46Z</t>
  </si>
  <si>
    <t>MDEwOlJlcG9zaXRvcnkxNzg0MTAwNTA=</t>
  </si>
  <si>
    <t>utils-decorators</t>
  </si>
  <si>
    <t>vlio20</t>
  </si>
  <si>
    <t>Vlad Ioffe</t>
  </si>
  <si>
    <t>Decorators for web and node applications</t>
  </si>
  <si>
    <t>typescript/decorators/debounce/memoize/delay/memoize-async/node/webdevelopment</t>
  </si>
  <si>
    <t>https://github.com/vlio20/utils-decorators</t>
  </si>
  <si>
    <t>TypeScript/JavaScript/HTML/CSS</t>
  </si>
  <si>
    <t>2019-03-29T13:25:42Z</t>
  </si>
  <si>
    <t>2021-06-16T08:07:46Z</t>
  </si>
  <si>
    <t>2021-06-07T14:10:38Z</t>
  </si>
  <si>
    <t>MDEwOlJlcG9zaXRvcnkzNjEwMzM5ODE=</t>
  </si>
  <si>
    <t>Udacity_Project_3</t>
  </si>
  <si>
    <t>walaaelgenidy</t>
  </si>
  <si>
    <t>Build CI/CD Pipelines,  Monitoring,  and Logging</t>
  </si>
  <si>
    <t>https://github.com/walaaelgenidy/Udacity_Project_3</t>
  </si>
  <si>
    <t>2021-04-24T00:09:35Z</t>
  </si>
  <si>
    <t>2021-06-07T00:45:03Z</t>
  </si>
  <si>
    <t>2021-06-07T00:44:37Z</t>
  </si>
  <si>
    <t>MDEwOlJlcG9zaXRvcnkzNzQxODUyNTk=</t>
  </si>
  <si>
    <t>project-react-testing-library</t>
  </si>
  <si>
    <t>devsfelipesantiago</t>
  </si>
  <si>
    <t>Felipe Santiago</t>
  </si>
  <si>
    <t>Estudante de Desenvolvimento de Software na Trybe.\r\nEm busca de oportunidades de trabalho.</t>
  </si>
  <si>
    <t>S√£o Paulo,  Brazil</t>
  </si>
  <si>
    <t>https://github.com/devsfelipesantiago/project-react-testing-library</t>
  </si>
  <si>
    <t>CSS/JavaScript/HTML</t>
  </si>
  <si>
    <t>2021-06-05T18:25:19Z</t>
  </si>
  <si>
    <t>2021-06-05T18:27:15Z</t>
  </si>
  <si>
    <t>2021-06-05T18:26:31Z</t>
  </si>
  <si>
    <t>MDEwOlJlcG9zaXRvcnkzNzQxNDY1MTk=</t>
  </si>
  <si>
    <t>trybe_projects</t>
  </si>
  <si>
    <t>paula-jfe</t>
  </si>
  <si>
    <t>Jessica Ladislau</t>
  </si>
  <si>
    <t>Full Stack Software Developer at PayFace</t>
  </si>
  <si>
    <t>Payface</t>
  </si>
  <si>
    <t>https://github.com/paula-jfe/trybe_projects</t>
  </si>
  <si>
    <t>2021-06-05T15:19:28Z</t>
  </si>
  <si>
    <t>2021-06-05T15:23:57Z</t>
  </si>
  <si>
    <t>2021-06-05T15:20:15Z</t>
  </si>
  <si>
    <t>MDEwOlJlcG9zaXRvcnkzNzM5ODA1ODU=</t>
  </si>
  <si>
    <t>trybe-projects</t>
  </si>
  <si>
    <t>jorgemeyrelles</t>
  </si>
  <si>
    <t>Jota Jr.</t>
  </si>
  <si>
    <t>https://github.com/jorgemeyrelles/trybe-projects</t>
  </si>
  <si>
    <t>2021-06-04T23:29:09Z</t>
  </si>
  <si>
    <t>2021-06-05T03:32:48Z</t>
  </si>
  <si>
    <t>2021-06-05T03:32:46Z</t>
  </si>
  <si>
    <t>MDEwOlJlcG9zaXRvcnkyODE2NjQwMDU=</t>
  </si>
  <si>
    <t>tyler</t>
  </si>
  <si>
    <t>mutationapp</t>
  </si>
  <si>
    <t>Monolisa wearing F#</t>
  </si>
  <si>
    <t>https://github.com/mutationapp/tyler</t>
  </si>
  <si>
    <t>2020-07-22T11:53:52Z</t>
  </si>
  <si>
    <t>2021-06-04T11:47:16Z</t>
  </si>
  <si>
    <t>2021-06-04T11:46:59Z</t>
  </si>
  <si>
    <t>MDEwOlJlcG9zaXRvcnkzNzIxMzExMzA=</t>
  </si>
  <si>
    <t>Udacity-project-auto-deploy-solution</t>
  </si>
  <si>
    <t>EmaLinuxawy</t>
  </si>
  <si>
    <t>Ebrahim Elsayed</t>
  </si>
  <si>
    <t>Sr. DevOps Engineer | Linux System Engineer | AWS</t>
  </si>
  <si>
    <t>https://github.com/EmaLinuxawy/Udacity-project-auto-deploy-solution</t>
  </si>
  <si>
    <t>2021-05-30T05:28:02Z</t>
  </si>
  <si>
    <t>2021-06-03T18:29:05Z</t>
  </si>
  <si>
    <t>2021-06-03T18:29:02Z</t>
  </si>
  <si>
    <t>MDEwOlJlcG9zaXRvcnkzNzMzNTA3ODA=</t>
  </si>
  <si>
    <t>AndersonSilva94</t>
  </si>
  <si>
    <t>Anderson Silva (Andy)</t>
  </si>
  <si>
    <t>Estudante de Design e Programa√ß√£o Web.\r\nApaixonado pela √°rea de tecnologia e afins. Meu foco como profissional √© Desenvolvimento Web.</t>
  </si>
  <si>
    <t>@tryber</t>
  </si>
  <si>
    <t>Manaus - AM</t>
  </si>
  <si>
    <t>D√©cimo quarto projeto constru√≠do no curso de Desenvolvimento de Software da Trybe.</t>
  </si>
  <si>
    <t>react-testing-library/striker-mutator</t>
  </si>
  <si>
    <t>https://github.com/AndersonSilva94/project-react-testing-library</t>
  </si>
  <si>
    <t>2021-06-03T01:46:46Z</t>
  </si>
  <si>
    <t>2021-06-03T14:13:15Z</t>
  </si>
  <si>
    <t>2021-06-03T14:12:02Z</t>
  </si>
  <si>
    <t>MDEwOlJlcG9zaXRvcnkzNzM1MDQwNDc=</t>
  </si>
  <si>
    <t>eldorado</t>
  </si>
  <si>
    <t>stijnlinderman</t>
  </si>
  <si>
    <t>Stijn</t>
  </si>
  <si>
    <t>Starting out as junior software developer.</t>
  </si>
  <si>
    <t>Implementation of the boardgame 'The Quest for El Dorado'.</t>
  </si>
  <si>
    <t>https://github.com/stijnlinderman/eldorado</t>
  </si>
  <si>
    <t>HTML/JavaScript/CSS/TypeScript/Java</t>
  </si>
  <si>
    <t>2021-06-03T12:45:00Z</t>
  </si>
  <si>
    <t>2021-06-03T13:08:29Z</t>
  </si>
  <si>
    <t>2021-06-03T13:05:46Z</t>
  </si>
  <si>
    <t>MDEwOlJlcG9zaXRvcnkzNjQwNzEzMDg=</t>
  </si>
  <si>
    <t>IosApp</t>
  </si>
  <si>
    <t>FourAmigoz</t>
  </si>
  <si>
    <t>https://github.com/FourAmigoz/IosApp</t>
  </si>
  <si>
    <t>Swift</t>
  </si>
  <si>
    <t>JavaScript/Ruby/Swift</t>
  </si>
  <si>
    <t>2021-05-03T21:57:17Z</t>
  </si>
  <si>
    <t>2021-06-03T09:04:18Z</t>
  </si>
  <si>
    <t>2021-06-03T09:04:10Z</t>
  </si>
  <si>
    <t>MDEwOlJlcG9zaXRvcnkzMzgzOTI5NjQ=</t>
  </si>
  <si>
    <t>gmcerqueira</t>
  </si>
  <si>
    <t>Gustavo Matheus Cerqueira</t>
  </si>
  <si>
    <t>Reposit√≥rio destinados a exerc√≠cios realizados no curso de Desenvolvimento de Software na Trybe.</t>
  </si>
  <si>
    <t>https://github.com/gmcerqueira/trybe-exercises</t>
  </si>
  <si>
    <t>2021-02-12T17:55:57Z</t>
  </si>
  <si>
    <t>2021-06-03T01:27:58Z</t>
  </si>
  <si>
    <t>2021-06-03T01:27:20Z</t>
  </si>
  <si>
    <t>MDEwOlJlcG9zaXRvcnkzNjg4ODE3Njk=</t>
  </si>
  <si>
    <t>portal-nodejs</t>
  </si>
  <si>
    <t>Balamurugan55</t>
  </si>
  <si>
    <t>https://github.com/Balamurugan55/portal-nodejs</t>
  </si>
  <si>
    <t>JavaScript/CSS/Pug</t>
  </si>
  <si>
    <t>2021-05-19T13:37:30Z</t>
  </si>
  <si>
    <t>2021-06-02T17:04:36Z</t>
  </si>
  <si>
    <t>2021-06-02T16:56:03Z</t>
  </si>
  <si>
    <t>MDEwOlJlcG9zaXRvcnkyMzk4NjA3MDc=</t>
  </si>
  <si>
    <t>nestjs-clean-architecture-demo</t>
  </si>
  <si>
    <t>An example of clean architecture implementation with NestJS</t>
  </si>
  <si>
    <t>https://github.com/damienbeaufils/nestjs-clean-architecture-demo</t>
  </si>
  <si>
    <t>TypeScript/JavaScript/Shell</t>
  </si>
  <si>
    <t>2020-02-11T20:43:55Z</t>
  </si>
  <si>
    <t>2021-06-10T17:47:23Z</t>
  </si>
  <si>
    <t>2021-06-02T14:21:12Z</t>
  </si>
  <si>
    <t>MDEwOlJlcG9zaXRvcnkzNzE4MjYxNjM=</t>
  </si>
  <si>
    <t>autodeploy-superpowers</t>
  </si>
  <si>
    <t>heshamyassinnn</t>
  </si>
  <si>
    <t>https://github.com/heshamyassinnn/autodeploy-superpowers</t>
  </si>
  <si>
    <t>2021-05-28T21:53:51Z</t>
  </si>
  <si>
    <t>2021-06-01T22:26:27Z</t>
  </si>
  <si>
    <t>2021-06-01T22:26:20Z</t>
  </si>
  <si>
    <t>MDEwOlJlcG9zaXRvcnkyMTQyMTkyMTI=</t>
  </si>
  <si>
    <t>domain-monitor</t>
  </si>
  <si>
    <t>Cinzya</t>
  </si>
  <si>
    <t>Cynthia Ebert</t>
  </si>
  <si>
    <t>Multimedia &amp; Communication Student at Ansbach University of Applied Sciences.</t>
  </si>
  <si>
    <t>Satteldorf</t>
  </si>
  <si>
    <t>React Web app to check domain availbility.</t>
  </si>
  <si>
    <t>https://github.com/Cinzya/domain-monitor</t>
  </si>
  <si>
    <t>2019-10-10T15:27:28Z</t>
  </si>
  <si>
    <t>2021-06-01T01:52:04Z</t>
  </si>
  <si>
    <t>2021-06-01T01:51:51Z</t>
  </si>
  <si>
    <t>MDEwOlJlcG9zaXRvcnkyNjAzNDAwMzk=</t>
  </si>
  <si>
    <t>aws-event-stream</t>
  </si>
  <si>
    <t>rpinheiroalmeida</t>
  </si>
  <si>
    <t>https://br.linkedin.com/in/rpinheiroalmeida</t>
  </si>
  <si>
    <t>An event stream application for AWS in typescript.</t>
  </si>
  <si>
    <t>https://github.com/rpinheiroalmeida/aws-event-stream</t>
  </si>
  <si>
    <t>2020-04-30T23:29:11Z</t>
  </si>
  <si>
    <t>2021-05-31T19:27:26Z</t>
  </si>
  <si>
    <t>2021-05-31T19:27:23Z</t>
  </si>
  <si>
    <t>MDEwOlJlcG9zaXRvcnkzMjczNTIwNTg=</t>
  </si>
  <si>
    <t>pspdfkit-web-example-snowpack</t>
  </si>
  <si>
    <t>PSPDFKit</t>
  </si>
  <si>
    <t>Use PSPDFKit for Web in a Snowpack setup</t>
  </si>
  <si>
    <t>https://github.com/PSPDFKit/pspdfkit-web-example-snowpack</t>
  </si>
  <si>
    <t>Shell/JavaScript/HTML</t>
  </si>
  <si>
    <t>2021-01-06T15:25:54Z</t>
  </si>
  <si>
    <t>2021-05-31T10:28:42Z</t>
  </si>
  <si>
    <t>2021-05-31T10:28:23Z</t>
  </si>
  <si>
    <t>MDEwOlJlcG9zaXRvcnkzNzA5MzI4NzQ=</t>
  </si>
  <si>
    <t>udacity-devops-project3</t>
  </si>
  <si>
    <t>yongseewei</t>
  </si>
  <si>
    <t>https://github.com/yongseewei/udacity-devops-project3</t>
  </si>
  <si>
    <t>2021-05-26T06:42:46Z</t>
  </si>
  <si>
    <t>2021-05-31T00:52:59Z</t>
  </si>
  <si>
    <t>2021-05-31T00:50:21Z</t>
  </si>
  <si>
    <t>MDEwOlJlcG9zaXRvcnkzMzYzOTA4MzU=</t>
  </si>
  <si>
    <t>gabrielmirandaBR</t>
  </si>
  <si>
    <t>Gabriel Miranda</t>
  </si>
  <si>
    <t>Estudante Desenvolvimento de Software - Trybe</t>
  </si>
  <si>
    <t>https://github.com/gabrielmirandaBR/trybe-exercises</t>
  </si>
  <si>
    <t>2021-02-05T21:15:20Z</t>
  </si>
  <si>
    <t>2021-05-30T19:12:25Z</t>
  </si>
  <si>
    <t>2021-05-30T19:12:22Z</t>
  </si>
  <si>
    <t>MDEwOlJlcG9zaXRvcnkyMTc1NTIwMjM=</t>
  </si>
  <si>
    <t>rsql</t>
  </si>
  <si>
    <t>piotr-oles</t>
  </si>
  <si>
    <t>Piotr Ole≈õ</t>
  </si>
  <si>
    <t>Software Engineer at Datadog</t>
  </si>
  <si>
    <t>@DataDog</t>
  </si>
  <si>
    <t>Poland,  Krak√≥w</t>
  </si>
  <si>
    <t>RSQL compiler and parser for Node.js and Browsers</t>
  </si>
  <si>
    <t>https://github.com/piotr-oles/rsql</t>
  </si>
  <si>
    <t>2019-10-25T14:30:15Z</t>
  </si>
  <si>
    <t>2021-06-17T18:47:50Z</t>
  </si>
  <si>
    <t>2021-05-30T19:11:19Z</t>
  </si>
  <si>
    <t>MDEwOlJlcG9zaXRvcnkzNzIyODQ2ODE=</t>
  </si>
  <si>
    <t>green-is-the-new-black</t>
  </si>
  <si>
    <t>abdala</t>
  </si>
  <si>
    <t>Abdala</t>
  </si>
  <si>
    <t>Let's write less code</t>
  </si>
  <si>
    <t xml:space="preserve">@cgauge </t>
  </si>
  <si>
    <t>https://github.com/abdala/green-is-the-new-black</t>
  </si>
  <si>
    <t>Shell/JavaScript/TypeScript/HTML</t>
  </si>
  <si>
    <t>2021-05-30T18:11:48Z</t>
  </si>
  <si>
    <t>2021-05-30T18:13:52Z</t>
  </si>
  <si>
    <t>2021-05-30T18:13:27Z</t>
  </si>
  <si>
    <t>MDEwOlJlcG9zaXRvcnkyNTIwMjcxMjM=</t>
  </si>
  <si>
    <t>poker-cards</t>
  </si>
  <si>
    <t>pairjacks</t>
  </si>
  <si>
    <t>https://github.com/pairjacks/poker-cards</t>
  </si>
  <si>
    <t>2020-04-01T00:02:58Z</t>
  </si>
  <si>
    <t>2021-06-03T22:51:35Z</t>
  </si>
  <si>
    <t>2021-05-30T13:22:23Z</t>
  </si>
  <si>
    <t>MDEwOlJlcG9zaXRvcnkzNzIwODM4NTU=</t>
  </si>
  <si>
    <t>ProjectTestRTL</t>
  </si>
  <si>
    <t>brunobastosfer</t>
  </si>
  <si>
    <t>https://github.com/brunobastosfer/ProjectTestRTL</t>
  </si>
  <si>
    <t>2021-05-29T23:00:38Z</t>
  </si>
  <si>
    <t>2021-05-30T05:05:33Z</t>
  </si>
  <si>
    <t>2021-05-30T05:05:09Z</t>
  </si>
  <si>
    <t>MDEwOlJlcG9zaXRvcnkzNzIwMjk4NTY=</t>
  </si>
  <si>
    <t>andersontrkz</t>
  </si>
  <si>
    <t>This repository is intended for projects completed during the web development course at Trybe.</t>
  </si>
  <si>
    <t>https://github.com/andersontrkz/trybe-projects</t>
  </si>
  <si>
    <t>2021-05-29T17:12:28Z</t>
  </si>
  <si>
    <t>2021-05-30T03:00:33Z</t>
  </si>
  <si>
    <t>2021-05-29T23:12:19Z</t>
  </si>
  <si>
    <t>MDEwOlJlcG9zaXRvcnkxMDcxMjAzMzQ=</t>
  </si>
  <si>
    <t>solhint</t>
  </si>
  <si>
    <t>protofire</t>
  </si>
  <si>
    <t>Solhint is an open source project created by https://protofire.io. Its goal is to provide a linting utility for Solidity code.</t>
  </si>
  <si>
    <t>solidity/linter/security-scanner/ethereum/ast/developer-tools/code-quality/smart-contracts/solhint/dapp</t>
  </si>
  <si>
    <t>https://github.com/protofire/solhint</t>
  </si>
  <si>
    <t>JavaScript/Solidity</t>
  </si>
  <si>
    <t>2017-10-16T11:48:44Z</t>
  </si>
  <si>
    <t>2021-06-19T15:53:25Z</t>
  </si>
  <si>
    <t>2021-05-29T14:16:54Z</t>
  </si>
  <si>
    <t>MDEwOlJlcG9zaXRvcnkzNzE5NDEwOTQ=</t>
  </si>
  <si>
    <t>Application-Auto-Deploy-Superpowers-CI-CD</t>
  </si>
  <si>
    <t>MAHMOUDRR707</t>
  </si>
  <si>
    <t>Mahmoud Reda</t>
  </si>
  <si>
    <t>Software Engineer\r\n\r\ndo I look like a man with a plan?</t>
  </si>
  <si>
    <t>cairo, egypt</t>
  </si>
  <si>
    <t>https://github.com/MAHMOUDRR707/Application-Auto-Deploy-Superpowers-CI-CD</t>
  </si>
  <si>
    <t>2021-05-29T10:16:56Z</t>
  </si>
  <si>
    <t>2021-05-29T10:21:20Z</t>
  </si>
  <si>
    <t>2021-05-29T10:20:27Z</t>
  </si>
  <si>
    <t>MDEwOlJlcG9zaXRvcnkyMTc2NzU3MDA=</t>
  </si>
  <si>
    <t>cypress-localstorage-commands</t>
  </si>
  <si>
    <t>Extends Cypress' cy commands with localStorage methods. Allows preserving localStorage between tests.</t>
  </si>
  <si>
    <t>cypress/localstorage/local-storage/methods/utilities/commands/testing-tools/testing/persistence/cypress-plugin</t>
  </si>
  <si>
    <t>https://github.com/javierbrea/cypress-localstorage-commands</t>
  </si>
  <si>
    <t>JavaScript/HTML/CSS/TypeScript/Shell</t>
  </si>
  <si>
    <t>2019-10-26T07:59:14Z</t>
  </si>
  <si>
    <t>2021-05-29T09:41:48Z</t>
  </si>
  <si>
    <t>2021-05-29T07:29:40Z</t>
  </si>
  <si>
    <t>MDEwOlJlcG9zaXRvcnkyOTQxNzQ4MDY=</t>
  </si>
  <si>
    <t>leblad</t>
  </si>
  <si>
    <t>dzcode-io</t>
  </si>
  <si>
    <t>A JS library providing a list of Algerian administrative areas with many useful APIs.</t>
  </si>
  <si>
    <t>algeria/dz/postal-codes/matricule/wilayas/zipcode/hacktoberfest/algerian-administrative-areas/dzcode</t>
  </si>
  <si>
    <t>https://github.com/dzcode-io/leblad</t>
  </si>
  <si>
    <t>2020-09-09T16:54:32Z</t>
  </si>
  <si>
    <t>2021-06-20T21:19:32Z</t>
  </si>
  <si>
    <t>2021-05-28T19:41:54Z</t>
  </si>
  <si>
    <t>MDEwOlJlcG9zaXRvcnkzNjgwODM3OTc=</t>
  </si>
  <si>
    <t>cicd-devops</t>
  </si>
  <si>
    <t>tutugodfrey</t>
  </si>
  <si>
    <t>Godfrey Tutu</t>
  </si>
  <si>
    <t>Andela</t>
  </si>
  <si>
    <t>Nigeria</t>
  </si>
  <si>
    <t>https://github.com/tutugodfrey/cicd-devops</t>
  </si>
  <si>
    <t>2021-05-17T06:46:58Z</t>
  </si>
  <si>
    <t>2021-05-28T10:02:58Z</t>
  </si>
  <si>
    <t>2021-05-28T10:02:55Z</t>
  </si>
  <si>
    <t>MDEwOlJlcG9zaXRvcnkzMzEwNjYzMDk=</t>
  </si>
  <si>
    <t>UdacityModule4_CICD</t>
  </si>
  <si>
    <t>Jindego</t>
  </si>
  <si>
    <t>https://github.com/Jindego/UdacityModule4_CICD</t>
  </si>
  <si>
    <t>TypeScript/JavaScript/CSS/Shell/EJS</t>
  </si>
  <si>
    <t>2021-01-19T18:04:01Z</t>
  </si>
  <si>
    <t>2021-05-27T17:26:22Z</t>
  </si>
  <si>
    <t>2021-05-27T17:26:19Z</t>
  </si>
  <si>
    <t>MDEwOlJlcG9zaXRvcnkzNjg1MDM2NDM=</t>
  </si>
  <si>
    <t>CICD-Node-WithIAC</t>
  </si>
  <si>
    <t>pgpillai</t>
  </si>
  <si>
    <t>Ponniah Govindarajan Pillai</t>
  </si>
  <si>
    <t>Triadic Technology Inc</t>
  </si>
  <si>
    <t>NJ USA</t>
  </si>
  <si>
    <t>Application Auto-Deploy</t>
  </si>
  <si>
    <t>https://github.com/pgpillai/CICD-Node-WithIAC</t>
  </si>
  <si>
    <t>2021-05-18T11:24:57Z</t>
  </si>
  <si>
    <t>2021-05-27T13:14:11Z</t>
  </si>
  <si>
    <t>2021-05-27T13:14:02Z</t>
  </si>
  <si>
    <t>MDEwOlJlcG9zaXRvcnkxMjg3MjUwODE=</t>
  </si>
  <si>
    <t>robobar-example</t>
  </si>
  <si>
    <t>stryker-mutator</t>
  </si>
  <si>
    <t>An example project for Stryker</t>
  </si>
  <si>
    <t>https://github.com/stryker-mutator/robobar-example</t>
  </si>
  <si>
    <t>CSS/HTML/JavaScript</t>
  </si>
  <si>
    <t>2018-04-09T06:29:52Z</t>
  </si>
  <si>
    <t>2021-05-27T06:17:08Z</t>
  </si>
  <si>
    <t>MDEwOlJlcG9zaXRvcnkzNzExNjUyNzU=</t>
  </si>
  <si>
    <t>hzozimo</t>
  </si>
  <si>
    <t>Henrique 'Rikos' Z√≥zimo</t>
  </si>
  <si>
    <t>https://github.com/hzozimo/project-react-testing-library</t>
  </si>
  <si>
    <t>2021-05-26T20:48:58Z</t>
  </si>
  <si>
    <t>2021-05-26T20:50:01Z</t>
  </si>
  <si>
    <t>2021-05-26T20:32:59Z</t>
  </si>
  <si>
    <t>MDEwOlJlcG9zaXRvcnkzNzE0OTYyMDg=</t>
  </si>
  <si>
    <t>react-testing-library</t>
  </si>
  <si>
    <t>arkyn25</t>
  </si>
  <si>
    <t>Arlen Freitas</t>
  </si>
  <si>
    <t>Web Developer Student at Trybe!</t>
  </si>
  <si>
    <t>Brazil - Montes Claros/MG</t>
  </si>
  <si>
    <t>https://github.com/arkyn25/react-testing-library</t>
  </si>
  <si>
    <t>2021-05-27T20:28:22Z</t>
  </si>
  <si>
    <t>2021-05-27T20:29:12Z</t>
  </si>
  <si>
    <t>2021-05-26T19:10:35Z</t>
  </si>
  <si>
    <t>MDEwOlJlcG9zaXRvcnkzNzA4NjA0Mzg=</t>
  </si>
  <si>
    <t>project-react-testing</t>
  </si>
  <si>
    <t>alexandremolive</t>
  </si>
  <si>
    <t xml:space="preserve">Alexandre Oliveira </t>
  </si>
  <si>
    <t>Apaixonado por tecnologia desde sempre,  curioso e louco por aprender,  em transi√ß√£o de carreira estudando Desenvolvimento Web na Trybe.</t>
  </si>
  <si>
    <t>https://github.com/alexandremolive/project-react-testing</t>
  </si>
  <si>
    <t>2021-05-26T00:17:38Z</t>
  </si>
  <si>
    <t>2021-05-26T00:19:27Z</t>
  </si>
  <si>
    <t>2021-05-26T00:19:18Z</t>
  </si>
  <si>
    <t>MDEwOlJlcG9zaXRvcnkzNjc5NTg3MzI=</t>
  </si>
  <si>
    <t>Give-Your-Application-Auto-Deploy-Superpowers</t>
  </si>
  <si>
    <t>edicostasp</t>
  </si>
  <si>
    <t>EDMILSON CAMPOS DA COSTA</t>
  </si>
  <si>
    <t>SAO PAULO / BRASIL</t>
  </si>
  <si>
    <t>Give Your Application Auto-Deploy Superpowers</t>
  </si>
  <si>
    <t>https://github.com/edicostasp/Give-Your-Application-Auto-Deploy-Superpowers</t>
  </si>
  <si>
    <t>TypeScript/CSS/EJS/JavaScript/Shell</t>
  </si>
  <si>
    <t>2021-05-16T18:36:57Z</t>
  </si>
  <si>
    <t>2021-05-25T22:55:45Z</t>
  </si>
  <si>
    <t>2021-05-25T22:55:20Z</t>
  </si>
  <si>
    <t>MDEwOlJlcG9zaXRvcnkzNjQwNjk5NTc=</t>
  </si>
  <si>
    <t>Build-UdaPeople-With-CircleCI-AWS-CloudFront</t>
  </si>
  <si>
    <t>sisihlia</t>
  </si>
  <si>
    <t>Sisihlia Yuniyarti</t>
  </si>
  <si>
    <t>https://github.com/sisihlia/Build-UdaPeople-With-CircleCI-AWS-CloudFront</t>
  </si>
  <si>
    <t>2021-05-03T21:50:01Z</t>
  </si>
  <si>
    <t>2021-05-25T20:01:31Z</t>
  </si>
  <si>
    <t>2021-05-25T20:01:25Z</t>
  </si>
  <si>
    <t>MDEwOlJlcG9zaXRvcnkxNDEyMDUyNjg=</t>
  </si>
  <si>
    <t>keyrier-json</t>
  </si>
  <si>
    <t>magoo-magoo</t>
  </si>
  <si>
    <t>Ma√´l Gouacide</t>
  </si>
  <si>
    <t>BG</t>
  </si>
  <si>
    <t>@societe-generale</t>
  </si>
  <si>
    <t>SQL queries on JSON &amp; CSV</t>
  </si>
  <si>
    <t>json/desktop/webapp/data/sql/keyrier-json/react/web/html</t>
  </si>
  <si>
    <t>https://github.com/magoo-magoo/keyrier-json</t>
  </si>
  <si>
    <t>HTML/TypeScript/JavaScript/Shell/SCSS</t>
  </si>
  <si>
    <t>2018-07-16T23:23:31Z</t>
  </si>
  <si>
    <t>2021-05-23T20:30:56Z</t>
  </si>
  <si>
    <t>2021-05-23T20:30:31Z</t>
  </si>
  <si>
    <t>MDEwOlJlcG9zaXRvcnkzMTcyMTA4MTU=</t>
  </si>
  <si>
    <t>clavius</t>
  </si>
  <si>
    <t>ibsukru</t>
  </si>
  <si>
    <t>ibrahim velinov</t>
  </si>
  <si>
    <t>Functional Programming &amp; Automation \r\n\r\n</t>
  </si>
  <si>
    <t>https://github.com/ibsukru/clavius</t>
  </si>
  <si>
    <t>2020-11-30T12:04:50Z</t>
  </si>
  <si>
    <t>2021-06-03T14:10:10Z</t>
  </si>
  <si>
    <t>2021-05-23T16:31:54Z</t>
  </si>
  <si>
    <t>MDEwOlJlcG9zaXRvcnkzNjcxNDA5Nzg=</t>
  </si>
  <si>
    <t>cicd-pipeline-cdond</t>
  </si>
  <si>
    <t>m-ahmedy</t>
  </si>
  <si>
    <t>Mahmoud Ahmedy</t>
  </si>
  <si>
    <t>||\\/|| //-\\\\\r\n\r\nCSE student with passion to learn more\r\n&gt;&gt;&gt;</t>
  </si>
  <si>
    <t>https://github.com/m-ahmedy/cicd-pipeline-cdond</t>
  </si>
  <si>
    <t>2021-05-13T18:34:46Z</t>
  </si>
  <si>
    <t>2021-05-21T13:12:54Z</t>
  </si>
  <si>
    <t>2021-05-21T13:06:24Z</t>
  </si>
  <si>
    <t>MDEwOlJlcG9zaXRvcnkzNjk0ODgxNTM=</t>
  </si>
  <si>
    <t>fizzBuzzTDD</t>
  </si>
  <si>
    <t>vihong</t>
  </si>
  <si>
    <t>‚ö°Ô∏è Fullstack developer using React.js,  React Native and Node.js</t>
  </si>
  <si>
    <t>https://github.com/vihong/fizzBuzzTDD</t>
  </si>
  <si>
    <t>2021-05-21T09:46:19Z</t>
  </si>
  <si>
    <t>2021-05-21T10:05:42Z</t>
  </si>
  <si>
    <t>2021-05-21T10:05:39Z</t>
  </si>
  <si>
    <t>MDEwOlJlcG9zaXRvcnkyMjAyNDQwNjM=</t>
  </si>
  <si>
    <t>browser-storage</t>
  </si>
  <si>
    <t>localStorage and sessionStorage origins addon for @data-provider</t>
  </si>
  <si>
    <t>data-provider/addon/origin/browser/browser-storage/localstorage/sessionstorage/reactivity/reactive/events</t>
  </si>
  <si>
    <t>https://github.com/data-provider/browser-storage</t>
  </si>
  <si>
    <t>2019-11-07T13:31:38Z</t>
  </si>
  <si>
    <t>2021-05-21T06:14:05Z</t>
  </si>
  <si>
    <t>2021-05-21T06:14:00Z</t>
  </si>
  <si>
    <t>MDEwOlJlcG9zaXRvcnkyMjAyNDQ5ODk=</t>
  </si>
  <si>
    <t>memory</t>
  </si>
  <si>
    <t>Memory origin addon for @data-provider</t>
  </si>
  <si>
    <t>data-provider/addon/memory/origin/reactive/events</t>
  </si>
  <si>
    <t>https://github.com/data-provider/memory</t>
  </si>
  <si>
    <t>2019-11-07T13:35:59Z</t>
  </si>
  <si>
    <t>2021-05-21T05:04:23Z</t>
  </si>
  <si>
    <t>2021-05-21T05:04:20Z</t>
  </si>
  <si>
    <t>MDEwOlJlcG9zaXRvcnkzNjczNjYzMzU=</t>
  </si>
  <si>
    <t>sLokhin</t>
  </si>
  <si>
    <t>Otus final project - Game of Life</t>
  </si>
  <si>
    <t>https://github.com/sLokhin/game-of-life</t>
  </si>
  <si>
    <t>HTML/JavaScript/CSS/TypeScript</t>
  </si>
  <si>
    <t>2021-05-14T13:10:46Z</t>
  </si>
  <si>
    <t>2021-05-20T20:10:15Z</t>
  </si>
  <si>
    <t>2021-05-20T20:10:11Z</t>
  </si>
  <si>
    <t>MDEwOlJlcG9zaXRvcnkyNjgwNDUzNDU=</t>
  </si>
  <si>
    <t>eslint-plugin-total-functions</t>
  </si>
  <si>
    <t>danielnixon</t>
  </si>
  <si>
    <t>Daniel Nixon</t>
  </si>
  <si>
    <t>An ESLint plugin to enforce the use of total functions (and prevent the use of partial functions) in TypeScript.</t>
  </si>
  <si>
    <t>typescript/eslint/eslint-plugin/functional-programming/type-safety/partial-functions</t>
  </si>
  <si>
    <t>https://github.com/danielnixon/eslint-plugin-total-functions</t>
  </si>
  <si>
    <t>2020-05-30T09:07:50Z</t>
  </si>
  <si>
    <t>2021-05-20T05:17:57Z</t>
  </si>
  <si>
    <t>2021-05-20T05:17:54Z</t>
  </si>
  <si>
    <t>MDEwOlJlcG9zaXRvcnkzNTY4NTUyNDE=</t>
  </si>
  <si>
    <t>Project-04-Auto-Deploy-Superpowers-udc</t>
  </si>
  <si>
    <t>sucounix</t>
  </si>
  <si>
    <t>Suc0_Unix</t>
  </si>
  <si>
    <t>https://github.com/sucounix/Project-04-Auto-Deploy-Superpowers-udc</t>
  </si>
  <si>
    <t>2021-04-11T11:58:46Z</t>
  </si>
  <si>
    <t>2021-05-19T19:19:38Z</t>
  </si>
  <si>
    <t>2021-05-19T19:19:20Z</t>
  </si>
  <si>
    <t>MDEwOlJlcG9zaXRvcnkzMzIyNzk0MjU=</t>
  </si>
  <si>
    <t>stryker-web-test-runner</t>
  </si>
  <si>
    <t>igomezal</t>
  </si>
  <si>
    <t>Iv√°n G√≥mez Alonso</t>
  </si>
  <si>
    <t>Example of stryker mutation test used together with web-test-runner</t>
  </si>
  <si>
    <t>https://github.com/igomezal/stryker-web-test-runner</t>
  </si>
  <si>
    <t>2021-01-23T18:23:33Z</t>
  </si>
  <si>
    <t>2021-05-19T19:07:27Z</t>
  </si>
  <si>
    <t>2021-05-19T19:07:19Z</t>
  </si>
  <si>
    <t>MDEwOlJlcG9zaXRvcnkyMjAyNDI5MDc=</t>
  </si>
  <si>
    <t>Async data provider agnostic about data origins</t>
  </si>
  <si>
    <t>data-provider/async/redux/selectors/reselect/cache/reactive/events/state/agnostic</t>
  </si>
  <si>
    <t>https://github.com/data-provider/core</t>
  </si>
  <si>
    <t>2019-11-07T13:25:59Z</t>
  </si>
  <si>
    <t>2021-05-19T18:07:52Z</t>
  </si>
  <si>
    <t>2021-05-19T18:07:46Z</t>
  </si>
  <si>
    <t>MDEwOlJlcG9zaXRvcnkzMzk4MjE0MTI=</t>
  </si>
  <si>
    <t>Node-Crypto</t>
  </si>
  <si>
    <t>monganai</t>
  </si>
  <si>
    <t>Aidan mongan</t>
  </si>
  <si>
    <t>Solutions Engineer Team Lead - Datadog</t>
  </si>
  <si>
    <t>Dublin,  Ireland</t>
  </si>
  <si>
    <t>https://github.com/monganai/Node-Crypto</t>
  </si>
  <si>
    <t>Dockerfile/JavaScript/Shell</t>
  </si>
  <si>
    <t>2021-02-17T18:41:00Z</t>
  </si>
  <si>
    <t>2021-05-19T16:25:43Z</t>
  </si>
  <si>
    <t>2021-05-19T16:24:51Z</t>
  </si>
  <si>
    <t>MDEwOlJlcG9zaXRvcnkzNjM3NDIzODc=</t>
  </si>
  <si>
    <t>KhaledElgendy</t>
  </si>
  <si>
    <t>Project3 - Udacity Projects - CICD Course</t>
  </si>
  <si>
    <t>https://github.com/KhaledElgendy/Udapeople</t>
  </si>
  <si>
    <t>2021-05-02T20:20:52Z</t>
  </si>
  <si>
    <t>2021-05-18T19:05:33Z</t>
  </si>
  <si>
    <t>2021-05-18T19:05:31Z</t>
  </si>
  <si>
    <t>MDEwOlJlcG9zaXRvcnkxNjI1MDQ3NTk=</t>
  </si>
  <si>
    <t>f5-declarative-onboarding</t>
  </si>
  <si>
    <t>F5Networks</t>
  </si>
  <si>
    <t>Declarative Onboarding</t>
  </si>
  <si>
    <t>https://github.com/F5Networks/f5-declarative-onboarding</t>
  </si>
  <si>
    <t>Makefile/Dockerfile/Shell/JavaScript/Batchfile/HTML/CSS</t>
  </si>
  <si>
    <t>2018-12-20T00:14:57Z</t>
  </si>
  <si>
    <t>2021-06-10T06:11:38Z</t>
  </si>
  <si>
    <t>2021-05-18T17:46:17Z</t>
  </si>
  <si>
    <t>MDEwOlJlcG9zaXRvcnkzNjgyMjc4MTM=</t>
  </si>
  <si>
    <t>ddd-node-playground</t>
  </si>
  <si>
    <t>LeoF99</t>
  </si>
  <si>
    <t>Leo Ferreira</t>
  </si>
  <si>
    <t>Software Developer at Sanar</t>
  </si>
  <si>
    <t>Sanar</t>
  </si>
  <si>
    <t>Jo√£o Pessoa -PB</t>
  </si>
  <si>
    <t>TypeScript NodeJs playground to test ddd best practices and conventions.</t>
  </si>
  <si>
    <t>https://github.com/LeoF99/ddd-node-playground</t>
  </si>
  <si>
    <t>Shell/Dockerfile/JavaScript/TypeScript</t>
  </si>
  <si>
    <t>2021-05-17T15:05:31Z</t>
  </si>
  <si>
    <t>2021-05-18T13:57:03Z</t>
  </si>
  <si>
    <t>2021-05-18T13:56:07Z</t>
  </si>
  <si>
    <t>MDEwOlJlcG9zaXRvcnkzNjgxMDQ2MjU=</t>
  </si>
  <si>
    <t>dreadful-tomato</t>
  </si>
  <si>
    <t>hussedev</t>
  </si>
  <si>
    <t>Hussein  Abdeljabbar Ismail Mart√≠nez</t>
  </si>
  <si>
    <t>https://github.com/hussedev/dreadful-tomato</t>
  </si>
  <si>
    <t>HTML/JavaScript/SCSS</t>
  </si>
  <si>
    <t>2021-05-17T08:05:12Z</t>
  </si>
  <si>
    <t>2021-05-17T08:08:51Z</t>
  </si>
  <si>
    <t>2021-05-16T23:25:01Z</t>
  </si>
  <si>
    <t>MDEwOlJlcG9zaXRvcnkzNjc2MDM1NDk=</t>
  </si>
  <si>
    <t>CICD</t>
  </si>
  <si>
    <t>Jai-karthik</t>
  </si>
  <si>
    <t>Jaikarthik</t>
  </si>
  <si>
    <t>https://github.com/Jai-karthik/CICD</t>
  </si>
  <si>
    <t>2021-05-15T10:34:28Z</t>
  </si>
  <si>
    <t>2021-05-16T16:17:11Z</t>
  </si>
  <si>
    <t>2021-05-16T16:17:08Z</t>
  </si>
  <si>
    <t>MDEwOlJlcG9zaXRvcnkzNjIxNTA0ODg=</t>
  </si>
  <si>
    <t>tiagomar</t>
  </si>
  <si>
    <t>Tiago Marques</t>
  </si>
  <si>
    <t>https://github.com/tiagomar/mutation-testing</t>
  </si>
  <si>
    <t>2021-04-27T14:54:44Z</t>
  </si>
  <si>
    <t>2021-05-19T14:09:38Z</t>
  </si>
  <si>
    <t>2021-05-14T18:38:56Z</t>
  </si>
  <si>
    <t>MDEwOlJlcG9zaXRvcnkzMTMzNzY5NzY=</t>
  </si>
  <si>
    <t>geekshubs-tml-testing</t>
  </si>
  <si>
    <t>borillo</t>
  </si>
  <si>
    <t>Ricardo Borillo</t>
  </si>
  <si>
    <t>Universitat Jaume I</t>
  </si>
  <si>
    <t>https://github.com/borillo/geekshubs-tml-testing</t>
  </si>
  <si>
    <t>JavaScript/HTML/TypeScript/CSS</t>
  </si>
  <si>
    <t>2020-11-16T17:26:40Z</t>
  </si>
  <si>
    <t>2021-05-14T17:59:13Z</t>
  </si>
  <si>
    <t>2021-05-14T17:59:07Z</t>
  </si>
  <si>
    <t>MDEwOlJlcG9zaXRvcnkyNzk0MTk0MTQ=</t>
  </si>
  <si>
    <t>Trybe-course</t>
  </si>
  <si>
    <t>lais-gurgel</t>
  </si>
  <si>
    <t>Lais Gurgel</t>
  </si>
  <si>
    <t>Full Stack Web Developer and Civil Engineer\r\n</t>
  </si>
  <si>
    <t>Projects,  exercises and summaries | The program has more than 1, 500 hours and covers front-end,  back-end,  computer science,  software engineering,  agile methodologies,  and soft skills | Brazil, 2020</t>
  </si>
  <si>
    <t>https://github.com/lais-gurgel/Trybe-course</t>
  </si>
  <si>
    <t>JavaScript/HTML/CSS/Shell/EJS/Python/PowerShell</t>
  </si>
  <si>
    <t>2020-07-13T21:52:30Z</t>
  </si>
  <si>
    <t>2021-05-14T15:22:54Z</t>
  </si>
  <si>
    <t>2021-05-14T15:22:51Z</t>
  </si>
  <si>
    <t>MDEwOlJlcG9zaXRvcnkzMzIzMTk4MzM=</t>
  </si>
  <si>
    <t>otus-repo-react</t>
  </si>
  <si>
    <t>React exercises</t>
  </si>
  <si>
    <t>https://github.com/sLokhin/otus-repo-react</t>
  </si>
  <si>
    <t>JavaScript/TypeScript/HTML/CSS</t>
  </si>
  <si>
    <t>2021-01-23T22:21:45Z</t>
  </si>
  <si>
    <t>2021-05-14T05:21:41Z</t>
  </si>
  <si>
    <t>2021-05-14T05:21:37Z</t>
  </si>
  <si>
    <t>MDEwOlJlcG9zaXRvcnkzMDk2ODI3ODQ=</t>
  </si>
  <si>
    <t>image-to-totp</t>
  </si>
  <si>
    <t>thomaschaplin</t>
  </si>
  <si>
    <t>Thomas Chaplin</t>
  </si>
  <si>
    <t>Software Development Engineer in Test at @trayio \r\n</t>
  </si>
  <si>
    <t xml:space="preserve">@trayio </t>
  </si>
  <si>
    <t>Southend-on-Sea</t>
  </si>
  <si>
    <t>üîê Convert QR images to TOTP codes</t>
  </si>
  <si>
    <t>2fa/2factor/2fa-codes/totp/qrcode</t>
  </si>
  <si>
    <t>https://github.com/thomaschaplin/image-to-totp</t>
  </si>
  <si>
    <t>2020-11-03T12:41:12Z</t>
  </si>
  <si>
    <t>2021-05-13T18:48:41Z</t>
  </si>
  <si>
    <t>2021-05-13T18:48:38Z</t>
  </si>
  <si>
    <t>MDEwOlJlcG9zaXRvcnkyMDgwMjYyMTg=</t>
  </si>
  <si>
    <t>cusip-generator</t>
  </si>
  <si>
    <t>üÜî Committee on Uniform Securities Identification Procedures (CUSIP) generator</t>
  </si>
  <si>
    <t>cusip/fintech/isin/bonds/finance</t>
  </si>
  <si>
    <t>https://github.com/thomaschaplin/cusip-generator</t>
  </si>
  <si>
    <t>2019-09-12T10:35:25Z</t>
  </si>
  <si>
    <t>2021-05-13T18:46:57Z</t>
  </si>
  <si>
    <t>2021-05-13T18:46:54Z</t>
  </si>
  <si>
    <t>MDEwOlJlcG9zaXRvcnkxMjczMDYwOTA=</t>
  </si>
  <si>
    <t>optimise</t>
  </si>
  <si>
    <t>dsi-icl</t>
  </si>
  <si>
    <t>OptimiseMS</t>
  </si>
  <si>
    <t>multiple-sclerosis/research/data-collection</t>
  </si>
  <si>
    <t>https://github.com/dsi-icl/optimise</t>
  </si>
  <si>
    <t>HTML/CSS/JavaScript/Dockerfile</t>
  </si>
  <si>
    <t>2018-03-29T14:49:31Z</t>
  </si>
  <si>
    <t>2021-05-13T18:15:12Z</t>
  </si>
  <si>
    <t>2021-05-13T18:15:09Z</t>
  </si>
  <si>
    <t>MDEwOlJlcG9zaXRvcnkzNjcwNTgxNzM=</t>
  </si>
  <si>
    <t>UdaPeople</t>
  </si>
  <si>
    <t>bishoymaurice4</t>
  </si>
  <si>
    <t>https://github.com/bishoymaurice4/UdaPeople</t>
  </si>
  <si>
    <t>2021-05-13T13:31:02Z</t>
  </si>
  <si>
    <t>2021-05-13T13:52:24Z</t>
  </si>
  <si>
    <t>2021-05-13T13:46:32Z</t>
  </si>
  <si>
    <t>MDEwOlJlcG9zaXRvcnkxMDAyNjgwOTQ=</t>
  </si>
  <si>
    <t>stryker-dashboard</t>
  </si>
  <si>
    <t>https://github.com/stryker-mutator/stryker-dashboard</t>
  </si>
  <si>
    <t>Shell/TypeScript/HTML/CSS/JavaScript/Dockerfile/SCSS</t>
  </si>
  <si>
    <t>2017-08-14T13:01:44Z</t>
  </si>
  <si>
    <t>2021-05-12T20:04:32Z</t>
  </si>
  <si>
    <t>2021-05-12T20:04:28Z</t>
  </si>
  <si>
    <t>MDEwOlJlcG9zaXRvcnkyMDQ5NTAxNzM=</t>
  </si>
  <si>
    <t>sjasperse</t>
  </si>
  <si>
    <t>An example project for mutation testing using Stryker</t>
  </si>
  <si>
    <t>https://github.com/sjasperse/mutation-testing</t>
  </si>
  <si>
    <t>2019-08-28T14:22:28Z</t>
  </si>
  <si>
    <t>2021-05-12T14:29:38Z</t>
  </si>
  <si>
    <t>2021-05-12T14:29:35Z</t>
  </si>
  <si>
    <t>MDEwOlJlcG9zaXRvcnkzNjYxMzA1Mzc=</t>
  </si>
  <si>
    <t>udapeople-cicd</t>
  </si>
  <si>
    <t>staticnotdynamic</t>
  </si>
  <si>
    <t>CI/CD Pipeline For Udacity Project 3</t>
  </si>
  <si>
    <t>https://github.com/staticnotdynamic/udapeople-cicd</t>
  </si>
  <si>
    <t>2021-05-10T17:51:47Z</t>
  </si>
  <si>
    <t>2021-05-12T14:26:17Z</t>
  </si>
  <si>
    <t>2021-05-12T14:26:02Z</t>
  </si>
  <si>
    <t>MDEwOlJlcG9zaXRvcnkxNTQ4MjU0NjM=</t>
  </si>
  <si>
    <t>npm-audit-ci-wrapper</t>
  </si>
  <si>
    <t>InfoSec812</t>
  </si>
  <si>
    <t>Deven Phillips</t>
  </si>
  <si>
    <t>Open Source aficionado working in reactive programming and promoting DevOps,  Design Thinking,  and Domain Driven Design.</t>
  </si>
  <si>
    <t>Red Hat</t>
  </si>
  <si>
    <t>Jeffersonville,  IN</t>
  </si>
  <si>
    <t>A wrapper for 'npm audit' which can be configurable for use in a CI/CD tool like Jenkins</t>
  </si>
  <si>
    <t>https://github.com/InfoSec812/npm-audit-ci-wrapper</t>
  </si>
  <si>
    <t>2018-10-26T11:41:10Z</t>
  </si>
  <si>
    <t>2021-05-21T23:10:13Z</t>
  </si>
  <si>
    <t>2021-05-11T12:34:08Z</t>
  </si>
  <si>
    <t>MDEwOlJlcG9zaXRvcnkxODcwNDU3MTc=</t>
  </si>
  <si>
    <t>vue-dom-listeners</t>
  </si>
  <si>
    <t>netsells</t>
  </si>
  <si>
    <t>Listen to events on elements outside of the current component</t>
  </si>
  <si>
    <t>https://github.com/netsells/vue-dom-listeners</t>
  </si>
  <si>
    <t>2019-05-16T14:37:15Z</t>
  </si>
  <si>
    <t>2021-05-11T12:27:43Z</t>
  </si>
  <si>
    <t>2021-05-11T12:27:40Z</t>
  </si>
  <si>
    <t>MDEwOlJlcG9zaXRvcnk1MDA0NDM4OA==</t>
  </si>
  <si>
    <t>rectangle-overlap</t>
  </si>
  <si>
    <t>lovasoa</t>
  </si>
  <si>
    <t>Ophir LOJKINE</t>
  </si>
  <si>
    <t>Senior Software engineer @auto-grid,  previously worked @Qwant</t>
  </si>
  <si>
    <t xml:space="preserve">@auto-grid @enexflow </t>
  </si>
  <si>
    <t>Paris,  France</t>
  </si>
  <si>
    <t>Fastly compute the intersection of two rectangles.</t>
  </si>
  <si>
    <t>rectangle/overlapping-rectangles/geometry</t>
  </si>
  <si>
    <t>https://github.com/lovasoa/rectangle-overlap</t>
  </si>
  <si>
    <t>2016-01-20T16:47:16Z</t>
  </si>
  <si>
    <t>2021-05-10T17:15:04Z</t>
  </si>
  <si>
    <t>2021-05-10T17:15:01Z</t>
  </si>
  <si>
    <t>MDEwOlJlcG9zaXRvcnkyMDk1MTM2ODA=</t>
  </si>
  <si>
    <t>post-message-rpc</t>
  </si>
  <si>
    <t>jurca</t>
  </si>
  <si>
    <t>Martin Jurča</t>
  </si>
  <si>
    <t>An RPC-like library for contexts connected via the postMessage API with TypeScript support.</t>
  </si>
  <si>
    <t>https://github.com/jurca/post-message-rpc</t>
  </si>
  <si>
    <t>2019-09-19T09:25:39Z</t>
  </si>
  <si>
    <t>2021-05-10T12:06:32Z</t>
  </si>
  <si>
    <t>2021-05-10T12:06:30Z</t>
  </si>
  <si>
    <t>MDEwOlJlcG9zaXRvcnkxODAxMTQyNTQ=</t>
  </si>
  <si>
    <t>reffects</t>
  </si>
  <si>
    <t>trovit</t>
  </si>
  <si>
    <t>Reffects is a Javascript framework for developing SPAs using an event-driven unidirectional flow architecture with a synchronous event bus with effects and coeffects.</t>
  </si>
  <si>
    <t>event-bus/effects/coeffects/reffects/javascript</t>
  </si>
  <si>
    <t>https://github.com/trovit/reffects</t>
  </si>
  <si>
    <t>2019-04-08T09:22:40Z</t>
  </si>
  <si>
    <t>2021-05-25T12:17:03Z</t>
  </si>
  <si>
    <t>2021-05-10T07:53:09Z</t>
  </si>
  <si>
    <t>MDEwOlJlcG9zaXRvcnkzNTM5NDM2OTI=</t>
  </si>
  <si>
    <t>shift-left-testing</t>
  </si>
  <si>
    <t>ralphcasipe1</t>
  </si>
  <si>
    <t>ralphcasipe</t>
  </si>
  <si>
    <t>Practicing shift-left testing</t>
  </si>
  <si>
    <t>https://github.com/ralphcasipe1/shift-left-testing</t>
  </si>
  <si>
    <t>JavaScript/Shell/HTML</t>
  </si>
  <si>
    <t>2021-04-02T07:37:18Z</t>
  </si>
  <si>
    <t>2021-05-10T07:07:22Z</t>
  </si>
  <si>
    <t>2021-05-10T07:07:06Z</t>
  </si>
  <si>
    <t>MDEwOlJlcG9zaXRvcnkxMTY1NjUzMTk=</t>
  </si>
  <si>
    <t>swarm</t>
  </si>
  <si>
    <t>onechiporenko</t>
  </si>
  <si>
    <t>Oleg Nechiporenko</t>
  </si>
  <si>
    <t>Kiev</t>
  </si>
  <si>
    <t>Swarm-host is a server for SPA test-modes which is based on express.js and uses lair-db as a data-storage.</t>
  </si>
  <si>
    <t>https://github.com/onechiporenko/swarm</t>
  </si>
  <si>
    <t>TypeScript/Shell/JavaScript</t>
  </si>
  <si>
    <t>2018-01-07T12:53:53Z</t>
  </si>
  <si>
    <t>2021-05-09T13:34:40Z</t>
  </si>
  <si>
    <t>2021-05-09T13:34:37Z</t>
  </si>
  <si>
    <t>MDEwOlJlcG9zaXRvcnkzNTQzODkxNzQ=</t>
  </si>
  <si>
    <t>CI_CD_pipeline_project</t>
  </si>
  <si>
    <t>Hiroaki0422</t>
  </si>
  <si>
    <t>HIROAKI OSHIMA</t>
  </si>
  <si>
    <t>In love with data science projects and what big data can provide to humanity. Learning data engineering practice every day</t>
  </si>
  <si>
    <t>https://github.com/Hiroaki0422/CI_CD_pipeline_project</t>
  </si>
  <si>
    <t>2021-04-03T20:35:11Z</t>
  </si>
  <si>
    <t>2021-05-09T01:17:49Z</t>
  </si>
  <si>
    <t>2021-05-09T01:17:38Z</t>
  </si>
  <si>
    <t>MDEwOlJlcG9zaXRvcnkzNTI1MTc3OTM=</t>
  </si>
  <si>
    <t>CloudDevOps</t>
  </si>
  <si>
    <t>nalbert9</t>
  </si>
  <si>
    <t>Badji N'Wuitcha</t>
  </si>
  <si>
    <t>Tech Lead</t>
  </si>
  <si>
    <t>BNP Paribas</t>
  </si>
  <si>
    <t>https://github.com/nalbert9/CloudDevOps</t>
  </si>
  <si>
    <t>2021-03-29T04:40:07Z</t>
  </si>
  <si>
    <t>2021-05-08T18:44:55Z</t>
  </si>
  <si>
    <t>2021-05-08T18:44:44Z</t>
  </si>
  <si>
    <t>MDEwOlJlcG9zaXRvcnkzNjQwNDE2MzI=</t>
  </si>
  <si>
    <t>AhmedRaafat-AR</t>
  </si>
  <si>
    <t>@upwork</t>
  </si>
  <si>
    <t>Egypt, Cairo</t>
  </si>
  <si>
    <t>Udapeople - Build CI/CD Pipelines,  Monitoring &amp; Logging</t>
  </si>
  <si>
    <t>https://github.com/AhmedRaafat-AR/Udapeople</t>
  </si>
  <si>
    <t>2021-05-03T19:40:38Z</t>
  </si>
  <si>
    <t>2021-05-08T10:14:17Z</t>
  </si>
  <si>
    <t>2021-05-08T10:14:11Z</t>
  </si>
  <si>
    <t>MDEwOlJlcG9zaXRvcnkyODIyNDI0MDc=</t>
  </si>
  <si>
    <t>color-palette</t>
  </si>
  <si>
    <t>MeanBoyCousin</t>
  </si>
  <si>
    <t>Tim Dunphy</t>
  </si>
  <si>
    <t>A color palette designer built from a single primary color.</t>
  </si>
  <si>
    <t>https://github.com/MeanBoyCousin/color-palette</t>
  </si>
  <si>
    <t>JavaScript/SCSS</t>
  </si>
  <si>
    <t>2020-07-24T14:36:12Z</t>
  </si>
  <si>
    <t>2021-05-07T12:39:30Z</t>
  </si>
  <si>
    <t>2021-05-07T12:39:21Z</t>
  </si>
  <si>
    <t>MDEwOlJlcG9zaXRvcnkyODM1NjIxNTY=</t>
  </si>
  <si>
    <t>list-paths</t>
  </si>
  <si>
    <t>Node package to fetch all paths in the working directory.</t>
  </si>
  <si>
    <t>https://github.com/MeanBoyCousin/list-paths</t>
  </si>
  <si>
    <t>2020-07-29T17:32:14Z</t>
  </si>
  <si>
    <t>2021-05-07T12:36:10Z</t>
  </si>
  <si>
    <t>2021-05-07T12:36:01Z</t>
  </si>
  <si>
    <t>MDEwOlJlcG9zaXRvcnkyNTYyMzQ3ODM=</t>
  </si>
  <si>
    <t>color-groups</t>
  </si>
  <si>
    <t>Find and display HTML colors by group.</t>
  </si>
  <si>
    <t>https://github.com/MeanBoyCousin/color-groups</t>
  </si>
  <si>
    <t>2020-04-16T14:13:51Z</t>
  </si>
  <si>
    <t>2021-05-07T12:27:40Z</t>
  </si>
  <si>
    <t>2021-05-07T12:27:32Z</t>
  </si>
  <si>
    <t>MDEwOlJlcG9zaXRvcnkzNjcxOTMzNzk=</t>
  </si>
  <si>
    <t>ServeRest</t>
  </si>
  <si>
    <t>wagner1107</t>
  </si>
  <si>
    <t>Wagner Augusto Mendes dos Santos</t>
  </si>
  <si>
    <t>S√£o Paulo</t>
  </si>
  <si>
    <t>https://github.com/wagner1107/ServeRest</t>
  </si>
  <si>
    <t>JavaScript/Shell/Dockerfile/Makefile/Go</t>
  </si>
  <si>
    <t>2021-05-13T22:55:04Z</t>
  </si>
  <si>
    <t>2021-05-13T22:55:33Z</t>
  </si>
  <si>
    <t>2021-05-06T23:46:01Z</t>
  </si>
  <si>
    <t>MDEwOlJlcG9zaXRvcnkzNTYwODA1ODk=</t>
  </si>
  <si>
    <t>demo-spring-react-kitchensink</t>
  </si>
  <si>
    <t>https://github.com/HappyCows/demo-spring-react-kitchensink</t>
  </si>
  <si>
    <t>Dockerfile/Shell/HTML/JavaScript/Java/CSS</t>
  </si>
  <si>
    <t>2021-04-09T00:02:06Z</t>
  </si>
  <si>
    <t>2021-05-06T17:07:18Z</t>
  </si>
  <si>
    <t>2021-05-06T17:07:15Z</t>
  </si>
  <si>
    <t>MDEwOlJlcG9zaXRvcnkzNTQ5MTk0Mzc=</t>
  </si>
  <si>
    <t>nd_project3</t>
  </si>
  <si>
    <t>Dalinkw3nt2</t>
  </si>
  <si>
    <t>https://github.com/Dalinkw3nt2/nd_project3</t>
  </si>
  <si>
    <t>2021-04-05T17:42:54Z</t>
  </si>
  <si>
    <t>2021-05-05T21:24:19Z</t>
  </si>
  <si>
    <t>2021-05-05T21:23:58Z</t>
  </si>
  <si>
    <t>MDEwOlJlcG9zaXRvcnkzNDU1Mjk4Nzg=</t>
  </si>
  <si>
    <t>UdapeopleAutoDeploy</t>
  </si>
  <si>
    <t>kevinekue</t>
  </si>
  <si>
    <t>Mn,  USA</t>
  </si>
  <si>
    <t>Automating the deployment of the Udapeople application.</t>
  </si>
  <si>
    <t>https://github.com/kevinekue/UdapeopleAutoDeploy</t>
  </si>
  <si>
    <t>2021-03-08T04:27:09Z</t>
  </si>
  <si>
    <t>2021-05-05T01:05:55Z</t>
  </si>
  <si>
    <t>2021-05-05T01:05:47Z</t>
  </si>
  <si>
    <t>MDEwOlJlcG9zaXRvcnkzNjQxNTI1ODM=</t>
  </si>
  <si>
    <t>biliblihuorong.github.io-Source</t>
  </si>
  <si>
    <t>biliblihuorong</t>
  </si>
  <si>
    <t>博客原码备份,本站访问地址:</t>
  </si>
  <si>
    <t>https://github.com/biliblihuorong/biliblihuorong.github.io-Source</t>
  </si>
  <si>
    <t>2021-05-04T05:47:35Z</t>
  </si>
  <si>
    <t>2021-05-04T05:58:11Z</t>
  </si>
  <si>
    <t>2021-05-04T05:56:27Z</t>
  </si>
  <si>
    <t>MDEwOlJlcG9zaXRvcnkyMjc0NTAxNTY=</t>
  </si>
  <si>
    <t>order-api</t>
  </si>
  <si>
    <t>twinDev</t>
  </si>
  <si>
    <t>Johan Berg</t>
  </si>
  <si>
    <t>AB itSure</t>
  </si>
  <si>
    <t>RESTful Web Services With TypeScript 3</t>
  </si>
  <si>
    <t>https://github.com/twinDev/order-api</t>
  </si>
  <si>
    <t>TypeScript/JavaScript/Dockerfile/Python/Shell/PHP/Batchfile</t>
  </si>
  <si>
    <t>2019-12-11T20:04:28Z</t>
  </si>
  <si>
    <t>2021-05-02T06:57:17Z</t>
  </si>
  <si>
    <t>2021-05-02T06:57:14Z</t>
  </si>
  <si>
    <t>MDEwOlJlcG9zaXRvcnkzNDkwOTAwNzM=</t>
  </si>
  <si>
    <t>sd-09-project-react-testing-library</t>
  </si>
  <si>
    <t>tryber</t>
  </si>
  <si>
    <t>https://github.com/tryber/sd-09-project-react-testing-library</t>
  </si>
  <si>
    <t>2021-03-18T13:45:51Z</t>
  </si>
  <si>
    <t>2021-04-30T17:18:39Z</t>
  </si>
  <si>
    <t>2021-04-30T17:18:36Z</t>
  </si>
  <si>
    <t>MDEwOlJlcG9zaXRvcnkzNTg1OTA3MDQ=</t>
  </si>
  <si>
    <t>udapeople</t>
  </si>
  <si>
    <t>eisa26</t>
  </si>
  <si>
    <t>Eisa</t>
  </si>
  <si>
    <t>https://github.com/eisa26/udapeople</t>
  </si>
  <si>
    <t>2021-04-16T12:23:22Z</t>
  </si>
  <si>
    <t>2021-04-30T16:24:16Z</t>
  </si>
  <si>
    <t>2021-04-30T16:24:04Z</t>
  </si>
  <si>
    <t>MDEwOlJlcG9zaXRvcnkzNjI5MDE0MDM=</t>
  </si>
  <si>
    <t>HomeWorkClub-Capgemini</t>
  </si>
  <si>
    <t>nouri89</t>
  </si>
  <si>
    <t xml:space="preserve">Abdennour Hachemi </t>
  </si>
  <si>
    <t>It's not how good you are. It's how good you want to be!</t>
  </si>
  <si>
    <t>https://github.com/nouri89/HomeWorkClub-Capgemini</t>
  </si>
  <si>
    <t>Dockerfile/JavaScript/Shell/HTML/CSS</t>
  </si>
  <si>
    <t>2021-04-29T17:50:13Z</t>
  </si>
  <si>
    <t>2021-04-29T17:50:21Z</t>
  </si>
  <si>
    <t>2021-04-29T17:50:18Z</t>
  </si>
  <si>
    <t>MDEwOlJlcG9zaXRvcnkxMDY4MjEzNDI=</t>
  </si>
  <si>
    <t>postcss-replace</t>
  </si>
  <si>
    <t>gridonic</t>
  </si>
  <si>
    <t xml:space="preserve">PostCSS plugin for replacing strings. </t>
  </si>
  <si>
    <t>postcss/postcss-plugin/replace/strings</t>
  </si>
  <si>
    <t>https://github.com/gridonic/postcss-replace</t>
  </si>
  <si>
    <t>2017-10-13T12:26:26Z</t>
  </si>
  <si>
    <t>2021-04-29T16:17:32Z</t>
  </si>
  <si>
    <t>2021-04-29T16:17:29Z</t>
  </si>
  <si>
    <t>MDEwOlJlcG9zaXRvcnkzNDM1NzM3MDc=</t>
  </si>
  <si>
    <t>Udacity-Project-4</t>
  </si>
  <si>
    <t>mglzgsr</t>
  </si>
  <si>
    <t>Miguel Izaga</t>
  </si>
  <si>
    <t>Cloud DevOps Engineering Nanodegree - Project 4</t>
  </si>
  <si>
    <t>https://github.com/mglzgsr/Udacity-Project-4</t>
  </si>
  <si>
    <t>2021-03-01T22:22:24Z</t>
  </si>
  <si>
    <t>2021-04-29T13:17:18Z</t>
  </si>
  <si>
    <t>2021-04-29T13:17:12Z</t>
  </si>
  <si>
    <t>MDEwOlJlcG9zaXRvcnkxNjc1OTkxNTI=</t>
  </si>
  <si>
    <t>typed-inject</t>
  </si>
  <si>
    <t>Type safe dependency injection for TypeScript</t>
  </si>
  <si>
    <t>https://github.com/nicojs/typed-inject</t>
  </si>
  <si>
    <t>2019-01-25T19:07:14Z</t>
  </si>
  <si>
    <t>2021-05-09T16:59:38Z</t>
  </si>
  <si>
    <t>2021-04-29T06:15:05Z</t>
  </si>
  <si>
    <t>MDEwOlJlcG9zaXRvcnkzNDY0NzQyOTk=</t>
  </si>
  <si>
    <t>react-nextjs-boilerplate</t>
  </si>
  <si>
    <t>raschmitt</t>
  </si>
  <si>
    <t>Rogerio Schmitt</t>
  </si>
  <si>
    <t>I'm a civil engineer that likes code.</t>
  </si>
  <si>
    <t>XP Inc</t>
  </si>
  <si>
    <t>Boilerplate React project with NextJs.</t>
  </si>
  <si>
    <t>react/nextjs/boilerplate</t>
  </si>
  <si>
    <t>https://github.com/raschmitt/react-nextjs-boilerplate</t>
  </si>
  <si>
    <t>TypeScript/Dockerfile/JavaScript</t>
  </si>
  <si>
    <t>2021-03-10T19:50:29Z</t>
  </si>
  <si>
    <t>2021-04-28T19:20:14Z</t>
  </si>
  <si>
    <t>2021-04-28T19:20:11Z</t>
  </si>
  <si>
    <t>MDEwOlJlcG9zaXRvcnkyNTEyNDc5OTI=</t>
  </si>
  <si>
    <t>react-js-tutorial</t>
  </si>
  <si>
    <t>nickovchinnikov</t>
  </si>
  <si>
    <t>Nikita Ovchinnikov</t>
  </si>
  <si>
    <t>https://github.com/nickovchinnikov/react-js-tutorial</t>
  </si>
  <si>
    <t>2020-03-30T08:40:50Z</t>
  </si>
  <si>
    <t>2021-06-15T18:15:11Z</t>
  </si>
  <si>
    <t>2021-04-27T18:16:47Z</t>
  </si>
  <si>
    <t>MDEwOlJlcG9zaXRvcnkxMzg2NTg1Njg=</t>
  </si>
  <si>
    <t>skhema</t>
  </si>
  <si>
    <t>balena-io-modules</t>
  </si>
  <si>
    <t>JSON Schema utility collection</t>
  </si>
  <si>
    <t>https://github.com/balena-io-modules/skhema</t>
  </si>
  <si>
    <t>2018-06-25T22:59:50Z</t>
  </si>
  <si>
    <t>2021-04-27T14:36:35Z</t>
  </si>
  <si>
    <t>2021-04-27T14:36:32Z</t>
  </si>
  <si>
    <t>MDEwOlJlcG9zaXRvcnkyNDM1NDIyMDQ=</t>
  </si>
  <si>
    <t>catch-continue</t>
  </si>
  <si>
    <t>https://github.com/netsells/catch-continue</t>
  </si>
  <si>
    <t>2020-02-27T14:55:43Z</t>
  </si>
  <si>
    <t>2021-04-27T08:53:45Z</t>
  </si>
  <si>
    <t>2021-04-27T08:53:42Z</t>
  </si>
  <si>
    <t>MDEwOlJlcG9zaXRvcnkzNDcxNDA3NTI=</t>
  </si>
  <si>
    <t>UProj4</t>
  </si>
  <si>
    <t>mkelly1</t>
  </si>
  <si>
    <t>Margo Kelly</t>
  </si>
  <si>
    <t>Transitioning to cloud administration after 8 years of administering broadcast audio systems. See my LinkedIn page: https://www.linkedin.com/in/margokelly8/</t>
  </si>
  <si>
    <t>Washington,  DC</t>
  </si>
  <si>
    <t xml:space="preserve">Udemy CI/CD section project </t>
  </si>
  <si>
    <t>https://github.com/mkelly1/UProj4</t>
  </si>
  <si>
    <t>2021-03-12T17:11:48Z</t>
  </si>
  <si>
    <t>2021-04-26T19:42:21Z</t>
  </si>
  <si>
    <t>2021-04-26T19:42:08Z</t>
  </si>
  <si>
    <t>MDEwOlJlcG9zaXRvcnkyMzc1MjUzODc=</t>
  </si>
  <si>
    <t>Multei web app</t>
  </si>
  <si>
    <t>netlify/gatsby-site/gatsby</t>
  </si>
  <si>
    <t>https://github.com/multei/web</t>
  </si>
  <si>
    <t>2020-01-31T22:15:00Z</t>
  </si>
  <si>
    <t>2021-04-26T12:42:31Z</t>
  </si>
  <si>
    <t>2021-04-26T12:42:27Z</t>
  </si>
  <si>
    <t>MDEwOlJlcG9zaXRvcnkzMjgyNzQwODM=</t>
  </si>
  <si>
    <t>react-projects</t>
  </si>
  <si>
    <t>hugoleonardodev</t>
  </si>
  <si>
    <t>Hugo Leonardo</t>
  </si>
  <si>
    <t>Developing</t>
  </si>
  <si>
    <t>Belo Horizonte - MG/Brazil</t>
  </si>
  <si>
    <t>A repository for React components and projects.</t>
  </si>
  <si>
    <t>https://github.com/hugoleonardodev/react-projects</t>
  </si>
  <si>
    <t>2021-01-10T00:37:12Z</t>
  </si>
  <si>
    <t>2021-04-26T01:00:01Z</t>
  </si>
  <si>
    <t>2021-04-26T00:59:57Z</t>
  </si>
  <si>
    <t>MDEwOlJlcG9zaXRvcnkyNzczODE2NDM=</t>
  </si>
  <si>
    <t>DockerNodeFramework</t>
  </si>
  <si>
    <t>BradleyData</t>
  </si>
  <si>
    <t>https://github.com/BradleyData/DockerNodeFramework</t>
  </si>
  <si>
    <t>Dockerfile/JavaScript/Shell/HTML/TypeScript/Gherkin/Handlebars</t>
  </si>
  <si>
    <t>2020-07-05T20:53:29Z</t>
  </si>
  <si>
    <t>2021-04-24T17:51:53Z</t>
  </si>
  <si>
    <t>2021-04-24T17:51:50Z</t>
  </si>
  <si>
    <t>MDEwOlJlcG9zaXRvcnkzNTU5Njc3MjU=</t>
  </si>
  <si>
    <t>Desafio-Desenvolvedor-CX-2021</t>
  </si>
  <si>
    <t>AlvaroSHN</t>
  </si>
  <si>
    <t>Alvaro Neto</t>
  </si>
  <si>
    <t>Estudante de Desenvolvimento de Software</t>
  </si>
  <si>
    <t>Desafio Desenvolvedor CX 2021</t>
  </si>
  <si>
    <t>https://github.com/AlvaroSHN/Desafio-Desenvolvedor-CX-2021</t>
  </si>
  <si>
    <t>Shell/JavaScript/HTML/CSS/SCSS/EJS</t>
  </si>
  <si>
    <t>2021-04-08T15:52:11Z</t>
  </si>
  <si>
    <t>2021-04-23T00:42:05Z</t>
  </si>
  <si>
    <t>2021-04-23T00:42:02Z</t>
  </si>
  <si>
    <t>MDEwOlJlcG9zaXRvcnkyNjk3MTgwNzQ=</t>
  </si>
  <si>
    <t>aws-codepipeline-waiter</t>
  </si>
  <si>
    <t>xavier-thomas</t>
  </si>
  <si>
    <t>Xavier Thomas</t>
  </si>
  <si>
    <t>An AWS lambda for a deployment AWS code-pipeline to monitor and wait for another pipeline.</t>
  </si>
  <si>
    <t>aws/code-pipeline/lambda/waiter/serverless/serverless-application-model/serverless-application-repository</t>
  </si>
  <si>
    <t>https://github.com/xavier-thomas/aws-codepipeline-waiter</t>
  </si>
  <si>
    <t>BSD 3-Clause \New\ or \Revised\ License</t>
  </si>
  <si>
    <t>2020-06-05T17:21:14Z</t>
  </si>
  <si>
    <t>2021-04-22T09:21:08Z</t>
  </si>
  <si>
    <t>2021-04-22T09:21:05Z</t>
  </si>
  <si>
    <t>MDEwOlJlcG9zaXRvcnkzNjAzNTgzODI=</t>
  </si>
  <si>
    <t>PAO-practice</t>
  </si>
  <si>
    <t>Dahc36</t>
  </si>
  <si>
    <t>https://github.com/Dahc36/PAO-practice</t>
  </si>
  <si>
    <t>2021-04-22T01:39:03Z</t>
  </si>
  <si>
    <t>2021-04-22T01:41:45Z</t>
  </si>
  <si>
    <t>2021-04-22T01:39:48Z</t>
  </si>
  <si>
    <t>MDEwOlJlcG9zaXRvcnkxODk3Nzk2ODI=</t>
  </si>
  <si>
    <t>algeria-api</t>
  </si>
  <si>
    <t>Fcmam5</t>
  </si>
  <si>
    <t>Fortas Abdeldjalil</t>
  </si>
  <si>
    <t>A passionate learner, open-source enthusiast,  and Arabic localizer üá©üáø</t>
  </si>
  <si>
    <t>Deutsche Bank AG</t>
  </si>
  <si>
    <t>The üá©üáø API (Work in progress)</t>
  </si>
  <si>
    <t>algeria-api/algeria/dz/postal-codes</t>
  </si>
  <si>
    <t>https://github.com/Fcmam5/algeria-api</t>
  </si>
  <si>
    <t>2019-06-01T21:37:45Z</t>
  </si>
  <si>
    <t>2021-05-25T14:53:41Z</t>
  </si>
  <si>
    <t>2021-04-21T21:34:47Z</t>
  </si>
  <si>
    <t>MDEwOlJlcG9zaXRvcnkzNTg5NjMxOTM=</t>
  </si>
  <si>
    <t>TesteDeSoftware</t>
  </si>
  <si>
    <t>LucasMouraPereira123</t>
  </si>
  <si>
    <t>Lucas Moura Pereira</t>
  </si>
  <si>
    <t>@lucasmoura266751</t>
  </si>
  <si>
    <t>Ioasys</t>
  </si>
  <si>
    <t>Rua dos Guajajaras,  715 - Lourdes,  Belo Horizonte - MG,  30180-100</t>
  </si>
  <si>
    <t>https://github.com/LucasMouraPereira123/TesteDeSoftware</t>
  </si>
  <si>
    <t>2021-04-17T19:18:11Z</t>
  </si>
  <si>
    <t>2021-04-21T21:10:48Z</t>
  </si>
  <si>
    <t>2021-04-21T21:09:46Z</t>
  </si>
  <si>
    <t>MDEwOlJlcG9zaXRvcnkzNTk0NjU4NDU=</t>
  </si>
  <si>
    <t>give-your-application-auto-deploy-superpowers</t>
  </si>
  <si>
    <t>senavs</t>
  </si>
  <si>
    <t>Matheus Sena Vasconcelos</t>
  </si>
  <si>
    <t>Student of Information System. In love with programing languages, especially Python for data analysis,  IA and WEB Scraping.</t>
  </si>
  <si>
    <t xml:space="preserve"> Serasa</t>
  </si>
  <si>
    <t>Bras√≠lia, DF, Brazil</t>
  </si>
  <si>
    <t>:heavy_check_mark: Udacity Cloud DevOps Engineer Nanodegree Program - Project 3</t>
  </si>
  <si>
    <t>https://github.com/senavs/give-your-application-auto-deploy-superpowers</t>
  </si>
  <si>
    <t>2021-04-19T13:16:04Z</t>
  </si>
  <si>
    <t>2021-04-24T17:51:44Z</t>
  </si>
  <si>
    <t>2021-04-21T11:28:01Z</t>
  </si>
  <si>
    <t>MDEwOlJlcG9zaXRvcnkzMDE3NzYyNDA=</t>
  </si>
  <si>
    <t>emassaki</t>
  </si>
  <si>
    <t>Eric Massaki Hirayama</t>
  </si>
  <si>
    <t>Software Development Student at Trybe</t>
  </si>
  <si>
    <t>Londrina/PR - BR</t>
  </si>
  <si>
    <t>Repository to store all the exercises developed in Trybe's coure.</t>
  </si>
  <si>
    <t>https://github.com/emassaki/trybe-exercises</t>
  </si>
  <si>
    <t>JavaScript/HTML/Shell/CSS</t>
  </si>
  <si>
    <t>2020-10-06T15:42:44Z</t>
  </si>
  <si>
    <t>2021-04-19T21:55:48Z</t>
  </si>
  <si>
    <t>2021-04-19T21:55:36Z</t>
  </si>
  <si>
    <t>MDEwOlJlcG9zaXRvcnkxNzk3NjgzMTE=</t>
  </si>
  <si>
    <t>oaf-react-router</t>
  </si>
  <si>
    <t>oaf-project</t>
  </si>
  <si>
    <t>An accessible wrapper for React Router.</t>
  </si>
  <si>
    <t>react/react-router/accessibility/typescript/react-router-dom</t>
  </si>
  <si>
    <t>https://github.com/oaf-project/oaf-react-router</t>
  </si>
  <si>
    <t>2019-04-05T23:38:59Z</t>
  </si>
  <si>
    <t>2021-06-09T13:36:10Z</t>
  </si>
  <si>
    <t>2021-04-19T12:04:30Z</t>
  </si>
  <si>
    <t>MDEwOlJlcG9zaXRvcnkzNTA4OTk0ODk=</t>
  </si>
  <si>
    <t>app-auto-deploy-Superpowers</t>
  </si>
  <si>
    <t>ricardocapeli</t>
  </si>
  <si>
    <t>Ricardo Capeli</t>
  </si>
  <si>
    <t>Give your Application Auto-Deploy Superpowers - Project DevOps Engineer</t>
  </si>
  <si>
    <t>https://github.com/ricardocapeli/app-auto-deploy-Superpowers</t>
  </si>
  <si>
    <t>2021-03-24T00:39:44Z</t>
  </si>
  <si>
    <t>2021-04-17T20:14:18Z</t>
  </si>
  <si>
    <t>2021-04-17T20:14:07Z</t>
  </si>
  <si>
    <t>MDEwOlJlcG9zaXRvcnkxOTQ1MTMyNjY=</t>
  </si>
  <si>
    <t>npkill</t>
  </si>
  <si>
    <t>voidcosmos</t>
  </si>
  <si>
    <t>List any node_modules directories in your system, as well as the space they take up. You can then select which ones you want to erase to free up space.</t>
  </si>
  <si>
    <t>npm/typescript/cli/node/module/developer-tools/tool/nodejs</t>
  </si>
  <si>
    <t>https://github.com/voidcosmos/npkill</t>
  </si>
  <si>
    <t>TypeScript/JavaScript/Go</t>
  </si>
  <si>
    <t>2019-06-30T12:26:26Z</t>
  </si>
  <si>
    <t>2021-06-21T14:07:12Z</t>
  </si>
  <si>
    <t>2021-04-16T13:16:44Z</t>
  </si>
  <si>
    <t>MDEwOlJlcG9zaXRvcnkzNDgwODAxOTE=</t>
  </si>
  <si>
    <t>nodejs-20210315-course-materials</t>
  </si>
  <si>
    <t>https://github.com/js-tasks-ru/nodejs-20210315-course-materials</t>
  </si>
  <si>
    <t>2021-03-15T18:26:47Z</t>
  </si>
  <si>
    <t>2021-04-15T19:58:07Z</t>
  </si>
  <si>
    <t>2021-04-15T19:58:00Z</t>
  </si>
  <si>
    <t>MDEwOlJlcG9zaXRvcnkzNTgwMzAyMjQ=</t>
  </si>
  <si>
    <t>server-script-byhabr</t>
  </si>
  <si>
    <t>japanese-xevvo</t>
  </si>
  <si>
    <t>https://github.com/japanese-xevvo/server-script-byhabr</t>
  </si>
  <si>
    <t>Python/Shell/Dockerfile/JavaScript/HTML/Vue/CSS</t>
  </si>
  <si>
    <t>2021-04-14T20:11:31Z</t>
  </si>
  <si>
    <t>2021-05-09T19:39:09Z</t>
  </si>
  <si>
    <t>2021-04-14T20:18:50Z</t>
  </si>
  <si>
    <t>MDEwOlJlcG9zaXRvcnkzMjkxNTkyNTE=</t>
  </si>
  <si>
    <t>talent-retainer-service</t>
  </si>
  <si>
    <t>claytonsilva</t>
  </si>
  <si>
    <t>Clayton Silva</t>
  </si>
  <si>
    <t>Desenvolvedor na Pagar.me e apaixonado pelo DevOps</t>
  </si>
  <si>
    <t xml:space="preserve">@pagarme </t>
  </si>
  <si>
    <t>S√£o Paulo - SP</t>
  </si>
  <si>
    <t xml:space="preserve">Servico para controle e match de talentos </t>
  </si>
  <si>
    <t>https://github.com/claytonsilva/talent-retainer-service</t>
  </si>
  <si>
    <t>Shell/JavaScript/HCL/Smarty</t>
  </si>
  <si>
    <t>2021-01-13T01:28:34Z</t>
  </si>
  <si>
    <t>2021-04-14T10:04:55Z</t>
  </si>
  <si>
    <t>2021-04-14T10:04:25Z</t>
  </si>
  <si>
    <t>MDEwOlJlcG9zaXRvcnkxOTMyNTEzNjI=</t>
  </si>
  <si>
    <t>PhoneNumberByCountry</t>
  </si>
  <si>
    <t>allandecastro</t>
  </si>
  <si>
    <t>Allan De Castro</t>
  </si>
  <si>
    <t>Specialized in IT and Management, I am working in the Talent Community CRM from Avanade.</t>
  </si>
  <si>
    <t>@Avanade</t>
  </si>
  <si>
    <t>Display flag using phone number and calling code.</t>
  </si>
  <si>
    <t>https://github.com/allandecastro/PhoneNumberByCountry</t>
  </si>
  <si>
    <t>CSS/TypeScript</t>
  </si>
  <si>
    <t>2019-06-22T15:48:05Z</t>
  </si>
  <si>
    <t>2021-04-14T08:09:59Z</t>
  </si>
  <si>
    <t>2021-04-14T08:09:55Z</t>
  </si>
  <si>
    <t>MDEwOlJlcG9zaXRvcnkzNTc3NDgyMDc=</t>
  </si>
  <si>
    <t>18_sd-09-project-react-testing-library</t>
  </si>
  <si>
    <t>Cerquilho,  S√£o Paulo, SP</t>
  </si>
  <si>
    <t>https://github.com/MatheusMartino97/18_sd-09-project-react-testing-library</t>
  </si>
  <si>
    <t>2021-04-14T02:24:48Z</t>
  </si>
  <si>
    <t>2021-04-14T02:36:30Z</t>
  </si>
  <si>
    <t>2021-04-14T02:36:20Z</t>
  </si>
  <si>
    <t>MDEwOlJlcG9zaXRvcnkxNzI1NDc5NDg=</t>
  </si>
  <si>
    <t>create-react-native-module</t>
  </si>
  <si>
    <t>brodybits</t>
  </si>
  <si>
    <t>Chris Brody</t>
  </si>
  <si>
    <t>xpbrew freelancer</t>
  </si>
  <si>
    <t>East Coast USA</t>
  </si>
  <si>
    <t>https://github.com/brodybits/create-react-native-module</t>
  </si>
  <si>
    <t>2019-02-25T17:02:27Z</t>
  </si>
  <si>
    <t>2021-06-21T09:00:29Z</t>
  </si>
  <si>
    <t>2021-04-13T18:50:56Z</t>
  </si>
  <si>
    <t>MDEwOlJlcG9zaXRvcnkzNTU5OTc5OTg=</t>
  </si>
  <si>
    <t>imageGrid-app</t>
  </si>
  <si>
    <t>rzelaya11</t>
  </si>
  <si>
    <t>https://github.com/rzelaya11/imageGrid-app</t>
  </si>
  <si>
    <t>Go/CSS/JavaScript/Shell/TypeScript/EJS/HTML</t>
  </si>
  <si>
    <t>2021-04-08T17:38:09Z</t>
  </si>
  <si>
    <t>2021-04-12T00:23:35Z</t>
  </si>
  <si>
    <t>2021-04-12T00:23:33Z</t>
  </si>
  <si>
    <t>MDEwOlJlcG9zaXRvcnkxOTIzMDY4MTk=</t>
  </si>
  <si>
    <t>onion-architecture-boilerplate</t>
  </si>
  <si>
    <t>Melzar</t>
  </si>
  <si>
    <t>Matuszew</t>
  </si>
  <si>
    <t>Polyglot Programmer</t>
  </si>
  <si>
    <t xml:space="preserve"> Soft &amp; Code</t>
  </si>
  <si>
    <t>Node.js / Express Onion Architecture boilerplate with Typescript - OOP Variant, onion/express/typescript/nodejs/typeorm/architecture/solid/boilerplate/stryker/swagger</t>
  </si>
  <si>
    <t>https://github.com/Melzar/onion-architecture-boilerplate</t>
  </si>
  <si>
    <t>2019-06-17T08:31:33Z</t>
  </si>
  <si>
    <t>2021-06-19T15:43:04Z</t>
  </si>
  <si>
    <t>2021-04-11T14:48:11Z</t>
  </si>
  <si>
    <t>MDEwOlJlcG9zaXRvcnkzNTY2ODAyMzQ=</t>
  </si>
  <si>
    <t>Give-Your-Application-Auto-Deploy-SuperPower</t>
  </si>
  <si>
    <t>Rafaekhatri11</t>
  </si>
  <si>
    <t>Muhammad Rafae</t>
  </si>
  <si>
    <t>Full Stack Developer</t>
  </si>
  <si>
    <t>https://github.com/Rafaekhatri11/Give-Your-Application-Auto-Deploy-SuperPower</t>
  </si>
  <si>
    <t>2021-04-10T19:53:36Z</t>
  </si>
  <si>
    <t>2021-04-11T12:39:39Z</t>
  </si>
  <si>
    <t>2021-04-11T12:39:27Z</t>
  </si>
  <si>
    <t>MDEwOlJlcG9zaXRvcnkzNTIzOTgwNzA=</t>
  </si>
  <si>
    <t>testUdapeople</t>
  </si>
  <si>
    <t>https://github.com/Rafaekhatri11/testUdapeople</t>
  </si>
  <si>
    <t>2021-03-28T17:49:10Z</t>
  </si>
  <si>
    <t>2021-04-11T10:20:50Z</t>
  </si>
  <si>
    <t>2021-04-11T10:20:22Z</t>
  </si>
  <si>
    <t>MDEwOlJlcG9zaXRvcnkyMTQzOTk1NA==</t>
  </si>
  <si>
    <t>cronnor</t>
  </si>
  <si>
    <t>regseb</t>
  </si>
  <si>
    <t>S√©bastien R√®gne</t>
  </si>
  <si>
    <t>Aix-en-Provence,  France</t>
  </si>
  <si>
    <t>Biblioth√®que JavaScript impl√©mentant un programme Unix cron.</t>
  </si>
  <si>
    <t>javascript/cron/crontab/scheduler/cronnor/front-end/backend</t>
  </si>
  <si>
    <t>https://github.com/regseb/cronnor</t>
  </si>
  <si>
    <t>2014-07-02T20:50:04Z</t>
  </si>
  <si>
    <t>2021-04-10T09:59:57Z</t>
  </si>
  <si>
    <t>2021-04-10T09:57:23Z</t>
  </si>
  <si>
    <t>MDEwOlJlcG9zaXRvcnkzNTYzOTkyNDE=</t>
  </si>
  <si>
    <t>iurynathan</t>
  </si>
  <si>
    <t>Iury Nathan</t>
  </si>
  <si>
    <t>Desenvolvedor Jr., \r\nReact, \r\nRedux, \r\nAngular, \r\nSempre Aprendendo</t>
  </si>
  <si>
    <t>Aracaju-SE</t>
  </si>
  <si>
    <t>https://github.com/iurynathan/react-testing-library</t>
  </si>
  <si>
    <t>2021-04-09T21:11:35Z</t>
  </si>
  <si>
    <t>2021-04-09T21:13:21Z</t>
  </si>
  <si>
    <t>2021-04-09T21:13:11Z</t>
  </si>
  <si>
    <t>MDEwOlJlcG9zaXRvcnkzMzk1MDc1MzM=</t>
  </si>
  <si>
    <t>udpeople</t>
  </si>
  <si>
    <t>ageelg-mobile</t>
  </si>
  <si>
    <t>Ageel Assif</t>
  </si>
  <si>
    <t>Software developer</t>
  </si>
  <si>
    <t>https://github.com/ageelg-mobile/udpeople</t>
  </si>
  <si>
    <t>2021-02-16T19:28:59Z</t>
  </si>
  <si>
    <t>2021-04-09T06:25:55Z</t>
  </si>
  <si>
    <t>2021-04-09T06:25:45Z</t>
  </si>
  <si>
    <t>MDEwOlJlcG9zaXRvcnkxMDE0MjE4NTU=</t>
  </si>
  <si>
    <t>ricardo-zelaya</t>
  </si>
  <si>
    <t>mi repositorio</t>
  </si>
  <si>
    <t>https://github.com/rzelaya11/ricardo-zelaya</t>
  </si>
  <si>
    <t>Shell/TypeScript/CSS/EJS/JavaScript</t>
  </si>
  <si>
    <t>2017-08-25T16:24:17Z</t>
  </si>
  <si>
    <t>2021-04-08T23:15:56Z</t>
  </si>
  <si>
    <t>2021-04-08T23:13:26Z</t>
  </si>
  <si>
    <t>MDEwOlJlcG9zaXRvcnkxNzk0MjY0MTc=</t>
  </si>
  <si>
    <t>oaf-side-effects</t>
  </si>
  <si>
    <t>A collection of DOM side-effecting functions to improve the accessibility and usability of single page apps.</t>
  </si>
  <si>
    <t>accessibility/single-page-applications/typescript</t>
  </si>
  <si>
    <t>https://github.com/oaf-project/oaf-side-effects</t>
  </si>
  <si>
    <t>2019-04-04T05:17:02Z</t>
  </si>
  <si>
    <t>2021-04-08T03:32:24Z</t>
  </si>
  <si>
    <t>2021-04-08T03:32:21Z</t>
  </si>
  <si>
    <t>MDEwOlJlcG9zaXRvcnkzNTU2MDA0MTc=</t>
  </si>
  <si>
    <t>nft-example</t>
  </si>
  <si>
    <t>KevvKo</t>
  </si>
  <si>
    <t>kevinklein</t>
  </si>
  <si>
    <t>https://github.com/KevvKo/nft-example</t>
  </si>
  <si>
    <t>Solidity/JavaScript/Shell</t>
  </si>
  <si>
    <t>2021-04-07T15:46:33Z</t>
  </si>
  <si>
    <t>2021-04-07T21:31:05Z</t>
  </si>
  <si>
    <t>2021-04-07T21:30:56Z</t>
  </si>
  <si>
    <t>MDEwOlJlcG9zaXRvcnkzMzMwNzM3MDI=</t>
  </si>
  <si>
    <t>legacy-training-js</t>
  </si>
  <si>
    <t>Katas for the Codium \Working with legacy code\ training in JS</t>
  </si>
  <si>
    <t>https://github.com/CodiumTeam/legacy-training-js</t>
  </si>
  <si>
    <t>JavaScript/Dockerfile/Shell/Makefile/Batchfile/CSS</t>
  </si>
  <si>
    <t>2021-01-26T12:11:39Z</t>
  </si>
  <si>
    <t>2021-04-07T13:42:49Z</t>
  </si>
  <si>
    <t>2021-04-07T13:42:42Z</t>
  </si>
  <si>
    <t>MDEwOlJlcG9zaXRvcnkzNDU0Njc1Njk=</t>
  </si>
  <si>
    <t>udacity-clouddevops-assignment3</t>
  </si>
  <si>
    <t>mraarif</t>
  </si>
  <si>
    <t>Aarif</t>
  </si>
  <si>
    <t>\r\n    Full-Stack Software Engineer\r\n</t>
  </si>
  <si>
    <t xml:space="preserve">@Arbisoft @edx </t>
  </si>
  <si>
    <t>Lahore,  Pakistan</t>
  </si>
  <si>
    <t>https://github.com/mraarif/udacity-clouddevops-assignment3</t>
  </si>
  <si>
    <t>2021-03-07T22:26:51Z</t>
  </si>
  <si>
    <t>2021-04-07T07:20:13Z</t>
  </si>
  <si>
    <t>2021-04-07T07:20:00Z</t>
  </si>
  <si>
    <t>MDEwOlJlcG9zaXRvcnkzNTUxNTg3MzU=</t>
  </si>
  <si>
    <t>kucherenko</t>
  </si>
  <si>
    <t>Andrey Kucherenko</t>
  </si>
  <si>
    <t>Kiev/Ukraine</t>
  </si>
  <si>
    <t>https://github.com/kucherenko/tdd</t>
  </si>
  <si>
    <t>2021-04-06T11:09:08Z</t>
  </si>
  <si>
    <t>2021-04-06T11:10:13Z</t>
  </si>
  <si>
    <t>2021-04-06T11:09:50Z</t>
  </si>
  <si>
    <t>MDEwOlJlcG9zaXRvcnkzNTA1MTk5NjU=</t>
  </si>
  <si>
    <t>udda</t>
  </si>
  <si>
    <t>YoussefBayouli</t>
  </si>
  <si>
    <t>Youssef Bayouli</t>
  </si>
  <si>
    <t>Bouquiniste.tn</t>
  </si>
  <si>
    <t>Tunis</t>
  </si>
  <si>
    <t>https://github.com/YoussefBayouli/udda</t>
  </si>
  <si>
    <t>2021-03-22T23:32:34Z</t>
  </si>
  <si>
    <t>2021-04-06T10:49:07Z</t>
  </si>
  <si>
    <t>2021-04-06T10:49:05Z</t>
  </si>
  <si>
    <t>MDEwOlJlcG9zaXRvcnkzNTMxMDg5MzA=</t>
  </si>
  <si>
    <t>udacity-nd-cloud-devops-lesson3</t>
  </si>
  <si>
    <t>victordomenicalisilva</t>
  </si>
  <si>
    <t>Victor Domenicali da Silva</t>
  </si>
  <si>
    <t>https://github.com/victordomenicalisilva/udacity-nd-cloud-devops-lesson3</t>
  </si>
  <si>
    <t>2021-03-30T18:52:00Z</t>
  </si>
  <si>
    <t>2021-04-06T04:29:27Z</t>
  </si>
  <si>
    <t>2021-04-06T04:28:32Z</t>
  </si>
  <si>
    <t>MDEwOlJlcG9zaXRvcnkzNDk2OTEwMzA=</t>
  </si>
  <si>
    <t>number_conversion_kata</t>
  </si>
  <si>
    <t>textbook</t>
  </si>
  <si>
    <t>Jonathan Sharpe</t>
  </si>
  <si>
    <t>Software engineer,  guitarist,  cyclist &amp; photographer based in London,  UK. These are my opinions; if you don't like them,  I have others.</t>
  </si>
  <si>
    <t xml:space="preserve">@pivotal </t>
  </si>
  <si>
    <t>London,  United Kingdom</t>
  </si>
  <si>
    <t>TDD Kata - number conversion</t>
  </si>
  <si>
    <t>tdd/tdd-kata/kata/javascript/mocha/mocha-chai</t>
  </si>
  <si>
    <t>https://github.com/textbook/number_conversion_kata</t>
  </si>
  <si>
    <t>2021-03-20T10:17:06Z</t>
  </si>
  <si>
    <t>2021-04-05T13:19:55Z</t>
  </si>
  <si>
    <t>2021-04-05T13:19:06Z</t>
  </si>
  <si>
    <t>MDEwOlJlcG9zaXRvcnkzNTA0ODkzNDE=</t>
  </si>
  <si>
    <t>acserna</t>
  </si>
  <si>
    <t>Andr√©s Camilo Serna Ram√≠rez</t>
  </si>
  <si>
    <t>I'm a system engineer who loves to solve real data analytics,  big data,  and software engineer problems.</t>
  </si>
  <si>
    <t>https://danalyticspro.co/en/</t>
  </si>
  <si>
    <t>https://github.com/acserna/cdond-c3-projectstarter</t>
  </si>
  <si>
    <t>2021-03-22T21:05:15Z</t>
  </si>
  <si>
    <t>2021-04-05T00:53:46Z</t>
  </si>
  <si>
    <t>2021-04-05T00:53:38Z</t>
  </si>
  <si>
    <t>MDEwOlJlcG9zaXRvcnkzNTA0MzcwNDA=</t>
  </si>
  <si>
    <t>proejct3</t>
  </si>
  <si>
    <t>ekarfan</t>
  </si>
  <si>
    <t>https://github.com/ekarfan/proejct3</t>
  </si>
  <si>
    <t>2021-03-22T17:48:13Z</t>
  </si>
  <si>
    <t>2021-04-04T18:37:59Z</t>
  </si>
  <si>
    <t>2021-04-04T18:37:51Z</t>
  </si>
  <si>
    <t>MDEwOlJlcG9zaXRvcnkzNDMwMzkxNjA=</t>
  </si>
  <si>
    <t>annie101101046</t>
  </si>
  <si>
    <t>Badu Huang</t>
  </si>
  <si>
    <t>Currently working in progress OAO</t>
  </si>
  <si>
    <t>https://github.com/annie101101046/cdond-c3-projectstarter</t>
  </si>
  <si>
    <t>2021-02-28T06:42:32Z</t>
  </si>
  <si>
    <t>2021-04-04T07:23:20Z</t>
  </si>
  <si>
    <t>2021-04-04T07:23:18Z</t>
  </si>
  <si>
    <t>MDEwOlJlcG9zaXRvcnkzNTE1NjgwOTU=</t>
  </si>
  <si>
    <t>Autodeploy</t>
  </si>
  <si>
    <t>AmiraSamirSoliman</t>
  </si>
  <si>
    <t>Amira Samir</t>
  </si>
  <si>
    <t>Unilever</t>
  </si>
  <si>
    <t>Alexandria, Egypt</t>
  </si>
  <si>
    <t>https://github.com/AmiraSamirSoliman/Autodeploy</t>
  </si>
  <si>
    <t>2021-03-25T20:32:34Z</t>
  </si>
  <si>
    <t>2021-04-03T22:37:57Z</t>
  </si>
  <si>
    <t>2021-04-03T22:37:55Z</t>
  </si>
  <si>
    <t>MDEwOlJlcG9zaXRvcnkzNTM0NjY1MDg=</t>
  </si>
  <si>
    <t>Project3</t>
  </si>
  <si>
    <t>Dalinkw3nt</t>
  </si>
  <si>
    <t>Chisama Musonda</t>
  </si>
  <si>
    <t>Cape Town,  South Africa</t>
  </si>
  <si>
    <t>Udacity Project 3</t>
  </si>
  <si>
    <t>https://github.com/Dalinkw3nt/Project3</t>
  </si>
  <si>
    <t>2021-03-31T19:22:49Z</t>
  </si>
  <si>
    <t>2021-04-03T03:09:47Z</t>
  </si>
  <si>
    <t>2021-04-03T03:08:56Z</t>
  </si>
  <si>
    <t>MDEwOlJlcG9zaXRvcnkzNDkzOTE0NzI=</t>
  </si>
  <si>
    <t>ireneherlo</t>
  </si>
  <si>
    <t>https://github.com/ireneherlo/udapeople</t>
  </si>
  <si>
    <t>2021-03-19T10:56:25Z</t>
  </si>
  <si>
    <t>2021-04-02T17:28:07Z</t>
  </si>
  <si>
    <t>2021-04-02T17:27:59Z</t>
  </si>
  <si>
    <t>MDEwOlJlcG9zaXRvcnkzNDkzOTI5OTI=</t>
  </si>
  <si>
    <t>EventModelingGitHubClone</t>
  </si>
  <si>
    <t>nowakprojects</t>
  </si>
  <si>
    <t>Mateusz Nowak</t>
  </si>
  <si>
    <t>Mad about Kotlin,  DDD and Event Sourcing. I'm so talkative,  but especially in real life. Ready to work with DDD / CQRS / Event Sourcing / Java / Kotlin.</t>
  </si>
  <si>
    <t>Wroc≈Çaw</t>
  </si>
  <si>
    <t>https://github.com/nowakprojects/EventModelingGitHubClone</t>
  </si>
  <si>
    <t>Shell/JavaScript/Dockerfile/TypeScript/HTML/CSS/C#</t>
  </si>
  <si>
    <t>2021-03-19T11:02:11Z</t>
  </si>
  <si>
    <t>2021-04-02T00:20:49Z</t>
  </si>
  <si>
    <t>2021-04-02T00:23:34Z</t>
  </si>
  <si>
    <t>MDEwOlJlcG9zaXRvcnkzNDI3MTAxMjU=</t>
  </si>
  <si>
    <t>project3-automation-superpower</t>
  </si>
  <si>
    <t>mAbdelFattah99</t>
  </si>
  <si>
    <t>Mahmoud AbdelFattah</t>
  </si>
  <si>
    <t xml:space="preserve">computer engineer </t>
  </si>
  <si>
    <t>https://github.com/mAbdelFattah99/project3-automation-superpower</t>
  </si>
  <si>
    <t>2021-02-26T21:51:11Z</t>
  </si>
  <si>
    <t>2021-04-01T21:38:37Z</t>
  </si>
  <si>
    <t>2021-04-01T21:38:22Z</t>
  </si>
  <si>
    <t>MDEwOlJlcG9zaXRvcnkzNDM5MTcwMjg=</t>
  </si>
  <si>
    <t>cs3</t>
  </si>
  <si>
    <t>AleBlondin</t>
  </si>
  <si>
    <t>Alexandre Blondin</t>
  </si>
  <si>
    <t xml:space="preserve"> Organizer @nestjs Paris meetup //\r\nSpeaker @Paris TypeScript 2019 //\r\n Passionate about React &amp; testing</t>
  </si>
  <si>
    <t>Theodo</t>
  </si>
  <si>
    <t>Cours CentraleSupelec archi front</t>
  </si>
  <si>
    <t>https://github.com/AleBlondin/cs3</t>
  </si>
  <si>
    <t>2021-03-02T21:26:34Z</t>
  </si>
  <si>
    <t>2021-04-01T19:29:46Z</t>
  </si>
  <si>
    <t>2021-04-01T19:29:39Z</t>
  </si>
  <si>
    <t>MDEwOlJlcG9zaXRvcnkxMTEzNDg5MTk=</t>
  </si>
  <si>
    <t>extrinsic-promises</t>
  </si>
  <si>
    <t>mearns</t>
  </si>
  <si>
    <t>B. Mearns</t>
  </si>
  <si>
    <t>Albany,  NY</t>
  </si>
  <si>
    <t>A convenient promises anti-pattern: promises you can settle from outside the promise.</t>
  </si>
  <si>
    <t>promises/js/javascript/reactive/reactive-programming/callbacks/promise/hacktoberfest</t>
  </si>
  <si>
    <t>https://github.com/mearns/extrinsic-promises</t>
  </si>
  <si>
    <t>2017-11-20T01:47:45Z</t>
  </si>
  <si>
    <t>2021-04-01T19:30:54Z</t>
  </si>
  <si>
    <t>2021-04-01T19:28:47Z</t>
  </si>
  <si>
    <t>MDEwOlJlcG9zaXRvcnkzMzI4NTM4ODg=</t>
  </si>
  <si>
    <t>Udapeople-deployment</t>
  </si>
  <si>
    <t>guillermo-ampie</t>
  </si>
  <si>
    <t>Guillermo Ampie</t>
  </si>
  <si>
    <t>Senior Network Architect,  Cloud Architect,  Cloud DevOps</t>
  </si>
  <si>
    <t xml:space="preserve"> CDMX, Mexico</t>
  </si>
  <si>
    <t>Deployment of Udapeople App(provided) using AWS CloudFormation with CircleCI,  Ansible  and Prometheus</t>
  </si>
  <si>
    <t>aws-cloudformation/circleci/ansible/prometheus/aws/devops</t>
  </si>
  <si>
    <t>https://github.com/guillermo-ampie/Udapeople-deployment</t>
  </si>
  <si>
    <t>Shell/TypeScript/JavaScript/CSS/HTML/EJS</t>
  </si>
  <si>
    <t>2021-01-25T19:06:55Z</t>
  </si>
  <si>
    <t>2021-04-01T05:43:57Z</t>
  </si>
  <si>
    <t>2021-04-01T05:40:29Z</t>
  </si>
  <si>
    <t>MDEwOlJlcG9zaXRvcnkzNTI3NTQ1MDk=</t>
  </si>
  <si>
    <t>uda-people</t>
  </si>
  <si>
    <t>Fadykhallaf</t>
  </si>
  <si>
    <t>Fady khallaf</t>
  </si>
  <si>
    <t>https://github.com/Fadykhallaf/uda-people</t>
  </si>
  <si>
    <t>2021-03-29T19:01:19Z</t>
  </si>
  <si>
    <t>2021-03-31T22:41:15Z</t>
  </si>
  <si>
    <t>2021-03-31T22:40:24Z</t>
  </si>
  <si>
    <t>MDEwOlJlcG9zaXRvcnkzNDcwOTk4Mjc=</t>
  </si>
  <si>
    <t>Udacity AWS Cloud DevOps Nanodegree Project</t>
  </si>
  <si>
    <t>https://github.com/Fadykhallaf/UdaPeople</t>
  </si>
  <si>
    <t>2021-03-12T14:49:23Z</t>
  </si>
  <si>
    <t>2021-03-31T16:21:14Z</t>
  </si>
  <si>
    <t>2021-03-31T16:20:59Z</t>
  </si>
  <si>
    <t>MDEwOlJlcG9zaXRvcnkzNDU0NDQ1OTU=</t>
  </si>
  <si>
    <t>UdacityCICD</t>
  </si>
  <si>
    <t>This Is project in Udacity nano degree</t>
  </si>
  <si>
    <t>https://github.com/AmiraSamirSoliman/UdacityCICD</t>
  </si>
  <si>
    <t>2021-03-07T20:21:30Z</t>
  </si>
  <si>
    <t>2021-03-30T21:35:19Z</t>
  </si>
  <si>
    <t>2021-03-30T21:35:17Z</t>
  </si>
  <si>
    <t>MDEwOlJlcG9zaXRvcnkzMzE3ODc0NjQ=</t>
  </si>
  <si>
    <t>project3_auto_deploy</t>
  </si>
  <si>
    <t>lab3000</t>
  </si>
  <si>
    <t>https://github.com/lab3000/project3_auto_deploy</t>
  </si>
  <si>
    <t>2021-01-21T23:58:20Z</t>
  </si>
  <si>
    <t>2021-03-30T00:27:54Z</t>
  </si>
  <si>
    <t>2021-03-30T00:19:23Z</t>
  </si>
  <si>
    <t>MDEwOlJlcG9zaXRvcnkzNTI0ODk2NTM=</t>
  </si>
  <si>
    <t>Crie-um-gerenciador-de-esferas-do-Dragon-BallZ-usando-ReactJS-Jest-React-Testing-Library-e-Cypress</t>
  </si>
  <si>
    <t>alexrogeriodj</t>
  </si>
  <si>
    <t>https://github.com/alexrogeriodj/Crie-um-gerenciador-de-esferas-do-Dragon-BallZ-usando-ReactJS-Jest-React-Testing-Library-e-Cypress</t>
  </si>
  <si>
    <t>2021-03-29T02:13:21Z</t>
  </si>
  <si>
    <t>2021-03-29T05:11:28Z</t>
  </si>
  <si>
    <t>2021-03-29T05:11:26Z</t>
  </si>
  <si>
    <t>MDEwOlJlcG9zaXRvcnkzNTA2NzIzNzQ=</t>
  </si>
  <si>
    <t>danihbelan</t>
  </si>
  <si>
    <t>https://github.com/danihbelan/cdond-c3-projectstarter</t>
  </si>
  <si>
    <t>2021-03-23T10:37:43Z</t>
  </si>
  <si>
    <t>2021-03-28T12:12:15Z</t>
  </si>
  <si>
    <t>2021-03-28T12:12:08Z</t>
  </si>
  <si>
    <t>MDEwOlJlcG9zaXRvcnkyMjA2NTAxNzc=</t>
  </si>
  <si>
    <t>musicman</t>
  </si>
  <si>
    <t>njhoffman</t>
  </si>
  <si>
    <t>Nicholas Hoffman</t>
  </si>
  <si>
    <t>Software engineer and enthusiast.</t>
  </si>
  <si>
    <t>Austin,  TX</t>
  </si>
  <si>
    <t>https://github.com/njhoffman/musicman</t>
  </si>
  <si>
    <t>2019-11-09T13:59:24Z</t>
  </si>
  <si>
    <t>2021-03-28T11:24:37Z</t>
  </si>
  <si>
    <t>2021-03-28T11:24:27Z</t>
  </si>
  <si>
    <t>MDEwOlJlcG9zaXRvcnkzNTIzMDMxMzE=</t>
  </si>
  <si>
    <t>project3-udac</t>
  </si>
  <si>
    <t>Tristanw3</t>
  </si>
  <si>
    <t>https://github.com/Tristanw3/project3-udac</t>
  </si>
  <si>
    <t>2021-03-28T10:46:34Z</t>
  </si>
  <si>
    <t>2021-03-28T10:59:07Z</t>
  </si>
  <si>
    <t>2021-03-28T10:58:59Z</t>
  </si>
  <si>
    <t>MDEwOlJlcG9zaXRvcnkzNTIyNTA2MjY=</t>
  </si>
  <si>
    <t>udacity-dev-ops-p3</t>
  </si>
  <si>
    <t>https://github.com/Tristanw3/udacity-dev-ops-p3</t>
  </si>
  <si>
    <t>2021-03-28T05:41:56Z</t>
  </si>
  <si>
    <t>2021-03-28T10:30:53Z</t>
  </si>
  <si>
    <t>2021-03-28T10:30:40Z</t>
  </si>
  <si>
    <t>MDEwOlJlcG9zaXRvcnkzNTE0ODE2MDU=</t>
  </si>
  <si>
    <t>Udapeople-CICD-Project</t>
  </si>
  <si>
    <t>carlograsso</t>
  </si>
  <si>
    <t>Carlo Grasso</t>
  </si>
  <si>
    <t>Idealarm ltd</t>
  </si>
  <si>
    <t>Catania,  Italy</t>
  </si>
  <si>
    <t>https://github.com/carlograsso/Udapeople-CICD-Project</t>
  </si>
  <si>
    <t>2021-03-25T15:16:40Z</t>
  </si>
  <si>
    <t>2021-03-28T01:02:03Z</t>
  </si>
  <si>
    <t>2021-03-28T01:01:57Z</t>
  </si>
  <si>
    <t>MDEwOlJlcG9zaXRvcnkzNDc0ODQxMDM=</t>
  </si>
  <si>
    <t>Udacity_DevopsNanodegree_Projects</t>
  </si>
  <si>
    <t>NabilFawzy</t>
  </si>
  <si>
    <t>https://github.com/NabilFawzy/Udacity_DevopsNanodegree_Projects</t>
  </si>
  <si>
    <t>Batchfile/Shell/TypeScript/JavaScript/CSS/EJS</t>
  </si>
  <si>
    <t>2021-03-13T21:36:48Z</t>
  </si>
  <si>
    <t>2021-03-27T04:52:41Z</t>
  </si>
  <si>
    <t>2021-03-27T04:51:56Z</t>
  </si>
  <si>
    <t>MDEwOlJlcG9zaXRvcnkzNTE3NjU4MjE=</t>
  </si>
  <si>
    <t>dockerStryker</t>
  </si>
  <si>
    <t>j-luong</t>
  </si>
  <si>
    <t>JSON</t>
  </si>
  <si>
    <t>https://github.com/j-luong/dockerStryker</t>
  </si>
  <si>
    <t>Dockerfile/JavaScript/TypeScript</t>
  </si>
  <si>
    <t>2021-03-26T11:54:15Z</t>
  </si>
  <si>
    <t>2021-03-26T14:11:21Z</t>
  </si>
  <si>
    <t>2021-03-26T14:11:08Z</t>
  </si>
  <si>
    <t>MDEwOlJlcG9zaXRvcnkzNTA3MTk1OTE=</t>
  </si>
  <si>
    <t>ddmendes</t>
  </si>
  <si>
    <t>Davi Di√≥rio Mendes</t>
  </si>
  <si>
    <t>SiDi</t>
  </si>
  <si>
    <t>Playground for mutation tests</t>
  </si>
  <si>
    <t>https://github.com/ddmendes/sentinel</t>
  </si>
  <si>
    <t>2021-03-23T13:17:48Z</t>
  </si>
  <si>
    <t>2021-03-26T12:49:02Z</t>
  </si>
  <si>
    <t>2021-03-26T12:48:55Z</t>
  </si>
  <si>
    <t>MDEwOlJlcG9zaXRvcnkyNTQ1OTUxNzA=</t>
  </si>
  <si>
    <t>joey-the-differ</t>
  </si>
  <si>
    <t>mawrkus</t>
  </si>
  <si>
    <t>Marc Mignonsin</t>
  </si>
  <si>
    <t>üßû‚Äç‚ôÇÔ∏è I eat code every day... Where are your unit tests? ‚ú® Node.js / React ‚ú®</t>
  </si>
  <si>
    <t>Barcelona,  Spain</t>
  </si>
  <si>
    <t>üß¨  JSON diffing on steroids</t>
  </si>
  <si>
    <t>json/diff/difference/comparison/compare/diffing</t>
  </si>
  <si>
    <t>https://github.com/mawrkus/joey-the-differ</t>
  </si>
  <si>
    <t>Shell/JavaScript/Dockerfile</t>
  </si>
  <si>
    <t>2020-04-10T09:25:57Z</t>
  </si>
  <si>
    <t>2021-03-26T06:37:54Z</t>
  </si>
  <si>
    <t>2021-03-26T06:37:48Z</t>
  </si>
  <si>
    <t>MDEwOlJlcG9zaXRvcnkzNTA4NTk2MTk=</t>
  </si>
  <si>
    <t>mutation-testing-kata</t>
  </si>
  <si>
    <t>webpapaya</t>
  </si>
  <si>
    <t>Thomas Mayrhofer</t>
  </si>
  <si>
    <t>https://github.com/webpapaya/mutation-testing-kata</t>
  </si>
  <si>
    <t>2021-03-23T21:15:50Z</t>
  </si>
  <si>
    <t>2021-03-23T22:44:22Z</t>
  </si>
  <si>
    <t>2021-03-23T22:44:10Z</t>
  </si>
  <si>
    <t>MDEwOlJlcG9zaXRvcnkzMzkxMDA2MTI=</t>
  </si>
  <si>
    <t>rpg-combat</t>
  </si>
  <si>
    <t>fvalussi</t>
  </si>
  <si>
    <t>RPG combat kata</t>
  </si>
  <si>
    <t>https://github.com/fvalussi/rpg-combat</t>
  </si>
  <si>
    <t>2021-02-15T14:18:43Z</t>
  </si>
  <si>
    <t>2021-03-23T23:19:46Z</t>
  </si>
  <si>
    <t>2021-03-23T02:07:24Z</t>
  </si>
  <si>
    <t>MDEwOlJlcG9zaXRvcnkzNTAwMjcyMTU=</t>
  </si>
  <si>
    <t>https://github.com/YoussefBayouli/test</t>
  </si>
  <si>
    <t>2021-03-21T14:45:50Z</t>
  </si>
  <si>
    <t>2021-03-22T22:19:20Z</t>
  </si>
  <si>
    <t>2021-03-22T22:19:10Z</t>
  </si>
  <si>
    <t>MDEwOlJlcG9zaXRvcnkzNDk3NTc3ODc=</t>
  </si>
  <si>
    <t>teste-cit</t>
  </si>
  <si>
    <t>giacomette</t>
  </si>
  <si>
    <t>Roberto da Cruz Giacomette</t>
  </si>
  <si>
    <t>https://github.com/giacomette/teste-cit</t>
  </si>
  <si>
    <t>HTML/JavaScript</t>
  </si>
  <si>
    <t>2021-03-20T15:08:20Z</t>
  </si>
  <si>
    <t>2021-05-14T18:34:18Z</t>
  </si>
  <si>
    <t>2021-03-22T14:20:50Z</t>
  </si>
  <si>
    <t>MDEwOlJlcG9zaXRvcnkxODI2MTA0ODQ=</t>
  </si>
  <si>
    <t>oaf-routing</t>
  </si>
  <si>
    <t>Accessible SPA routing.</t>
  </si>
  <si>
    <t>typescript/accessibility/single-page-applications</t>
  </si>
  <si>
    <t>https://github.com/oaf-project/oaf-routing</t>
  </si>
  <si>
    <t>2019-04-22T02:39:49Z</t>
  </si>
  <si>
    <t>2021-03-22T06:07:15Z</t>
  </si>
  <si>
    <t>2021-03-22T06:07:12Z</t>
  </si>
  <si>
    <t>MDEwOlJlcG9zaXRvcnkzNDg1NjY2MjY=</t>
  </si>
  <si>
    <t>DockerPractice</t>
  </si>
  <si>
    <t>DCR430</t>
  </si>
  <si>
    <t>Daniel Reyes</t>
  </si>
  <si>
    <t>Full-Stack Software Engineer \r\n</t>
  </si>
  <si>
    <t>https://github.com/DCR430/DockerPractice</t>
  </si>
  <si>
    <t>Dockerfile/JavaScript/CSS/HTML</t>
  </si>
  <si>
    <t>2021-03-17T03:21:14Z</t>
  </si>
  <si>
    <t>2021-03-22T01:59:33Z</t>
  </si>
  <si>
    <t>2021-03-22T01:59:13Z</t>
  </si>
  <si>
    <t>MDEwOlJlcG9zaXRvcnkzNDk5NzQ2MTI=</t>
  </si>
  <si>
    <t>udatest</t>
  </si>
  <si>
    <t>https://github.com/YoussefBayouli/udatest</t>
  </si>
  <si>
    <t>2021-03-21T11:13:31Z</t>
  </si>
  <si>
    <t>2021-03-21T14:40:44Z</t>
  </si>
  <si>
    <t>2021-03-21T14:40:34Z</t>
  </si>
  <si>
    <t>MDEwOlJlcG9zaXRvcnkzMTYyMTEyNTQ=</t>
  </si>
  <si>
    <t>Galgenvogel</t>
  </si>
  <si>
    <t>brazzy</t>
  </si>
  <si>
    <t>Michael Borgwardt</t>
  </si>
  <si>
    <t>eForce21</t>
  </si>
  <si>
    <t>Minimalist Roguelike game using the 24a2 framework</t>
  </si>
  <si>
    <t>https://github.com/brazzy/Galgenvogel</t>
  </si>
  <si>
    <t>2020-11-26T11:33:15Z</t>
  </si>
  <si>
    <t>2021-03-19T22:42:12Z</t>
  </si>
  <si>
    <t>2021-03-19T22:41:27Z</t>
  </si>
  <si>
    <t>MDEwOlJlcG9zaXRvcnkzNDEyOTE0MDE=</t>
  </si>
  <si>
    <t>my_auto-Deployment_Circle-CI</t>
  </si>
  <si>
    <t>friendwilder</t>
  </si>
  <si>
    <t>Wilder S√°nchez</t>
  </si>
  <si>
    <t>Through my long long life I've devoted time to embedded development,  system testing development and full-stack web development. I'm in for an adventure!</t>
  </si>
  <si>
    <t>https://github.com/friendwilder/my_auto-Deployment_Circle-CI</t>
  </si>
  <si>
    <t>2021-02-22T18:05:34Z</t>
  </si>
  <si>
    <t>2021-03-19T18:44:07Z</t>
  </si>
  <si>
    <t>2021-03-19T18:43:59Z</t>
  </si>
  <si>
    <t>MDEwOlJlcG9zaXRvcnkxOTEzNTAyNjI=</t>
  </si>
  <si>
    <t>compose-react-refs</t>
  </si>
  <si>
    <t>seznam</t>
  </si>
  <si>
    <t>A small utility that composes two or more react refs into a ref callback.</t>
  </si>
  <si>
    <t>https://github.com/seznam/compose-react-refs</t>
  </si>
  <si>
    <t>2019-06-11T10:38:54Z</t>
  </si>
  <si>
    <t>2021-06-10T21:30:55Z</t>
  </si>
  <si>
    <t>2021-03-19T12:09:01Z</t>
  </si>
  <si>
    <t>MDEwOlJlcG9zaXRvcnkyMTE1NDY2NzE=</t>
  </si>
  <si>
    <t>RealManager</t>
  </si>
  <si>
    <t>ArturQuirino</t>
  </si>
  <si>
    <t>ARTUR QUIRINO</t>
  </si>
  <si>
    <t>Software Engineer | Full Stack Web Developer</t>
  </si>
  <si>
    <t>dti digital</t>
  </si>
  <si>
    <t>Belo Horizonte - Brazil</t>
  </si>
  <si>
    <t>Football manager simulator</t>
  </si>
  <si>
    <t>https://github.com/ArturQuirino/RealManager</t>
  </si>
  <si>
    <t>HTML/JavaScript/C#/TypeScript/Batchfile/SCSS</t>
  </si>
  <si>
    <t>2019-09-28T18:44:49Z</t>
  </si>
  <si>
    <t>2021-03-19T11:25:44Z</t>
  </si>
  <si>
    <t>2021-03-19T11:25:42Z</t>
  </si>
  <si>
    <t>MDEwOlJlcG9zaXRvcnkzNDQ4MDU3MDU=</t>
  </si>
  <si>
    <t>challenge</t>
  </si>
  <si>
    <t>barmancity-lab</t>
  </si>
  <si>
    <t>https://github.com/barmancity-lab/challenge</t>
  </si>
  <si>
    <t>Shell/JavaScript</t>
  </si>
  <si>
    <t>2021-03-05T12:34:32Z</t>
  </si>
  <si>
    <t>2021-03-19T02:47:47Z</t>
  </si>
  <si>
    <t>2021-03-19T02:47:45Z</t>
  </si>
  <si>
    <t>MDEwOlJlcG9zaXRvcnkzNDQ4MDUxODQ=</t>
  </si>
  <si>
    <t>challenge-cor</t>
  </si>
  <si>
    <t>https://github.com/barmancity-lab/challenge-cor</t>
  </si>
  <si>
    <t>2021-03-05T12:32:32Z</t>
  </si>
  <si>
    <t>2021-03-19T01:03:08Z</t>
  </si>
  <si>
    <t>2021-03-19T01:03:06Z</t>
  </si>
  <si>
    <t>MDEwOlJlcG9zaXRvcnkzNDEzMzIzMjE=</t>
  </si>
  <si>
    <t>madorica</t>
  </si>
  <si>
    <t>https://github.com/madorica/cdond-c3-projectstarter</t>
  </si>
  <si>
    <t>2021-02-22T20:45:06Z</t>
  </si>
  <si>
    <t>2021-03-18T14:09:39Z</t>
  </si>
  <si>
    <t>2021-03-18T14:09:37Z</t>
  </si>
  <si>
    <t>MDEwOlJlcG9zaXRvcnkzNDM3MjIzMjM=</t>
  </si>
  <si>
    <t>building-a-cicd-pipeline</t>
  </si>
  <si>
    <t>rogamboa</t>
  </si>
  <si>
    <t>A project that demonstrates an established CI/CD pipeline using CircleCI,  Cloudformation,  and Ansible.</t>
  </si>
  <si>
    <t>https://github.com/rogamboa/building-a-cicd-pipeline</t>
  </si>
  <si>
    <t>2021-03-02T09:47:08Z</t>
  </si>
  <si>
    <t>2021-03-17T20:35:48Z</t>
  </si>
  <si>
    <t>2021-03-17T20:31:19Z</t>
  </si>
  <si>
    <t>MDEwOlJlcG9zaXRvcnkzNDg4NDAxODE=</t>
  </si>
  <si>
    <t>azure-func-ts-jest-stryker-template</t>
  </si>
  <si>
    <t>Ataginsky</t>
  </si>
  <si>
    <t>Template for Azure Function in TypeScript with jest and Stryker</t>
  </si>
  <si>
    <t>https://github.com/Ataginsky/azure-func-ts-jest-stryker-template</t>
  </si>
  <si>
    <t>2021-03-17T20:15:19Z</t>
  </si>
  <si>
    <t>2021-03-17T20:15:52Z</t>
  </si>
  <si>
    <t>2021-03-17T20:14:19Z</t>
  </si>
  <si>
    <t>MDEwOlJlcG9zaXRvcnkzNDczNTE5Njg=</t>
  </si>
  <si>
    <t>udapeople1</t>
  </si>
  <si>
    <t>Gamal-Mohamed</t>
  </si>
  <si>
    <t>https://github.com/Gamal-Mohamed/udapeople1</t>
  </si>
  <si>
    <t>2021-03-13T11:29:09Z</t>
  </si>
  <si>
    <t>2021-03-16T02:59:51Z</t>
  </si>
  <si>
    <t>2021-03-16T02:59:42Z</t>
  </si>
  <si>
    <t>MDEwOlJlcG9zaXRvcnkzNDU3NDk2MDM=</t>
  </si>
  <si>
    <t>rahairston</t>
  </si>
  <si>
    <t>https://github.com/rahairston/project3</t>
  </si>
  <si>
    <t>2021-03-08T18:06:36Z</t>
  </si>
  <si>
    <t>2021-03-15T17:33:34Z</t>
  </si>
  <si>
    <t>2021-03-15T17:33:16Z</t>
  </si>
  <si>
    <t>MDEwOlJlcG9zaXRvcnkzNDgwNDUwODY=</t>
  </si>
  <si>
    <t>tests-presentation</t>
  </si>
  <si>
    <t>AlysonBasilio</t>
  </si>
  <si>
    <t>Alyson Fernandes Basilio</t>
  </si>
  <si>
    <t>https://github.com/AlysonBasilio/tests-presentation</t>
  </si>
  <si>
    <t>2021-03-15T16:31:09Z</t>
  </si>
  <si>
    <t>2021-03-15T16:31:36Z</t>
  </si>
  <si>
    <t>2021-03-15T16:30:24Z</t>
  </si>
  <si>
    <t>MDEwOlJlcG9zaXRvcnkzNDQzOTM1ODQ=</t>
  </si>
  <si>
    <t>udapeople-project</t>
  </si>
  <si>
    <t>jibo-zz</t>
  </si>
  <si>
    <t>Mohamed Cheikh</t>
  </si>
  <si>
    <t>DPCS</t>
  </si>
  <si>
    <t>Djibouti</t>
  </si>
  <si>
    <t>https://github.com/jibo-zz/udapeople-project</t>
  </si>
  <si>
    <t>2021-03-04T07:54:20Z</t>
  </si>
  <si>
    <t>2021-03-13T04:03:57Z</t>
  </si>
  <si>
    <t>2021-03-13T04:03:42Z</t>
  </si>
  <si>
    <t>MDEwOlJlcG9zaXRvcnkzNDY4NzkyNjA=</t>
  </si>
  <si>
    <t>stryker-demo</t>
  </si>
  <si>
    <t>mike-d-davydov</t>
  </si>
  <si>
    <t>Mikhail Davydov</t>
  </si>
  <si>
    <t>Test Architect/SDET at InRhythm (https://www.inrhythm.com)</t>
  </si>
  <si>
    <t>How to write unit tests so that they find regression bugs</t>
  </si>
  <si>
    <t>https://github.com/mike-d-davydov/stryker-demo</t>
  </si>
  <si>
    <t>2021-03-12T00:19:21Z</t>
  </si>
  <si>
    <t>2021-03-12T21:25:33Z</t>
  </si>
  <si>
    <t>2021-03-12T21:24:15Z</t>
  </si>
  <si>
    <t>MDEwOlJlcG9zaXRvcnkzNDQ4NjUxMTc=</t>
  </si>
  <si>
    <t>Deploy-a-High-Availability-Web-App-Using-CloudFormation</t>
  </si>
  <si>
    <t>khordoo</t>
  </si>
  <si>
    <t>Mahmood Khordoo</t>
  </si>
  <si>
    <t xml:space="preserve">A Data Scientist. With Interests in Reinforcement Learning, Machine Learning, Deep Learning </t>
  </si>
  <si>
    <t>Calgary, Alberta,  Canada</t>
  </si>
  <si>
    <t>https://github.com/khordoo/Deploy-a-High-Availability-Web-App-Using-CloudFormation</t>
  </si>
  <si>
    <t>2021-03-05T16:14:56Z</t>
  </si>
  <si>
    <t>2021-03-12T15:47:36Z</t>
  </si>
  <si>
    <t>2021-03-12T15:47:29Z</t>
  </si>
  <si>
    <t>MDEwOlJlcG9zaXRvcnkzMjIyNTE3NjU=</t>
  </si>
  <si>
    <t>backend-app</t>
  </si>
  <si>
    <t>leo721120</t>
  </si>
  <si>
    <t>application framework for backend</t>
  </si>
  <si>
    <t>https://github.com/leo721120/backend-app</t>
  </si>
  <si>
    <t>TypeScript/Gherkin/JavaScript</t>
  </si>
  <si>
    <t>2020-12-17T09:56:42Z</t>
  </si>
  <si>
    <t>2021-03-15T04:59:31Z</t>
  </si>
  <si>
    <t>2021-03-12T09:22:26Z</t>
  </si>
  <si>
    <t>MDEwOlJlcG9zaXRvcnkyOTk0NjMwNTM=</t>
  </si>
  <si>
    <t>nodejs-hexagonal-boilerplate-ts</t>
  </si>
  <si>
    <t>hex-js</t>
  </si>
  <si>
    <t>https://github.com/hex-js/nodejs-hexagonal-boilerplate-ts</t>
  </si>
  <si>
    <t>Shell/JavaScript/HCL/TypeScript</t>
  </si>
  <si>
    <t>2020-09-29T00:25:41Z</t>
  </si>
  <si>
    <t>2021-03-11T13:44:30Z</t>
  </si>
  <si>
    <t>2021-03-11T13:44:11Z</t>
  </si>
  <si>
    <t>MDEwOlJlcG9zaXRvcnkyMDA1MDkzNzg=</t>
  </si>
  <si>
    <t>hayahaycafe</t>
  </si>
  <si>
    <t>svenjungnickel</t>
  </si>
  <si>
    <t>Sven Jungnickel</t>
  </si>
  <si>
    <t>@move-elevator</t>
  </si>
  <si>
    <t>Dresden,  Germany</t>
  </si>
  <si>
    <t>A static site build with Gatsby for hayahaycafe.com</t>
  </si>
  <si>
    <t>https://github.com/svenjungnickel/hayahaycafe</t>
  </si>
  <si>
    <t>2019-08-04T15:27:28Z</t>
  </si>
  <si>
    <t>2021-03-10T20:52:03Z</t>
  </si>
  <si>
    <t>2021-03-10T20:52:00Z</t>
  </si>
  <si>
    <t>MDEwOlJlcG9zaXRvcnkzNDUxODY2NzI=</t>
  </si>
  <si>
    <t>Auto-Deploy-Superpowers</t>
  </si>
  <si>
    <t>nevincansel</t>
  </si>
  <si>
    <t>Nevin Cansel EFENDIOGLU</t>
  </si>
  <si>
    <t>Turkey,  Istanbul</t>
  </si>
  <si>
    <t>https://github.com/nevincansel/Auto-Deploy-Superpowers</t>
  </si>
  <si>
    <t>2021-03-06T20:17:43Z</t>
  </si>
  <si>
    <t>2021-03-10T09:19:05Z</t>
  </si>
  <si>
    <t>2021-03-10T09:18:56Z</t>
  </si>
  <si>
    <t>MDEwOlJlcG9zaXRvcnkzNDU0OTIzNDE=</t>
  </si>
  <si>
    <t>crypto-tax</t>
  </si>
  <si>
    <t>murtyjones</t>
  </si>
  <si>
    <t>Marty Jones</t>
  </si>
  <si>
    <t xml:space="preserve">@tailwind </t>
  </si>
  <si>
    <t>New York,  NY</t>
  </si>
  <si>
    <t>https://github.com/murtyjones/crypto-tax</t>
  </si>
  <si>
    <t>2021-03-08T01:04:34Z</t>
  </si>
  <si>
    <t>2021-03-09T22:30:20Z</t>
  </si>
  <si>
    <t>2021-03-09T22:30:18Z</t>
  </si>
  <si>
    <t>MDEwOlJlcG9zaXRvcnkzNDU3MzU4MDM=</t>
  </si>
  <si>
    <t>Solidity</t>
  </si>
  <si>
    <t>antiyro</t>
  </si>
  <si>
    <t>Student at @42Paris.</t>
  </si>
  <si>
    <t>https://github.com/antiyro/Solidity</t>
  </si>
  <si>
    <t>Shell/CSS/JavaScript/TypeScript/Solidity/HTML</t>
  </si>
  <si>
    <t>2021-03-08T17:18:23Z</t>
  </si>
  <si>
    <t>2021-03-08T17:26:04Z</t>
  </si>
  <si>
    <t>2021-03-08T17:24:22Z</t>
  </si>
  <si>
    <t>MDEwOlJlcG9zaXRvcnkzNDU2MjY5MzQ=</t>
  </si>
  <si>
    <t>meu-primeiro-deploy-heroku</t>
  </si>
  <si>
    <t>nato-re</t>
  </si>
  <si>
    <t>Renato √Ålvares</t>
  </si>
  <si>
    <t>https://github.com/nato-re/meu-primeiro-deploy-heroku</t>
  </si>
  <si>
    <t>2021-03-08T11:06:12Z</t>
  </si>
  <si>
    <t>2021-03-08T11:18:12Z</t>
  </si>
  <si>
    <t>2021-03-08T11:17:48Z</t>
  </si>
  <si>
    <t>MDEwOlJlcG9zaXRvcnkzNDMxOTMwMTA=</t>
  </si>
  <si>
    <t>ud-ci-cd-proj</t>
  </si>
  <si>
    <t>ChristopherBeltran</t>
  </si>
  <si>
    <t>Christopher Beltran</t>
  </si>
  <si>
    <t>https://github.com/ChristopherBeltran/ud-ci-cd-proj</t>
  </si>
  <si>
    <t>2021-02-28T19:19:13Z</t>
  </si>
  <si>
    <t>2021-03-07T19:59:06Z</t>
  </si>
  <si>
    <t>2021-03-07T19:58:59Z</t>
  </si>
  <si>
    <t>MDEwOlJlcG9zaXRvcnk3MzAxNjkxNQ==</t>
  </si>
  <si>
    <t>HdrHistogramJS</t>
  </si>
  <si>
    <t>HdrHistogram</t>
  </si>
  <si>
    <t>TypeScript port of HdrHistogram</t>
  </si>
  <si>
    <t>https://github.com/HdrHistogram/HdrHistogramJS</t>
  </si>
  <si>
    <t>BSD 2-Clause \Simplified\ License</t>
  </si>
  <si>
    <t>2016-11-06T20:29:23Z</t>
  </si>
  <si>
    <t>2021-05-25T15:23:14Z</t>
  </si>
  <si>
    <t>2021-03-07T17:44:02Z</t>
  </si>
  <si>
    <t>MDEwOlJlcG9zaXRvcnk4MDUyMTQ5MQ==</t>
  </si>
  <si>
    <t>typescript-react-redux</t>
  </si>
  <si>
    <t>drewschrauf</t>
  </si>
  <si>
    <t>Basic example app using Typescript,  React and Redux</t>
  </si>
  <si>
    <t>react/redux/typescript/enzyme/jest</t>
  </si>
  <si>
    <t>https://github.com/drewschrauf/typescript-react-redux</t>
  </si>
  <si>
    <t>TypeScript/JavaScript/CSS</t>
  </si>
  <si>
    <t>2017-01-31T13:11:10Z</t>
  </si>
  <si>
    <t>2021-03-07T14:25:49Z</t>
  </si>
  <si>
    <t>2021-03-07T14:25:46Z</t>
  </si>
  <si>
    <t>MDEwOlJlcG9zaXRvcnkzMjc2NzU5MjA=</t>
  </si>
  <si>
    <t>Udacity_CloudDevOps</t>
  </si>
  <si>
    <t>Mughees605</t>
  </si>
  <si>
    <t>Hafiz Mughees siddiqui</t>
  </si>
  <si>
    <t>Deepbloo</t>
  </si>
  <si>
    <t>karachi , pakistan</t>
  </si>
  <si>
    <t>https://github.com/Mughees605/Udacity_CloudDevOps</t>
  </si>
  <si>
    <t>Shell/JavaScript/HTML/TypeScript/CSS/EJS</t>
  </si>
  <si>
    <t>2021-01-07T17:07:54Z</t>
  </si>
  <si>
    <t>2021-03-07T07:43:12Z</t>
  </si>
  <si>
    <t>2021-03-07T07:43:06Z</t>
  </si>
  <si>
    <t>MDEwOlJlcG9zaXRvcnkyNTA2OTUyMDc=</t>
  </si>
  <si>
    <t>the-mines-challenge</t>
  </si>
  <si>
    <t>bryanjswift</t>
  </si>
  <si>
    <t>Bryan J Swift</t>
  </si>
  <si>
    <t>A code exercise spawned from an interview code challenge.</t>
  </si>
  <si>
    <t>https://github.com/bryanjswift/the-mines-challenge</t>
  </si>
  <si>
    <t>JavaScript/Makefile/Dockerfile/TypeScript/Rust/CSS/PLpgSQL</t>
  </si>
  <si>
    <t>2020-03-28T02:15:18Z</t>
  </si>
  <si>
    <t>2021-03-07T02:30:00Z</t>
  </si>
  <si>
    <t>2021-03-07T02:29:36Z</t>
  </si>
  <si>
    <t>MDEwOlJlcG9zaXRvcnkxOTgwMTc2MTA=</t>
  </si>
  <si>
    <t>oaf-react-final-form</t>
  </si>
  <si>
    <t>An opinionated form library.</t>
  </si>
  <si>
    <t>react/react-final-form/final-form/accessibility/typescript/io-ts</t>
  </si>
  <si>
    <t>https://github.com/oaf-project/oaf-react-final-form</t>
  </si>
  <si>
    <t>2019-07-21T05:48:29Z</t>
  </si>
  <si>
    <t>2021-03-06T09:46:20Z</t>
  </si>
  <si>
    <t>2021-03-06T09:46:17Z</t>
  </si>
  <si>
    <t>MDEwOlJlcG9zaXRvcnkzMjk3MDYwMzM=</t>
  </si>
  <si>
    <t>Udacity-Give-Your-Application-Auto-Deploy-SuperPower</t>
  </si>
  <si>
    <t>karachi,  pakistan</t>
  </si>
  <si>
    <t>test repository for circle ci practice</t>
  </si>
  <si>
    <t>https://github.com/Mughees605/Udacity-Give-Your-Application-Auto-Deploy-SuperPower</t>
  </si>
  <si>
    <t>JavaScript/Shell/TypeScript/CSS/EJS</t>
  </si>
  <si>
    <t>2021-01-14T18:50:06Z</t>
  </si>
  <si>
    <t>2021-04-08T18:30:45Z</t>
  </si>
  <si>
    <t>2021-03-06T01:07:31Z</t>
  </si>
  <si>
    <t>MDEwOlJlcG9zaXRvcnkzNDQ4Nzg2ODU=</t>
  </si>
  <si>
    <t>stryker-test</t>
  </si>
  <si>
    <t>swist</t>
  </si>
  <si>
    <t>Tomasz Nguyen</t>
  </si>
  <si>
    <t>@confluentinc</t>
  </si>
  <si>
    <t>Trying to repro stryker jest bug</t>
  </si>
  <si>
    <t>https://github.com/swist/stryker-test</t>
  </si>
  <si>
    <t>2021-03-05T17:05:01Z</t>
  </si>
  <si>
    <t>2021-03-05T20:13:43Z</t>
  </si>
  <si>
    <t>2021-03-05T20:13:31Z</t>
  </si>
  <si>
    <t>MDEwOlJlcG9zaXRvcnkzNDQ4NzYxOTE=</t>
  </si>
  <si>
    <t>sd-0x-project-react-testing-library-rubric1</t>
  </si>
  <si>
    <t>https://github.com/betrybe/sd-0x-project-react-testing-library-rubric1</t>
  </si>
  <si>
    <t>2021-03-05T16:56:03Z</t>
  </si>
  <si>
    <t>2021-03-05T16:56:13Z</t>
  </si>
  <si>
    <t>2021-03-05T16:56:11Z</t>
  </si>
  <si>
    <t>MDEwOlJlcG9zaXRvcnkzMDExNTczMDQ=</t>
  </si>
  <si>
    <t>belastingdienst-case-2020</t>
  </si>
  <si>
    <t>JPtenBerge</t>
  </si>
  <si>
    <t>JP</t>
  </si>
  <si>
    <t>I'm JP,  software engineer and trainer. Love to work with ASP.NET MVC/Web API/Core,  Node.js and lots of web technologies: HTML5,  CSS3,  Angular,  Web Components</t>
  </si>
  <si>
    <t>https://github.com/JPtenBerge/belastingdienst-case-2020</t>
  </si>
  <si>
    <t>C#/HTML/CSS/TSQL/JavaScript/SCSS/TypeScript</t>
  </si>
  <si>
    <t>2020-10-04T15:07:03Z</t>
  </si>
  <si>
    <t>2021-03-05T07:43:32Z</t>
  </si>
  <si>
    <t>2021-03-05T07:43:24Z</t>
  </si>
  <si>
    <t>MDEwOlJlcG9zaXRvcnkyMjUzNjE3NzU=</t>
  </si>
  <si>
    <t>mobx-hooks</t>
  </si>
  <si>
    <t>8fit</t>
  </si>
  <si>
    <t>Simple utility hooks for working with mobx observables</t>
  </si>
  <si>
    <t>https://github.com/8fit/mobx-hooks</t>
  </si>
  <si>
    <t>2019-12-02T11:42:51Z</t>
  </si>
  <si>
    <t>2021-03-04T11:48:53Z</t>
  </si>
  <si>
    <t>2021-03-04T11:48:51Z</t>
  </si>
  <si>
    <t>MDEwOlJlcG9zaXRvcnkyODgyOTQ0Mjg=</t>
  </si>
  <si>
    <t>MunizDev</t>
  </si>
  <si>
    <t>https://github.com/MunizDev/trybe-exercises</t>
  </si>
  <si>
    <t>Shell/HTML/JavaScript/CSS</t>
  </si>
  <si>
    <t>2020-08-17T21:55:51Z</t>
  </si>
  <si>
    <t>2021-03-03T21:54:19Z</t>
  </si>
  <si>
    <t>2021-03-03T21:54:17Z</t>
  </si>
  <si>
    <t>MDEwOlJlcG9zaXRvcnkzNDM5MzI5MTY=</t>
  </si>
  <si>
    <t>Sandbox_project</t>
  </si>
  <si>
    <t>KeithBradshaw1190</t>
  </si>
  <si>
    <t>Keith Bradshaw</t>
  </si>
  <si>
    <t>NodeJS VueJS Dart/Flutter\r\n</t>
  </si>
  <si>
    <t>https://github.com/KeithBradshaw1190/Sandbox_project</t>
  </si>
  <si>
    <t>Dockerfile/JavaScript/HTML/Vue</t>
  </si>
  <si>
    <t>2021-03-02T22:41:32Z</t>
  </si>
  <si>
    <t>2021-03-02T22:42:56Z</t>
  </si>
  <si>
    <t>2021-03-02T22:40:16Z</t>
  </si>
  <si>
    <t>MDEwOlJlcG9zaXRvcnkzNDI2NjUxMDc=</t>
  </si>
  <si>
    <t>faffjs</t>
  </si>
  <si>
    <t>samboylett</t>
  </si>
  <si>
    <t>Sam Boylett</t>
  </si>
  <si>
    <t xml:space="preserve">@netsells </t>
  </si>
  <si>
    <t>York,  UK</t>
  </si>
  <si>
    <t>https://github.com/samboylett/faffjs</t>
  </si>
  <si>
    <t>2021-02-26T18:27:44Z</t>
  </si>
  <si>
    <t>2021-03-01T22:30:33Z</t>
  </si>
  <si>
    <t>2021-03-01T22:30:26Z</t>
  </si>
  <si>
    <t>MDEwOlJlcG9zaXRvcnkzMjc3NDI4Mzg=</t>
  </si>
  <si>
    <t>udacity_cloud_devops_projects</t>
  </si>
  <si>
    <t>Ricky011089</t>
  </si>
  <si>
    <t>Rahul Kumar</t>
  </si>
  <si>
    <t>Digital Platform Backend Developer</t>
  </si>
  <si>
    <t>Hilti</t>
  </si>
  <si>
    <t xml:space="preserve"> France, Paris, France</t>
  </si>
  <si>
    <t>This repository contains notes from the Udacity Cloud DevOps Nanodegree</t>
  </si>
  <si>
    <t>https://github.com/Ricky011089/udacity_cloud_devops_projects</t>
  </si>
  <si>
    <t>HTML/Shell/CSS/TypeScript/JavaScript/EJS</t>
  </si>
  <si>
    <t>2021-01-07T22:51:24Z</t>
  </si>
  <si>
    <t>2021-03-01T15:27:42Z</t>
  </si>
  <si>
    <t>2021-03-01T15:26:21Z</t>
  </si>
  <si>
    <t>MDEwOlJlcG9zaXRvcnkzMzg3MTc2ODM=</t>
  </si>
  <si>
    <t>theyoung</t>
  </si>
  <si>
    <t>steven Na</t>
  </si>
  <si>
    <t>Future is mine</t>
  </si>
  <si>
    <t>seoul</t>
  </si>
  <si>
    <t>https://github.com/theyoung/cdond-c3-projectstarter</t>
  </si>
  <si>
    <t>2021-02-14T03:00:12Z</t>
  </si>
  <si>
    <t>2021-02-28T11:45:20Z</t>
  </si>
  <si>
    <t>2021-02-28T11:44:44Z</t>
  </si>
  <si>
    <t>MDEwOlJlcG9zaXRvcnkzNDE0NDk1NTk=</t>
  </si>
  <si>
    <t>cdo-nd-udapeople</t>
  </si>
  <si>
    <t>sakuffo</t>
  </si>
  <si>
    <t>Stephen Akuffo</t>
  </si>
  <si>
    <t>Dell</t>
  </si>
  <si>
    <t>Toronto,  ON</t>
  </si>
  <si>
    <t>Udapeople CI/CD project for udacity</t>
  </si>
  <si>
    <t>https://github.com/sakuffo/cdo-nd-udapeople</t>
  </si>
  <si>
    <t>2021-02-23T06:15:36Z</t>
  </si>
  <si>
    <t>2021-02-28T00:41:07Z</t>
  </si>
  <si>
    <t>2021-02-28T00:41:04Z</t>
  </si>
  <si>
    <t>MDEwOlJlcG9zaXRvcnkzMzUzOTYxMDg=</t>
  </si>
  <si>
    <t>DevOps-Project3</t>
  </si>
  <si>
    <t>rahulbhatia206</t>
  </si>
  <si>
    <t>Rahul Bhatiya</t>
  </si>
  <si>
    <t>I am a hardworking guy with motivation to learn and work. I would like to work for a company where I can learn as much as possible and enhance my skill set.</t>
  </si>
  <si>
    <t>3rd Project of Udacity's DevOps Course</t>
  </si>
  <si>
    <t>https://github.com/rahulbhatia206/DevOps-Project3</t>
  </si>
  <si>
    <t>2021-02-02T19:10:24Z</t>
  </si>
  <si>
    <t>2021-02-27T23:11:23Z</t>
  </si>
  <si>
    <t>2021-02-27T23:10:54Z</t>
  </si>
  <si>
    <t>MDEwOlJlcG9zaXRvcnkyNDA4MTc2Njc=</t>
  </si>
  <si>
    <t>emisor</t>
  </si>
  <si>
    <t>vpjs</t>
  </si>
  <si>
    <t>https://github.com/vpjs/emisor</t>
  </si>
  <si>
    <t>2020-02-16T02:13:27Z</t>
  </si>
  <si>
    <t>2021-02-25T04:37:53Z</t>
  </si>
  <si>
    <t>2021-02-25T04:39:46Z</t>
  </si>
  <si>
    <t>MDEwOlJlcG9zaXRvcnkyNjkyMzE5MTA=</t>
  </si>
  <si>
    <t>json-map-keys</t>
  </si>
  <si>
    <t>tiagoporto</t>
  </si>
  <si>
    <t>Tiago Porto</t>
  </si>
  <si>
    <t>#devfrontend\r\n</t>
  </si>
  <si>
    <t>Belo Horizonte - MG - Brazil</t>
  </si>
  <si>
    <t>Webpack loader to replace json values with the key path</t>
  </si>
  <si>
    <t>webpack/loader/json/key</t>
  </si>
  <si>
    <t>https://github.com/tiagoporto/json-map-keys</t>
  </si>
  <si>
    <t>2020-06-04T01:26:40Z</t>
  </si>
  <si>
    <t>2021-02-25T01:27:43Z</t>
  </si>
  <si>
    <t>2021-02-25T01:27:32Z</t>
  </si>
  <si>
    <t>MDEwOlJlcG9zaXRvcnkzNDA5NTY5NjI=</t>
  </si>
  <si>
    <t>gyads</t>
  </si>
  <si>
    <t>asakho</t>
  </si>
  <si>
    <t>Abdoulaye SAKHO</t>
  </si>
  <si>
    <t>onecaas</t>
  </si>
  <si>
    <t>https://github.com/asakho/gyads</t>
  </si>
  <si>
    <t>2021-02-21T17:11:06Z</t>
  </si>
  <si>
    <t>2021-02-22T22:24:44Z</t>
  </si>
  <si>
    <t>2021-02-22T22:23:15Z</t>
  </si>
  <si>
    <t>MDEwOlJlcG9zaXRvcnkxNjE1NTUzMDY=</t>
  </si>
  <si>
    <t>triviality</t>
  </si>
  <si>
    <t>triviality-js</t>
  </si>
  <si>
    <t>Purely typed service container</t>
  </si>
  <si>
    <t>https://github.com/triviality-js/triviality</t>
  </si>
  <si>
    <t>JavaScript/Shell/TypeScript/SCSS</t>
  </si>
  <si>
    <t>2018-12-12T22:55:32Z</t>
  </si>
  <si>
    <t>2021-02-22T07:32:10Z</t>
  </si>
  <si>
    <t>2021-02-22T07:32:04Z</t>
  </si>
  <si>
    <t>MDEwOlJlcG9zaXRvcnkzMTkwODM0NTc=</t>
  </si>
  <si>
    <t>https://github.com/asakho/udapeople</t>
  </si>
  <si>
    <t>2020-12-06T16:52:49Z</t>
  </si>
  <si>
    <t>2021-02-21T16:30:03Z</t>
  </si>
  <si>
    <t>2021-02-21T16:30:01Z</t>
  </si>
  <si>
    <t>MDEwOlJlcG9zaXRvcnkzMzk0MzA3MTY=</t>
  </si>
  <si>
    <t>Udacity_CICD</t>
  </si>
  <si>
    <t>angelinejerald</t>
  </si>
  <si>
    <t>https://github.com/angelinejerald/Udacity_CICD</t>
  </si>
  <si>
    <t>2021-02-16T14:48:02Z</t>
  </si>
  <si>
    <t>2021-02-21T15:54:37Z</t>
  </si>
  <si>
    <t>2021-02-21T15:54:24Z</t>
  </si>
  <si>
    <t>MDEwOlJlcG9zaXRvcnkzNDA4MjkyNTI=</t>
  </si>
  <si>
    <t>CICD2</t>
  </si>
  <si>
    <t>kamaluniyal</t>
  </si>
  <si>
    <t>https://github.com/kamaluniyal/CICD2</t>
  </si>
  <si>
    <t>2021-02-21T05:58:09Z</t>
  </si>
  <si>
    <t>2021-02-21T06:03:34Z</t>
  </si>
  <si>
    <t>2021-02-21T06:02:30Z</t>
  </si>
  <si>
    <t>MDEwOlJlcG9zaXRvcnkzMzQ5ODk5MjY=</t>
  </si>
  <si>
    <t>CICDProj</t>
  </si>
  <si>
    <t>https://github.com/kamaluniyal/CICDProj</t>
  </si>
  <si>
    <t>2021-02-01T15:13:58Z</t>
  </si>
  <si>
    <t>2021-02-21T05:47:36Z</t>
  </si>
  <si>
    <t>2021-02-21T05:47:27Z</t>
  </si>
  <si>
    <t>MDEwOlJlcG9zaXRvcnkzMzU2MzM1MTE=</t>
  </si>
  <si>
    <t>udacity-superpower</t>
  </si>
  <si>
    <t>alimoli</t>
  </si>
  <si>
    <t>Andrea Limoli</t>
  </si>
  <si>
    <t>https://github.com/alimoli/udacity-superpower</t>
  </si>
  <si>
    <t>2021-02-03T13:28:46Z</t>
  </si>
  <si>
    <t>2021-02-20T12:17:30Z</t>
  </si>
  <si>
    <t>2021-02-20T12:17:04Z</t>
  </si>
  <si>
    <t>MDEwOlJlcG9zaXRvcnkzNDA1NTA4ODU=</t>
  </si>
  <si>
    <t>Trybe-React-Testing-Library</t>
  </si>
  <si>
    <t>CarolSi-hub</t>
  </si>
  <si>
    <t>Tryber - Turma 07 Agosto 2020\r\n</t>
  </si>
  <si>
    <t>silva.anacaroline@yahoo.com.br</t>
  </si>
  <si>
    <t>https://github.com/CarolSi-hub/Trybe-React-Testing-Library</t>
  </si>
  <si>
    <t>2021-02-20T03:21:34Z</t>
  </si>
  <si>
    <t>2021-02-20T03:22:44Z</t>
  </si>
  <si>
    <t>2021-02-20T03:22:42Z</t>
  </si>
  <si>
    <t>MDEwOlJlcG9zaXRvcnkxMTkxMTU0MDY=</t>
  </si>
  <si>
    <t>WebAssemblyStudio</t>
  </si>
  <si>
    <t>wasdk</t>
  </si>
  <si>
    <t>Learn,  Teach,  Work and Play in the WebAssembly Studio</t>
  </si>
  <si>
    <t>https://github.com/wasdk/WebAssemblyStudio</t>
  </si>
  <si>
    <t>HTML/CSS/TypeScript/JavaScript/C/Rust/WebAssembly</t>
  </si>
  <si>
    <t>2018-01-26T23:45:17Z</t>
  </si>
  <si>
    <t>2021-06-20T23:41:10Z</t>
  </si>
  <si>
    <t>2021-02-19T19:28:30Z</t>
  </si>
  <si>
    <t>MDEwOlJlcG9zaXRvcnkyOTg2NTEzNDE=</t>
  </si>
  <si>
    <t>tetris-tdd</t>
  </si>
  <si>
    <t>arienkock</t>
  </si>
  <si>
    <t>Arien Kock</t>
  </si>
  <si>
    <t>Freelance Software Maker/Designer/Craftsman</t>
  </si>
  <si>
    <t>Positor</t>
  </si>
  <si>
    <t>The Hague, The Netherlands</t>
  </si>
  <si>
    <t>Implementing the Tetris game using TDD style</t>
  </si>
  <si>
    <t>https://github.com/arienkock/tetris-tdd</t>
  </si>
  <si>
    <t>2020-09-25T18:31:51Z</t>
  </si>
  <si>
    <t>2021-02-18T16:29:52Z</t>
  </si>
  <si>
    <t>2021-02-18T16:29:44Z</t>
  </si>
  <si>
    <t>MDEwOlJlcG9zaXRvcnkzMzQ5MDM3MjA=</t>
  </si>
  <si>
    <t>divyaanchan</t>
  </si>
  <si>
    <t>https://github.com/divyaanchan/Udacity_CICD</t>
  </si>
  <si>
    <t>2021-02-01T09:55:07Z</t>
  </si>
  <si>
    <t>2021-02-18T07:09:53Z</t>
  </si>
  <si>
    <t>2021-02-18T07:09:43Z</t>
  </si>
  <si>
    <t>MDEwOlJlcG9zaXRvcnkzMzE5OTMzNzU=</t>
  </si>
  <si>
    <t>ankurprasad711</t>
  </si>
  <si>
    <t>nodejs form beginning to end!!! :)</t>
  </si>
  <si>
    <t>https://github.com/ankurprasad711/udapeople</t>
  </si>
  <si>
    <t>2021-01-22T15:58:36Z</t>
  </si>
  <si>
    <t>2021-02-17T23:52:35Z</t>
  </si>
  <si>
    <t>2021-02-17T23:52:07Z</t>
  </si>
  <si>
    <t>MDEwOlJlcG9zaXRvcnkzMzgwNDM3MjM=</t>
  </si>
  <si>
    <t>user-profiles</t>
  </si>
  <si>
    <t>tanayseven</t>
  </si>
  <si>
    <t>Tanay PrabhuDesai</t>
  </si>
  <si>
    <t>A software engineer who works towards making awesome software possible,  and complex problems simple.</t>
  </si>
  <si>
    <t>@EqualExperts</t>
  </si>
  <si>
    <t>Goa,  India</t>
  </si>
  <si>
    <t>https://github.com/tanayseven/user-profiles</t>
  </si>
  <si>
    <t>JavaScript/HTML/TypeScript</t>
  </si>
  <si>
    <t>2021-02-11T13:56:39Z</t>
  </si>
  <si>
    <t>2021-02-17T12:33:01Z</t>
  </si>
  <si>
    <t>2021-02-17T12:32:35Z</t>
  </si>
  <si>
    <t>MDEwOlJlcG9zaXRvcnkzMzU4NzAyOTU=</t>
  </si>
  <si>
    <t>dreadful-tomato-challenge</t>
  </si>
  <si>
    <t>marlon-becker</t>
  </si>
  <si>
    <t>Marlon</t>
  </si>
  <si>
    <t>Code challenge for Aizon</t>
  </si>
  <si>
    <t>https://github.com/marlon-becker/dreadful-tomato-challenge</t>
  </si>
  <si>
    <t>JavaScript/HTML/TypeScript/Sass</t>
  </si>
  <si>
    <t>2021-02-04T07:12:03Z</t>
  </si>
  <si>
    <t>2021-02-16T08:49:07Z</t>
  </si>
  <si>
    <t>2021-02-16T08:48:57Z</t>
  </si>
  <si>
    <t>MDEwOlJlcG9zaXRvcnk1NDU5MDA0Nw==</t>
  </si>
  <si>
    <t>coding-projects</t>
  </si>
  <si>
    <t>MatthewYKnowles</t>
  </si>
  <si>
    <t>Matthew Y Knowles</t>
  </si>
  <si>
    <t>Greater Sum</t>
  </si>
  <si>
    <t>Atlanta,  GA,  USA</t>
  </si>
  <si>
    <t>Katas and tutorials</t>
  </si>
  <si>
    <t>https://github.com/MatthewYKnowles/coding-projects</t>
  </si>
  <si>
    <t>C#/HTML/CSS/JavaScript/TypeScript/Python/Shell</t>
  </si>
  <si>
    <t>2016-03-23T20:13:14Z</t>
  </si>
  <si>
    <t>2021-02-15T14:16:34Z</t>
  </si>
  <si>
    <t>2021-02-15T14:16:06Z</t>
  </si>
  <si>
    <t>MDEwOlJlcG9zaXRvcnkyMjcyMDI5ODM=</t>
  </si>
  <si>
    <t>react-utils</t>
  </si>
  <si>
    <t>Utility functions for React</t>
  </si>
  <si>
    <t>https://github.com/Quoin/react-utils</t>
  </si>
  <si>
    <t>2019-12-10T19:50:26Z</t>
  </si>
  <si>
    <t>2021-02-13T08:30:45Z</t>
  </si>
  <si>
    <t>2021-02-13T08:29:42Z</t>
  </si>
  <si>
    <t>MDEwOlJlcG9zaXRvcnkzMzY4OTUzOTM=</t>
  </si>
  <si>
    <t>ci_cd_project</t>
  </si>
  <si>
    <t>eslam-adel92</t>
  </si>
  <si>
    <t>Udacity Give Your Application Auto-Deploy Superpowers</t>
  </si>
  <si>
    <t>https://github.com/eslam-adel92/ci_cd_project</t>
  </si>
  <si>
    <t>Shell/TypeScript/JavaScript/CSS/HTML/Dockerfile</t>
  </si>
  <si>
    <t>2021-02-07T21:37:40Z</t>
  </si>
  <si>
    <t>2021-02-12T05:49:29Z</t>
  </si>
  <si>
    <t>2021-02-12T05:52:04Z</t>
  </si>
  <si>
    <t>MDEwOlJlcG9zaXRvcnkzMzU0NDMyNjc=</t>
  </si>
  <si>
    <t>Udapeople-autoDeploy</t>
  </si>
  <si>
    <t>assemelgendy</t>
  </si>
  <si>
    <t>https://github.com/assemelgendy/Udapeople-autoDeploy</t>
  </si>
  <si>
    <t>TypeScript/CSS/HTML/JavaScript/Shell</t>
  </si>
  <si>
    <t>2021-02-02T22:43:22Z</t>
  </si>
  <si>
    <t>2021-02-11T18:15:58Z</t>
  </si>
  <si>
    <t>2021-02-11T18:15:55Z</t>
  </si>
  <si>
    <t>MDEwOlJlcG9zaXRvcnkxOTI0Nzc0NDg=</t>
  </si>
  <si>
    <t>various-testing-examples</t>
  </si>
  <si>
    <t>goldbergyoni</t>
  </si>
  <si>
    <t>Yoni Goldberg</t>
  </si>
  <si>
    <t>An independent consultant who works with 500 fortune corporates and garage startups on polishing their JS &amp; Node.js applications\r\n\r\nwww.GoldbergYoni.com</t>
  </si>
  <si>
    <t>Israel</t>
  </si>
  <si>
    <t>üìóJavaScript &amp; Node.js testing workshop  from A-Züéâ</t>
  </si>
  <si>
    <t>https://github.com/goldbergyoni/various-testing-examples</t>
  </si>
  <si>
    <t>JavaScript/HTML/CSS/C#/TypeScript</t>
  </si>
  <si>
    <t>2019-06-18T06:16:18Z</t>
  </si>
  <si>
    <t>2021-06-15T09:06:12Z</t>
  </si>
  <si>
    <t>2021-02-11T06:40:41Z</t>
  </si>
  <si>
    <t>MDEwOlJlcG9zaXRvcnkzMzczODY2MTQ=</t>
  </si>
  <si>
    <t>azure-functions-typescript-template</t>
  </si>
  <si>
    <t>salimkayabasi</t>
  </si>
  <si>
    <t>Salim KAYABASI</t>
  </si>
  <si>
    <t>@weshare-umigmbh</t>
  </si>
  <si>
    <t>A template project where you can start using with Azure Functions</t>
  </si>
  <si>
    <t>typescript/azure-functions/template</t>
  </si>
  <si>
    <t>https://github.com/salimkayabasi/azure-functions-typescript-template</t>
  </si>
  <si>
    <t>2021-02-09T11:44:56Z</t>
  </si>
  <si>
    <t>2021-02-09T16:06:20Z</t>
  </si>
  <si>
    <t>2021-02-09T15:03:25Z</t>
  </si>
  <si>
    <t>MDEwOlJlcG9zaXRvcnkzMzQyMDQ0MzE=</t>
  </si>
  <si>
    <t>udacity-cloud-devops-project-udapeople</t>
  </si>
  <si>
    <t>OlgaLyudchik</t>
  </si>
  <si>
    <t>Olga Lyudchik</t>
  </si>
  <si>
    <t>The project of the Udacity Cloud DevOps Engineer Nanodegree program on designing and building CI/CD pipeline.</t>
  </si>
  <si>
    <t>https://github.com/OlgaLyudchik/udacity-cloud-devops-project-udapeople</t>
  </si>
  <si>
    <t>Shell/TypeScript/JavaScript/CSS/HTML</t>
  </si>
  <si>
    <t>2021-01-29T16:43:14Z</t>
  </si>
  <si>
    <t>2021-03-17T14:23:41Z</t>
  </si>
  <si>
    <t>2021-02-09T14:34:35Z</t>
  </si>
  <si>
    <t>MDEwOlJlcG9zaXRvcnkzMzc0MzE2NTk=</t>
  </si>
  <si>
    <t>sd-00-project-react-testing-library-staging</t>
  </si>
  <si>
    <t>https://github.com/betrybe/sd-00-project-react-testing-library-staging</t>
  </si>
  <si>
    <t>2021-02-09T14:30:38Z</t>
  </si>
  <si>
    <t>2021-02-09T14:30:51Z</t>
  </si>
  <si>
    <t>2021-02-09T14:30:48Z</t>
  </si>
  <si>
    <t>MDEwOlJlcG9zaXRvcnkzMzE1OTUwNzM=</t>
  </si>
  <si>
    <t>udacity-auto-deploy</t>
  </si>
  <si>
    <t>ankkie</t>
  </si>
  <si>
    <t>Ankkie</t>
  </si>
  <si>
    <t>https://github.com/ankkie/udacity-auto-deploy</t>
  </si>
  <si>
    <t>2021-01-21T10:39:10Z</t>
  </si>
  <si>
    <t>2021-02-08T23:59:27Z</t>
  </si>
  <si>
    <t>2021-02-08T23:59:12Z</t>
  </si>
  <si>
    <t>MDEwOlJlcG9zaXRvcnkxMDUzMDQxMjY=</t>
  </si>
  <si>
    <t>channel</t>
  </si>
  <si>
    <t>NodeGuy</t>
  </si>
  <si>
    <t>David Braun</t>
  </si>
  <si>
    <t>Go-like channels for JavaScript</t>
  </si>
  <si>
    <t>concurrency/channel/javascript</t>
  </si>
  <si>
    <t>https://github.com/NodeGuy/channel</t>
  </si>
  <si>
    <t>2017-09-29T18:21:51Z</t>
  </si>
  <si>
    <t>2021-05-20T17:39:11Z</t>
  </si>
  <si>
    <t>2021-02-08T23:39:01Z</t>
  </si>
  <si>
    <t>MDEwOlJlcG9zaXRvcnk2ODEyMjg4OQ==</t>
  </si>
  <si>
    <t>cellular-automaton</t>
  </si>
  <si>
    <t>kavsingh</t>
  </si>
  <si>
    <t>Kav Singh</t>
  </si>
  <si>
    <t>https://kavsingh.com</t>
  </si>
  <si>
    <t>https://github.com/kavsingh/cellular-automaton</t>
  </si>
  <si>
    <t>HTML/JavaScript/TypeScript</t>
  </si>
  <si>
    <t>2016-09-13T15:46:47Z</t>
  </si>
  <si>
    <t>2021-02-07T21:36:20Z</t>
  </si>
  <si>
    <t>2021-02-07T21:34:45Z</t>
  </si>
  <si>
    <t>MDEwOlJlcG9zaXRvcnkzMzYyNDMxODU=</t>
  </si>
  <si>
    <t>stryker-mutator-example</t>
  </si>
  <si>
    <t>wwwzbwcom</t>
  </si>
  <si>
    <t>Example for mutation testing JavaScript/TypeScript projects with Stryker Mutator and Jest</t>
  </si>
  <si>
    <t>https://github.com/wwwzbwcom/stryker-mutator-example</t>
  </si>
  <si>
    <t>2021-02-05T10:49:00Z</t>
  </si>
  <si>
    <t>2021-02-07T11:14:01Z</t>
  </si>
  <si>
    <t>2021-02-07T11:13:35Z</t>
  </si>
  <si>
    <t>MDEwOlJlcG9zaXRvcnkzMzYxMTk5Mjc=</t>
  </si>
  <si>
    <t>app-udapeople</t>
  </si>
  <si>
    <t>fabio-jaremciuc</t>
  </si>
  <si>
    <t>fabiojaremciuc</t>
  </si>
  <si>
    <t>Java,  microservices,  distributed computing and golang learner</t>
  </si>
  <si>
    <t>Turin, Italy</t>
  </si>
  <si>
    <t>https://github.com/fabio-jaremciuc/app-udapeople</t>
  </si>
  <si>
    <t>2021-02-05T00:29:04Z</t>
  </si>
  <si>
    <t>2021-02-07T09:04:06Z</t>
  </si>
  <si>
    <t>2021-02-07T09:03:58Z</t>
  </si>
  <si>
    <t>MDEwOlJlcG9zaXRvcnkzMzU5NjY5MjM=</t>
  </si>
  <si>
    <t>e-ai-e-commerce-web</t>
  </si>
  <si>
    <t>https://github.com/gabruw/e-ai-e-commerce-web</t>
  </si>
  <si>
    <t>2021-02-04T13:45:04Z</t>
  </si>
  <si>
    <t>2021-02-05T19:02:21Z</t>
  </si>
  <si>
    <t>2021-02-05T19:02:09Z</t>
  </si>
  <si>
    <t>MDEwOlJlcG9zaXRvcnkzMjg5NTYxNjk=</t>
  </si>
  <si>
    <t>testing-nodejs-backend</t>
  </si>
  <si>
    <t>bendanye</t>
  </si>
  <si>
    <t>Ng Shen Soon Benjamin</t>
  </si>
  <si>
    <t>To share what have I been using to test Node.js Backend Application and some of the useful node library</t>
  </si>
  <si>
    <t>https://github.com/bendanye/testing-nodejs-backend</t>
  </si>
  <si>
    <t>JavaScript/CSS/HTML</t>
  </si>
  <si>
    <t>2021-01-12T10:50:44Z</t>
  </si>
  <si>
    <t>2021-02-05T13:01:03Z</t>
  </si>
  <si>
    <t>2021-02-05T13:00:52Z</t>
  </si>
  <si>
    <t>MDEwOlJlcG9zaXRvcnkzMTExNjAwMTc=</t>
  </si>
  <si>
    <t>ccaloian</t>
  </si>
  <si>
    <t>Cristian Caloian</t>
  </si>
  <si>
    <t>Machine Learning Engineer</t>
  </si>
  <si>
    <t>Volvo Cars</t>
  </si>
  <si>
    <t>https://github.com/ccaloian/udapeople</t>
  </si>
  <si>
    <t>2020-11-08T21:39:23Z</t>
  </si>
  <si>
    <t>2021-02-03T22:18:44Z</t>
  </si>
  <si>
    <t>2021-02-03T22:18:35Z</t>
  </si>
  <si>
    <t>MDEwOlJlcG9zaXRvcnkzMzA4NzMzNTY=</t>
  </si>
  <si>
    <t>nd9991-cloud-devops</t>
  </si>
  <si>
    <t>CEOehis</t>
  </si>
  <si>
    <t>Celestine Ekoh-Ordan</t>
  </si>
  <si>
    <t>Building simple solutions for complicated problems.\r\n\r\nFull stack software developer. Open Source\r\n#javascript #reactjs #nodejs\r\n</t>
  </si>
  <si>
    <t>Lagos,  Nigeria</t>
  </si>
  <si>
    <t>https://github.com/CEOehis/nd9991-cloud-devops</t>
  </si>
  <si>
    <t>2021-01-19T05:25:27Z</t>
  </si>
  <si>
    <t>2021-02-03T11:51:22Z</t>
  </si>
  <si>
    <t>2021-02-03T11:51:11Z</t>
  </si>
  <si>
    <t>MDEwOlJlcG9zaXRvcnkzMzQ1ODc2ODY=</t>
  </si>
  <si>
    <t>Udacity-Project-3</t>
  </si>
  <si>
    <t>samapara</t>
  </si>
  <si>
    <t>Shubham Mapara</t>
  </si>
  <si>
    <t>https://github.com/samapara/Udacity-Project-3</t>
  </si>
  <si>
    <t>2021-01-31T06:18:31Z</t>
  </si>
  <si>
    <t>2021-02-02T09:28:56Z</t>
  </si>
  <si>
    <t>2021-02-02T09:28:52Z</t>
  </si>
  <si>
    <t>MDEwOlJlcG9zaXRvcnkzMjc4MjUwOTI=</t>
  </si>
  <si>
    <t>Test-Project</t>
  </si>
  <si>
    <t>Ankhi-Banerjee</t>
  </si>
  <si>
    <t>https://github.com/Ankhi-Banerjee/Test-Project</t>
  </si>
  <si>
    <t>2021-01-08T07:05:11Z</t>
  </si>
  <si>
    <t>2021-01-28T16:07:08Z</t>
  </si>
  <si>
    <t>2021-01-28T16:07:05Z</t>
  </si>
  <si>
    <t>MDEwOlJlcG9zaXRvcnkzMzIwNzQ4MjU=</t>
  </si>
  <si>
    <t>github-web</t>
  </si>
  <si>
    <t>Aplica√ß√£o que consome os dados da API do Github.</t>
  </si>
  <si>
    <t>https://github.com/gabruw/github-web</t>
  </si>
  <si>
    <t>2021-01-22T22:15:38Z</t>
  </si>
  <si>
    <t>2021-01-28T15:42:51Z</t>
  </si>
  <si>
    <t>2021-01-28T15:42:40Z</t>
  </si>
  <si>
    <t>MDEwOlJlcG9zaXRvcnkzMjc1MjQ4NjQ=</t>
  </si>
  <si>
    <t>udacity-project3</t>
  </si>
  <si>
    <t>FAntonescu</t>
  </si>
  <si>
    <t>Florian Antonescu</t>
  </si>
  <si>
    <t>Cloud Solution Architect,  passionate about Microservices, Kubernetes,  Java,  Kafka,  APIs</t>
  </si>
  <si>
    <t>Zurich,  Switzerland</t>
  </si>
  <si>
    <t>Udacity Cloud DevOps Engineer Project: Build CI/CD Pipeline for Blue/Green Deployment</t>
  </si>
  <si>
    <t>udacity-nanodegree/javascript/cloudformation/ci-cd</t>
  </si>
  <si>
    <t>https://github.com/FAntonescu/udacity-project3</t>
  </si>
  <si>
    <t>2021-01-07T06:34:13Z</t>
  </si>
  <si>
    <t>2021-05-26T06:10:38Z</t>
  </si>
  <si>
    <t>2021-01-28T15:41:56Z</t>
  </si>
  <si>
    <t>MDEwOlJlcG9zaXRvcnkzMzEwODE1NzI=</t>
  </si>
  <si>
    <t>Udacity-CICD-Project3</t>
  </si>
  <si>
    <t>szark</t>
  </si>
  <si>
    <t>https://github.com/szark/Udacity-CICD-Project3</t>
  </si>
  <si>
    <t>2021-01-19T19:05:38Z</t>
  </si>
  <si>
    <t>2021-01-27T18:37:18Z</t>
  </si>
  <si>
    <t>2021-01-27T18:37:14Z</t>
  </si>
  <si>
    <t>MDEwOlJlcG9zaXRvcnkzMzExMTE4NDU=</t>
  </si>
  <si>
    <t>udacity-ci-cd-project</t>
  </si>
  <si>
    <t>Sabri-Bouchlema</t>
  </si>
  <si>
    <t>Sabri Bouchlema</t>
  </si>
  <si>
    <t>Lansrod</t>
  </si>
  <si>
    <t>https://github.com/Sabri-Bouchlema/udacity-ci-cd-project</t>
  </si>
  <si>
    <t>2021-01-19T21:17:36Z</t>
  </si>
  <si>
    <t>2021-01-26T17:49:38Z</t>
  </si>
  <si>
    <t>2021-01-26T17:49:25Z</t>
  </si>
  <si>
    <t>MDEwOlJlcG9zaXRvcnkzMzIyNzI4NDE=</t>
  </si>
  <si>
    <t>ts-valueobjects-extensions</t>
  </si>
  <si>
    <t>kevbaldwyn</t>
  </si>
  <si>
    <t>Kevin Baldwyn</t>
  </si>
  <si>
    <t>EDF Energy</t>
  </si>
  <si>
    <t>Brighton,  UK</t>
  </si>
  <si>
    <t>https://github.com/kevbaldwyn/ts-valueobjects-extensions</t>
  </si>
  <si>
    <t>2021-01-23T17:51:23Z</t>
  </si>
  <si>
    <t>2021-01-26T16:22:40Z</t>
  </si>
  <si>
    <t>2021-01-26T16:22:36Z</t>
  </si>
  <si>
    <t>MDEwOlJlcG9zaXRvcnkzMjkwMDg5OTU=</t>
  </si>
  <si>
    <t>bfast</t>
  </si>
  <si>
    <t>dikancut</t>
  </si>
  <si>
    <t>https://github.com/dikancut/bfast</t>
  </si>
  <si>
    <t>Shell/JavaScript/CSS/Pug/PHP</t>
  </si>
  <si>
    <t>2021-01-12T14:17:00Z</t>
  </si>
  <si>
    <t>2021-01-26T10:17:20Z</t>
  </si>
  <si>
    <t>2021-01-26T10:18:07Z</t>
  </si>
  <si>
    <t>MDEwOlJlcG9zaXRvcnkzMzE3MzQ1NDk=</t>
  </si>
  <si>
    <t>UdacityND-Project-CICD_Monitoring_Logging</t>
  </si>
  <si>
    <t>SWOOD1872</t>
  </si>
  <si>
    <t>Sam</t>
  </si>
  <si>
    <t>Infrastructure Analyst in the Banking industry</t>
  </si>
  <si>
    <t>https://github.com/SWOOD1872/UdacityND-Project-CICD_Monitoring_Logging</t>
  </si>
  <si>
    <t>2021-01-21T19:37:28Z</t>
  </si>
  <si>
    <t>2021-01-26T10:11:38Z</t>
  </si>
  <si>
    <t>2021-01-26T10:11:29Z</t>
  </si>
  <si>
    <t>MDEwOlJlcG9zaXRvcnkzMjgxNTU4NDg=</t>
  </si>
  <si>
    <t>netlify_plan</t>
  </si>
  <si>
    <t>Sebastians349</t>
  </si>
  <si>
    <t>Sebastian Simarro</t>
  </si>
  <si>
    <t>Build de Snowpack para Netlify</t>
  </si>
  <si>
    <t>https://github.com/Sebastians349/netlify_plan</t>
  </si>
  <si>
    <t>2021-01-09T12:59:32Z</t>
  </si>
  <si>
    <t>2021-01-25T18:26:57Z</t>
  </si>
  <si>
    <t>2021-01-25T18:26:19Z</t>
  </si>
  <si>
    <t>MDEwOlJlcG9zaXRvcnkzMjA5ODE0NTc=</t>
  </si>
  <si>
    <t>CI-CD-Project</t>
  </si>
  <si>
    <t>malikrad</t>
  </si>
  <si>
    <t>https://github.com/malikrad/CI-CD-Project</t>
  </si>
  <si>
    <t>2020-12-13T04:15:42Z</t>
  </si>
  <si>
    <t>2021-01-23T12:09:15Z</t>
  </si>
  <si>
    <t>2021-01-23T12:09:12Z</t>
  </si>
  <si>
    <t>MDEwOlJlcG9zaXRvcnkyMzE4NjM5NDI=</t>
  </si>
  <si>
    <t>vue-todo</t>
  </si>
  <si>
    <t>To-do SPA (Vue.js) :date:</t>
  </si>
  <si>
    <t>todo/todoapp/todolist/vuejs/spa/pwa</t>
  </si>
  <si>
    <t>https://github.com/tiagoporto/vue-todo</t>
  </si>
  <si>
    <t>JavaScript/HTML/Vue/TypeScript/Stylus</t>
  </si>
  <si>
    <t>2020-01-05T03:50:40Z</t>
  </si>
  <si>
    <t>2021-01-21T13:58:35Z</t>
  </si>
  <si>
    <t>2021-01-21T13:58:33Z</t>
  </si>
  <si>
    <t>MDEwOlJlcG9zaXRvcnkzMzA3OTg5NTg=</t>
  </si>
  <si>
    <t>ModicoStaking</t>
  </si>
  <si>
    <t>BunsDev</t>
  </si>
  <si>
    <t>Buns</t>
  </si>
  <si>
    <t>Blockchain Developer aka Chef Buns.</t>
  </si>
  <si>
    <t>Staking contracts containing an abstract base contract for staking one token for another token reward and a time rate contract for releasing rewards over a period of time. May be reused for multiple rewards periods.</t>
  </si>
  <si>
    <t>https://github.com/BunsDev/ModicoStaking</t>
  </si>
  <si>
    <t>TypeScript/Solidity</t>
  </si>
  <si>
    <t>2021-01-18T22:11:30Z</t>
  </si>
  <si>
    <t>2021-01-30T00:56:58Z</t>
  </si>
  <si>
    <t>2021-01-20T09:42:53Z</t>
  </si>
  <si>
    <t>MDEwOlJlcG9zaXRvcnkzMjI5NjY4Mjc=</t>
  </si>
  <si>
    <t>nforoza</t>
  </si>
  <si>
    <t>Nahuel Oroza</t>
  </si>
  <si>
    <t>Experienced information technology manager with a demonstrated history of working in the insurance industry. Skilled in Software Architecture</t>
  </si>
  <si>
    <t xml:space="preserve"> Machine Learning</t>
  </si>
  <si>
    <t>Project #3 of the Udacity Cloud DevOps Engineer Nanodegree program</t>
  </si>
  <si>
    <t>https://github.com/nforoza/udapeople</t>
  </si>
  <si>
    <t>2020-12-20T00:50:54Z</t>
  </si>
  <si>
    <t>2021-01-19T19:59:46Z</t>
  </si>
  <si>
    <t>2021-01-19T19:59:43Z</t>
  </si>
  <si>
    <t>MDEwOlJlcG9zaXRvcnkzMjk5NDY4Nzg=</t>
  </si>
  <si>
    <t>udapeople_p3_main</t>
  </si>
  <si>
    <t>ravisethi21</t>
  </si>
  <si>
    <t>https://github.com/ravisethi21/udapeople_p3_main</t>
  </si>
  <si>
    <t>2021-01-15T15:16:00Z</t>
  </si>
  <si>
    <t>2021-01-19T11:25:55Z</t>
  </si>
  <si>
    <t>2021-01-19T11:25:39Z</t>
  </si>
  <si>
    <t>MDEwOlJlcG9zaXRvcnkzMjkxMzc3NjU=</t>
  </si>
  <si>
    <t>udacity-aws-project03</t>
  </si>
  <si>
    <t>mostafaabdelrahman</t>
  </si>
  <si>
    <t>Mostafa Ahmed AbdelRahman</t>
  </si>
  <si>
    <t>https://github.com/mostafaabdelrahman/udacity-aws-project03</t>
  </si>
  <si>
    <t>2021-01-12T23:18:44Z</t>
  </si>
  <si>
    <t>2021-01-18T19:38:28Z</t>
  </si>
  <si>
    <t>2021-01-18T19:38:26Z</t>
  </si>
  <si>
    <t>MDEwOlJlcG9zaXRvcnkxNTg2ODU1NjY=</t>
  </si>
  <si>
    <t>Hands-On-RESTful-Web-Services-with-TypeScript-3</t>
  </si>
  <si>
    <t>PacktPublishing</t>
  </si>
  <si>
    <t>Hands-On RESTful Web Services with TypeScript 3,  published by Packt</t>
  </si>
  <si>
    <t>https://github.com/PacktPublishing/Hands-On-RESTful-Web-Services-with-TypeScript-3</t>
  </si>
  <si>
    <t>JavaScript/CSS/HTML/TypeScript/Dockerfile/Vue/Handlebars</t>
  </si>
  <si>
    <t>2018-11-22T10:56:18Z</t>
  </si>
  <si>
    <t>2021-06-17T02:28:32Z</t>
  </si>
  <si>
    <t>2021-01-18T05:14:39Z</t>
  </si>
  <si>
    <t>MDEwOlJlcG9zaXRvcnkzMzAwNTUzOTE=</t>
  </si>
  <si>
    <t>Udacity-Auto-Deploy-Superpowers</t>
  </si>
  <si>
    <t>chaitra2090</t>
  </si>
  <si>
    <t>Chaitra Raghunath</t>
  </si>
  <si>
    <t xml:space="preserve">Passionate about learning new technologies,  multitasker,  coffee addict.  </t>
  </si>
  <si>
    <t>San Fransisco Bay Area</t>
  </si>
  <si>
    <t>https://github.com/chaitra2090/Udacity-Auto-Deploy-Superpowers</t>
  </si>
  <si>
    <t>2021-01-17T02:34:45Z</t>
  </si>
  <si>
    <t>2021-01-17T02:34:31Z</t>
  </si>
  <si>
    <t>MDEwOlJlcG9zaXRvcnkzMzAwMjcwNTQ=</t>
  </si>
  <si>
    <t>base-project-setup</t>
  </si>
  <si>
    <t>thyagodias</t>
  </si>
  <si>
    <t>Thyago Dias</t>
  </si>
  <si>
    <t>Bacharel em Ci√™ncia da Computa√ß√£o,  Desenvolvedor na Objective e membro do Centro de Inova√ß√£o de Redes Inteligentes e Solu√ß√µes Criativas - RISC</t>
  </si>
  <si>
    <t>@objective-solutions</t>
  </si>
  <si>
    <t>C√°ceres - MT/ Brasil</t>
  </si>
  <si>
    <t>https://github.com/thyagodias/base-project-setup</t>
  </si>
  <si>
    <t>2021-01-15T21:32:47Z</t>
  </si>
  <si>
    <t>2021-01-16T01:42:22Z</t>
  </si>
  <si>
    <t>2021-01-15T21:56:22Z</t>
  </si>
  <si>
    <t>MDEwOlJlcG9zaXRvcnkzMjgzNTYzNzQ=</t>
  </si>
  <si>
    <t>cdond-c3-projectstarter-master</t>
  </si>
  <si>
    <t>BradMHunter</t>
  </si>
  <si>
    <t>Brad Hunter</t>
  </si>
  <si>
    <t>I'm a Cloud DevOps Engineer/Infrastructure Engineer\r\n\r\nServicing large global corporates and supporting executives,  and international customers</t>
  </si>
  <si>
    <t>https://github.com/BradMHunter/cdond-c3-projectstarter-master</t>
  </si>
  <si>
    <t>2021-01-10T10:28:36Z</t>
  </si>
  <si>
    <t>2021-01-15T12:25:37Z</t>
  </si>
  <si>
    <t>2021-01-15T12:25:34Z</t>
  </si>
  <si>
    <t>MDEwOlJlcG9zaXRvcnkyOTQxOTgwNDA=</t>
  </si>
  <si>
    <t>mutation-tests</t>
  </si>
  <si>
    <t>WarleyGabriel</t>
  </si>
  <si>
    <t>Warley Gabriel</t>
  </si>
  <si>
    <t>Software Test Engineer</t>
  </si>
  <si>
    <t>@Yalochat</t>
  </si>
  <si>
    <t xml:space="preserve">Florian√≥polis </t>
  </si>
  <si>
    <t>Mutation tests example with Jest and Stryker</t>
  </si>
  <si>
    <t>stryker/jest/typescript</t>
  </si>
  <si>
    <t>https://github.com/WarleyGabriel/mutation-tests</t>
  </si>
  <si>
    <t>2020-09-09T18:36:07Z</t>
  </si>
  <si>
    <t>2021-01-14T19:54:03Z</t>
  </si>
  <si>
    <t>2021-01-14T19:52:23Z</t>
  </si>
  <si>
    <t>MDEwOlJlcG9zaXRvcnkyODgyODY3MTA=</t>
  </si>
  <si>
    <t>Trybe-Course</t>
  </si>
  <si>
    <t>PedroMarqdev</t>
  </si>
  <si>
    <t>Pedro Paulo Marques da Costa</t>
  </si>
  <si>
    <t>Eu sou apaixonado por programa√ß√£o e espero ir sempre mais fundo nessa caminhada infinita! :D</t>
  </si>
  <si>
    <t>Brazil,  Pernambuco,  Recife</t>
  </si>
  <si>
    <t>Este Reposit√≥rio √© dedicado aos exerc√≠cios e Projetos do curso da Trybe.</t>
  </si>
  <si>
    <t>https://github.com/PedroMarqdev/Trybe-Course</t>
  </si>
  <si>
    <t>Shell/HTML/CSS/JavaScript</t>
  </si>
  <si>
    <t>2020-08-17T21:08:16Z</t>
  </si>
  <si>
    <t>2021-01-25T11:10:46Z</t>
  </si>
  <si>
    <t>2021-01-14T13:58:04Z</t>
  </si>
  <si>
    <t>MDEwOlJlcG9zaXRvcnkzMjk2MjIzMjc=</t>
  </si>
  <si>
    <t>Udacity-CICD</t>
  </si>
  <si>
    <t>MuhammadYasser2019</t>
  </si>
  <si>
    <t xml:space="preserve">This is a fully functional CircleCI pipeline that was part of Udacity's Cloud DevOps Nanodegree. </t>
  </si>
  <si>
    <t>https://github.com/MuhammadYasser2019/Udacity-CICD</t>
  </si>
  <si>
    <t>2021-01-14T13:23:22Z</t>
  </si>
  <si>
    <t>2021-01-30T21:36:59Z</t>
  </si>
  <si>
    <t>2021-01-14T13:35:15Z</t>
  </si>
  <si>
    <t>MDEwOlJlcG9zaXRvcnkzMjcyNjAyMTg=</t>
  </si>
  <si>
    <t>Auto-Deploy-Superpowers-App</t>
  </si>
  <si>
    <t>abdel-hakim</t>
  </si>
  <si>
    <t>Udacity Project 3 : Give Your Application Auto-Deploy Superpowers</t>
  </si>
  <si>
    <t>https://github.com/abdel-hakim/Auto-Deploy-Superpowers-App</t>
  </si>
  <si>
    <t>2021-01-06T09:19:39Z</t>
  </si>
  <si>
    <t>2021-01-14T09:55:29Z</t>
  </si>
  <si>
    <t>2021-01-14T09:55:21Z</t>
  </si>
  <si>
    <t>MDEwOlJlcG9zaXRvcnkzMjkwNjg0MDM=</t>
  </si>
  <si>
    <t>UdaPeople-amr</t>
  </si>
  <si>
    <t>elbehairy-amr</t>
  </si>
  <si>
    <t>https://github.com/elbehairy-amr/UdaPeople-amr</t>
  </si>
  <si>
    <t>2021-01-12T17:55:54Z</t>
  </si>
  <si>
    <t>2021-01-13T21:37:04Z</t>
  </si>
  <si>
    <t>2021-01-13T21:36:45Z</t>
  </si>
  <si>
    <t>MDEwOlJlcG9zaXRvcnkzMjg0OTIwMzM=</t>
  </si>
  <si>
    <t>Raghda-aws</t>
  </si>
  <si>
    <t>https://github.com/Raghda-aws/Udapeople</t>
  </si>
  <si>
    <t>2021-01-10T22:26:54Z</t>
  </si>
  <si>
    <t>2021-01-13T18:09:54Z</t>
  </si>
  <si>
    <t>2021-01-13T18:09:29Z</t>
  </si>
  <si>
    <t>MDEwOlJlcG9zaXRvcnkzMjg0NDEyOTU=</t>
  </si>
  <si>
    <t>NourhanMohamed</t>
  </si>
  <si>
    <t>Nourhan Mohamed</t>
  </si>
  <si>
    <t>https://github.com/NourhanMohamed/udapeople</t>
  </si>
  <si>
    <t>2021-01-10T17:36:41Z</t>
  </si>
  <si>
    <t>2021-01-13T08:37:45Z</t>
  </si>
  <si>
    <t>2021-01-13T08:37:36Z</t>
  </si>
  <si>
    <t>MDEwOlJlcG9zaXRvcnkzMjA0MTE2MDM=</t>
  </si>
  <si>
    <t>Give-your-Application-Auto-Deploy-Superpowers</t>
  </si>
  <si>
    <t>AustinAMeyer</t>
  </si>
  <si>
    <t>Austin Meyer</t>
  </si>
  <si>
    <t>University of Texas at Austin</t>
  </si>
  <si>
    <t>Georgetown,  Texas</t>
  </si>
  <si>
    <t>https://github.com/AustinAMeyer/Give-your-Application-Auto-Deploy-Superpowers</t>
  </si>
  <si>
    <t>2020-12-10T23:06:16Z</t>
  </si>
  <si>
    <t>2021-01-12T23:40:10Z</t>
  </si>
  <si>
    <t>2021-01-12T23:40:07Z</t>
  </si>
  <si>
    <t>MDEwOlJlcG9zaXRvcnkzMjE4NzA5Mjc=</t>
  </si>
  <si>
    <t>Monitor_Vue</t>
  </si>
  <si>
    <t>taiic-famer</t>
  </si>
  <si>
    <t>https://github.com/taiic-famer/Monitor_Vue</t>
  </si>
  <si>
    <t>JavaScript/HTML/Vue/CSS</t>
  </si>
  <si>
    <t>2020-12-16T04:46:12Z</t>
  </si>
  <si>
    <t>2021-05-16T03:21:28Z</t>
  </si>
  <si>
    <t>2021-01-12T12:09:48Z</t>
  </si>
  <si>
    <t>MDEwOlJlcG9zaXRvcnkzMTcxODU3NjY=</t>
  </si>
  <si>
    <t>batch_edn</t>
  </si>
  <si>
    <t xml:space="preserve">api narik sap </t>
  </si>
  <si>
    <t>https://github.com/dikancut/batch_edn</t>
  </si>
  <si>
    <t>JavaScript/CSS/Pug/Shell</t>
  </si>
  <si>
    <t>2020-11-30T10:19:42Z</t>
  </si>
  <si>
    <t>2021-01-12T11:51:34Z</t>
  </si>
  <si>
    <t>2021-01-12T11:49:59Z</t>
  </si>
  <si>
    <t>MDEwOlJlcG9zaXRvcnkzMjg0NDg3MzE=</t>
  </si>
  <si>
    <t>Give-Your-Application-Auto-Deploy-Superpower</t>
  </si>
  <si>
    <t>youssefrefaat4</t>
  </si>
  <si>
    <t>https://github.com/youssefrefaat4/Give-Your-Application-Auto-Deploy-Superpower</t>
  </si>
  <si>
    <t>2021-01-10T18:14:40Z</t>
  </si>
  <si>
    <t>2021-01-11T17:28:45Z</t>
  </si>
  <si>
    <t>2021-01-11T17:28:22Z</t>
  </si>
  <si>
    <t>MDEwOlJlcG9zaXRvcnkzMjg0OTU4NjU=</t>
  </si>
  <si>
    <t>https://github.com/youssefrefaat4/Udapeople</t>
  </si>
  <si>
    <t>2021-01-10T22:53:28Z</t>
  </si>
  <si>
    <t>2021-01-11T00:09:47Z</t>
  </si>
  <si>
    <t>2021-01-11T00:09:37Z</t>
  </si>
  <si>
    <t>MDEwOlJlcG9zaXRvcnkzMTkwMzI2MzY=</t>
  </si>
  <si>
    <t>ts-valueobjects</t>
  </si>
  <si>
    <t>https://github.com/kevbaldwyn/ts-valueobjects</t>
  </si>
  <si>
    <t>2020-12-06T12:53:24Z</t>
  </si>
  <si>
    <t>2021-01-10T22:52:12Z</t>
  </si>
  <si>
    <t>2021-01-10T22:52:09Z</t>
  </si>
  <si>
    <t>MDEwOlJlcG9zaXRvcnkzMjk4ODAyODc=</t>
  </si>
  <si>
    <t>test.circleci</t>
  </si>
  <si>
    <t>rohitbhpune</t>
  </si>
  <si>
    <t>https://github.com/rohitbhpune/test.circleci</t>
  </si>
  <si>
    <t>2021-01-15T10:28:42Z</t>
  </si>
  <si>
    <t>2021-01-15T10:29:08Z</t>
  </si>
  <si>
    <t>2021-01-08T10:13:18Z</t>
  </si>
  <si>
    <t>MDEwOlJlcG9zaXRvcnkzMjc1ODM3MDQ=</t>
  </si>
  <si>
    <t>cdond-c3-projectstarter-nabil</t>
  </si>
  <si>
    <t>mnabil1989</t>
  </si>
  <si>
    <t>https://github.com/mnabil1989/cdond-c3-projectstarter-nabil</t>
  </si>
  <si>
    <t>2021-01-07T10:53:25Z</t>
  </si>
  <si>
    <t>2021-01-08T05:51:26Z</t>
  </si>
  <si>
    <t>2021-01-08T05:50:18Z</t>
  </si>
  <si>
    <t>MDEwOlJlcG9zaXRvcnkzMjYxMTkxMjE=</t>
  </si>
  <si>
    <t>cdond-c3-projectstarter-I</t>
  </si>
  <si>
    <t>vbn-mj</t>
  </si>
  <si>
    <t>https://github.com/vbn-mj/cdond-c3-projectstarter-I</t>
  </si>
  <si>
    <t>2021-01-02T05:55:17Z</t>
  </si>
  <si>
    <t>2021-01-06T17:34:11Z</t>
  </si>
  <si>
    <t>2021-01-06T17:34:07Z</t>
  </si>
  <si>
    <t>MDEwOlJlcG9zaXRvcnkyNjQ3MDY5NzM=</t>
  </si>
  <si>
    <t>teammates-manager</t>
  </si>
  <si>
    <t>stefff94</t>
  </si>
  <si>
    <t>Stefano</t>
  </si>
  <si>
    <t>https://github.com/stefff94/teammates-manager</t>
  </si>
  <si>
    <t>JavaScript/CSS/HTML/Vue/Gherkin/Java/Shell</t>
  </si>
  <si>
    <t>2020-05-17T16:13:20Z</t>
  </si>
  <si>
    <t>2021-01-06T15:54:52Z</t>
  </si>
  <si>
    <t>2021-01-06T15:54:48Z</t>
  </si>
  <si>
    <t>MDEwOlJlcG9zaXRvcnkyOTI2MTU0NDg=</t>
  </si>
  <si>
    <t>javatutor-online</t>
  </si>
  <si>
    <t>cie</t>
  </si>
  <si>
    <t>Bern√°t Kall√≥</t>
  </si>
  <si>
    <t xml:space="preserve">@z-bible </t>
  </si>
  <si>
    <t>Intelligent tutoring system for Java coding</t>
  </si>
  <si>
    <t>https://github.com/cie/javatutor-online</t>
  </si>
  <si>
    <t>Svelte</t>
  </si>
  <si>
    <t>HTML/JavaScript/Svelte/CSS/Java/Shell/Dockerfile</t>
  </si>
  <si>
    <t>2020-09-03T15:55:38Z</t>
  </si>
  <si>
    <t>2021-02-06T08:18:06Z</t>
  </si>
  <si>
    <t>2021-01-05T17:21:02Z</t>
  </si>
  <si>
    <t>MDEwOlJlcG9zaXRvcnkyOTgyNjEwMzM=</t>
  </si>
  <si>
    <t>MyWarehouse</t>
  </si>
  <si>
    <t>BogdanOgorodnikk</t>
  </si>
  <si>
    <t>https://github.com/BogdanOgorodnikk/MyWarehouse</t>
  </si>
  <si>
    <t>2020-09-24T11:41:58Z</t>
  </si>
  <si>
    <t>2021-01-05T14:16:54Z</t>
  </si>
  <si>
    <t>2021-01-05T14:16:38Z</t>
  </si>
  <si>
    <t>MDEwOlJlcG9zaXRvcnkzMjQ2MDYzMTY=</t>
  </si>
  <si>
    <t>c3-project</t>
  </si>
  <si>
    <t>mshimizu-kx</t>
  </si>
  <si>
    <t>Kx Systems</t>
  </si>
  <si>
    <t>Belfast</t>
  </si>
  <si>
    <t>https://github.com/mshimizu-kx/c3-project</t>
  </si>
  <si>
    <t>2020-12-26T17:46:47Z</t>
  </si>
  <si>
    <t>2021-01-04T12:42:23Z</t>
  </si>
  <si>
    <t>2021-01-04T12:41:13Z</t>
  </si>
  <si>
    <t>MDEwOlJlcG9zaXRvcnkzMTU0MDE2MzI=</t>
  </si>
  <si>
    <t>YuvOps-Give-Your-Application-Auto-Deploy-Superpowers</t>
  </si>
  <si>
    <t>yurijserrano</t>
  </si>
  <si>
    <t>Yuri Serrano</t>
  </si>
  <si>
    <t>Cloud DevOps - Build CI/CD Pipelines,  Monitoring &amp; Logging</t>
  </si>
  <si>
    <t>https://github.com/yurijserrano/YuvOps-Give-Your-Application-Auto-Deploy-Superpowers</t>
  </si>
  <si>
    <t>2020-11-23T18:13:48Z</t>
  </si>
  <si>
    <t>2021-01-04T11:18:25Z</t>
  </si>
  <si>
    <t>2021-01-04T11:18:10Z</t>
  </si>
  <si>
    <t>MDEwOlJlcG9zaXRvcnkyNTg4MDM4OTE=</t>
  </si>
  <si>
    <t>domotic-one</t>
  </si>
  <si>
    <t>Granada, Spain</t>
  </si>
  <si>
    <t>Smart home joining xiaomi,  tuya and hopefully ssg devices</t>
  </si>
  <si>
    <t>https://github.com/unsegnor/domotic-one</t>
  </si>
  <si>
    <t>2020-04-25T15:04:45Z</t>
  </si>
  <si>
    <t>2021-01-04T07:04:50Z</t>
  </si>
  <si>
    <t>2021-01-04T07:04:45Z</t>
  </si>
  <si>
    <t>MDEwOlJlcG9zaXRvcnkzMTQwMjU3OTA=</t>
  </si>
  <si>
    <t>uda-ci-cd-milestone</t>
  </si>
  <si>
    <t>ChristianWahl</t>
  </si>
  <si>
    <t>Christian Wahl</t>
  </si>
  <si>
    <t xml:space="preserve">Weeze,  Germany </t>
  </si>
  <si>
    <t>https://github.com/ChristianWahl/uda-ci-cd-milestone</t>
  </si>
  <si>
    <t>2020-11-18T18:41:24Z</t>
  </si>
  <si>
    <t>2021-01-03T20:52:23Z</t>
  </si>
  <si>
    <t>2021-01-03T20:52:15Z</t>
  </si>
  <si>
    <t>MDEwOlJlcG9zaXRvcnkxMTgyNDQ0MzE=</t>
  </si>
  <si>
    <t>angular-xxl</t>
  </si>
  <si>
    <t>scaljeri</t>
  </si>
  <si>
    <t>Lucas Calje</t>
  </si>
  <si>
    <t>CaljeIT</t>
  </si>
  <si>
    <t>Bunnik</t>
  </si>
  <si>
    <t>Library with angular decorators and ....</t>
  </si>
  <si>
    <t>https://github.com/scaljeri/angular-xxl</t>
  </si>
  <si>
    <t>2018-01-20T13:16:32Z</t>
  </si>
  <si>
    <t>2021-01-03T19:02:53Z</t>
  </si>
  <si>
    <t>2021-01-03T19:02:44Z</t>
  </si>
  <si>
    <t>MDEwOlJlcG9zaXRvcnkzMjU5ODQyMzM=</t>
  </si>
  <si>
    <t>udapeople-auto-deploy</t>
  </si>
  <si>
    <t>DUCK251</t>
  </si>
  <si>
    <t>JUNG HYUN LEE</t>
  </si>
  <si>
    <t>Í≤ΩÍ∏∞ÎèÑ ÍπÄÌè¨Ïãú</t>
  </si>
  <si>
    <t>udacity project - Give Your Application Auto-Deploy Superpowers</t>
  </si>
  <si>
    <t>https://github.com/DUCK251/udapeople-auto-deploy</t>
  </si>
  <si>
    <t>2021-01-01T13:27:18Z</t>
  </si>
  <si>
    <t>2021-01-03T15:29:49Z</t>
  </si>
  <si>
    <t>2021-01-03T15:29:37Z</t>
  </si>
  <si>
    <t>MDEwOlJlcG9zaXRvcnkyMTA0NzY1OTk=</t>
  </si>
  <si>
    <t>total-functions</t>
  </si>
  <si>
    <t>A collection of total functions to replace TypeScript's built-in partial functions.</t>
  </si>
  <si>
    <t>typescript/functional-programming/type-safety</t>
  </si>
  <si>
    <t>https://github.com/danielnixon/total-functions</t>
  </si>
  <si>
    <t>2019-09-24T00:25:49Z</t>
  </si>
  <si>
    <t>2021-06-05T13:34:46Z</t>
  </si>
  <si>
    <t>2021-01-01T01:42:35Z</t>
  </si>
  <si>
    <t>MDEwOlJlcG9zaXRvcnkzMDkyMjgxODY=</t>
  </si>
  <si>
    <t>turbokeeper-beta</t>
  </si>
  <si>
    <t>sambacha</t>
  </si>
  <si>
    <t>sam bacha</t>
  </si>
  <si>
    <t>telegram: @sambacha / sam@freighttrust.com</t>
  </si>
  <si>
    <t xml:space="preserve">@freight-trust </t>
  </si>
  <si>
    <t>los angeles</t>
  </si>
  <si>
    <t>https://github.com/sambacha/turbokeeper-beta</t>
  </si>
  <si>
    <t>JavaScript/Shell/Solidity/HTML/Vue/CSS/Dockerfile</t>
  </si>
  <si>
    <t>2020-11-02T01:38:06Z</t>
  </si>
  <si>
    <t>2020-12-30T00:23:09Z</t>
  </si>
  <si>
    <t>2020-12-30T00:23:06Z</t>
  </si>
  <si>
    <t>MDEwOlJlcG9zaXRvcnkxMDQ2MTMxNTA=</t>
  </si>
  <si>
    <t>gleetchy</t>
  </si>
  <si>
    <t>https://github.com/kavsingh/gleetchy</t>
  </si>
  <si>
    <t>2017-09-24T02:31:45Z</t>
  </si>
  <si>
    <t>2020-12-29T01:00:15Z</t>
  </si>
  <si>
    <t>2020-12-29T00:59:47Z</t>
  </si>
  <si>
    <t>MDEwOlJlcG9zaXRvcnkzMTgzNDMzNDQ=</t>
  </si>
  <si>
    <t>ghasemel</t>
  </si>
  <si>
    <t>Ghasem Elyasi</t>
  </si>
  <si>
    <t>Swisscom</t>
  </si>
  <si>
    <t>https://github.com/ghasemel/udapeople</t>
  </si>
  <si>
    <t>2020-12-03T23:05:59Z</t>
  </si>
  <si>
    <t>2020-12-26T13:31:09Z</t>
  </si>
  <si>
    <t>2020-12-26T13:31:05Z</t>
  </si>
  <si>
    <t>MDEwOlJlcG9zaXRvcnkyNDUxMTQzMDk=</t>
  </si>
  <si>
    <t>nodejs-hexagonal-boilerplate</t>
  </si>
  <si>
    <t>Boilerplate de arquitetura hexagonal usando node.js</t>
  </si>
  <si>
    <t>functional-programming/nodejs/hexagonal-architecture/aws-lambda/terraform/localstack</t>
  </si>
  <si>
    <t>https://github.com/hex-js/nodejs-hexagonal-boilerplate</t>
  </si>
  <si>
    <t>JavaScript/HCL/Shell</t>
  </si>
  <si>
    <t>2020-03-05T09:01:06Z</t>
  </si>
  <si>
    <t>2021-06-20T19:16:39Z</t>
  </si>
  <si>
    <t>2020-12-21T15:58:30Z</t>
  </si>
  <si>
    <t>MDEwOlJlcG9zaXRvcnkzMjg0NzUwMjU=</t>
  </si>
  <si>
    <t>Dreadful</t>
  </si>
  <si>
    <t>jmcarnicero</t>
  </si>
  <si>
    <t>https://github.com/jmcarnicero/Dreadful</t>
  </si>
  <si>
    <t>Shell/HTML/JavaScript/SCSS</t>
  </si>
  <si>
    <t>2021-01-10T20:40:42Z</t>
  </si>
  <si>
    <t>2021-01-10T20:41:49Z</t>
  </si>
  <si>
    <t>2020-12-19T23:51:14Z</t>
  </si>
  <si>
    <t>MDEwOlJlcG9zaXRvcnkzMjI5MzI0MjI=</t>
  </si>
  <si>
    <t>regent-weather-service</t>
  </si>
  <si>
    <t>eisenivan</t>
  </si>
  <si>
    <t>Ivan Eisenberg</t>
  </si>
  <si>
    <t>Code by day... banjo by night</t>
  </si>
  <si>
    <t xml:space="preserve">@northwesternmutual </t>
  </si>
  <si>
    <t>Milwaukee,  WI</t>
  </si>
  <si>
    <t xml:space="preserve">A tutorial article and accompanying node service detailing building a weather service in node with regent.  </t>
  </si>
  <si>
    <t>https://github.com/eisenivan/regent-weather-service</t>
  </si>
  <si>
    <t>2020-12-19T20:28:53Z</t>
  </si>
  <si>
    <t>2020-12-19T21:27:58Z</t>
  </si>
  <si>
    <t>2020-12-19T21:27:52Z</t>
  </si>
  <si>
    <t>MDEwOlJlcG9zaXRvcnkyOTk5NTg0MDc=</t>
  </si>
  <si>
    <t>Pokem00n</t>
  </si>
  <si>
    <t>lenkiro</t>
  </si>
  <si>
    <t>Lenkiro</t>
  </si>
  <si>
    <t>https://github.com/lenkiro/Pokem00n</t>
  </si>
  <si>
    <t>Handlebars</t>
  </si>
  <si>
    <t>JavaScript/CSS/Handlebars/HTML</t>
  </si>
  <si>
    <t>2020-09-30T15:06:52Z</t>
  </si>
  <si>
    <t>2020-12-18T23:13:47Z</t>
  </si>
  <si>
    <t>2020-12-18T23:13:36Z</t>
  </si>
  <si>
    <t>MDEwOlJlcG9zaXRvcnkyOTYwMzYwNjA=</t>
  </si>
  <si>
    <t>Udacity3-Udapeople</t>
  </si>
  <si>
    <t>cjeggo</t>
  </si>
  <si>
    <t>Design and implement CI/CD pipeline plus monitoring using CircleCI,  AWS CF,  Ansible,  Prometheus</t>
  </si>
  <si>
    <t>https://github.com/cjeggo/Udacity3-Udapeople</t>
  </si>
  <si>
    <t>2020-09-16T13:09:51Z</t>
  </si>
  <si>
    <t>2020-12-15T13:13:37Z</t>
  </si>
  <si>
    <t>2020-12-15T13:13:25Z</t>
  </si>
  <si>
    <t>MDEwOlJlcG9zaXRvcnkzMjA5MTYyNTA=</t>
  </si>
  <si>
    <t>project-react-testing-library-trybe</t>
  </si>
  <si>
    <t>ericvini</t>
  </si>
  <si>
    <t>√âric Vin√≠cius</t>
  </si>
  <si>
    <t>Oeiras,  PI</t>
  </si>
  <si>
    <t>https://github.com/ericvini/project-react-testing-library-trybe</t>
  </si>
  <si>
    <t>2020-12-12T20:19:08Z</t>
  </si>
  <si>
    <t>2020-12-12T20:21:03Z</t>
  </si>
  <si>
    <t>2020-12-12T20:18:44Z</t>
  </si>
  <si>
    <t>MDEwOlJlcG9zaXRvcnkyMjI2NTIwMzc=</t>
  </si>
  <si>
    <t>typescript-library-boilerplate</t>
  </si>
  <si>
    <t>sylvaindesve</t>
  </si>
  <si>
    <t>Sylvain Desvé</t>
  </si>
  <si>
    <t>A personal TypeScript Boilerplate for a Library</t>
  </si>
  <si>
    <t>https://github.com/sylvaindesve/typescript-library-boilerplate</t>
  </si>
  <si>
    <t>2019-11-19T08:58:05Z</t>
  </si>
  <si>
    <t>2020-12-11T14:57:16Z</t>
  </si>
  <si>
    <t>2020-12-11T14:56:11Z</t>
  </si>
  <si>
    <t>MDEwOlJlcG9zaXRvcnkxOTI5ODc1NTE=</t>
  </si>
  <si>
    <t>image-fun</t>
  </si>
  <si>
    <t>compose-us</t>
  </si>
  <si>
    <t>What's that word again?</t>
  </si>
  <si>
    <t>https://github.com/compose-us/image-fun</t>
  </si>
  <si>
    <t>HTML/CSS/TypeScript/JavaScript</t>
  </si>
  <si>
    <t>2019-06-20T21:07:10Z</t>
  </si>
  <si>
    <t>2020-12-11T12:53:43Z</t>
  </si>
  <si>
    <t>2020-12-11T12:48:35Z</t>
  </si>
  <si>
    <t>MDEwOlJlcG9zaXRvcnkxODkzNzczOTc=</t>
  </si>
  <si>
    <t>greeshka</t>
  </si>
  <si>
    <t>mfeineis</t>
  </si>
  <si>
    <t>https://github.com/mfeineis/greeshka</t>
  </si>
  <si>
    <t>2019-05-30T08:38:56Z</t>
  </si>
  <si>
    <t>2020-12-11T08:40:54Z</t>
  </si>
  <si>
    <t>2020-12-11T08:40:50Z</t>
  </si>
  <si>
    <t>MDEwOlJlcG9zaXRvcnkzMTAzOTY2Mzc=</t>
  </si>
  <si>
    <t>udacity-ci-cd</t>
  </si>
  <si>
    <t>JaymesKat</t>
  </si>
  <si>
    <t>James Katarikawe</t>
  </si>
  <si>
    <t>Full-stack cloud Engineer \r\n#js #reactjs #nodejs #php #laravel #aws</t>
  </si>
  <si>
    <t>Kampala,  Uganda</t>
  </si>
  <si>
    <t>https://github.com/JaymesKat/udacity-ci-cd</t>
  </si>
  <si>
    <t>2020-11-05T19:23:22Z</t>
  </si>
  <si>
    <t>2020-12-10T21:39:02Z</t>
  </si>
  <si>
    <t>2020-12-10T21:38:52Z</t>
  </si>
  <si>
    <t>MDEwOlJlcG9zaXRvcnkyODkzNTA5NTI=</t>
  </si>
  <si>
    <t>brunogrb</t>
  </si>
  <si>
    <t>Bruno Sordi</t>
  </si>
  <si>
    <t>Programming Student @Trybe</t>
  </si>
  <si>
    <t>https://github.com/brunogrb/Trybe</t>
  </si>
  <si>
    <t>2020-08-21T19:38:45Z</t>
  </si>
  <si>
    <t>2021-02-09T22:09:24Z</t>
  </si>
  <si>
    <t>2020-12-08T17:59:18Z</t>
  </si>
  <si>
    <t>MDEwOlJlcG9zaXRvcnkzMTMwMjEzODE=</t>
  </si>
  <si>
    <t>sobbbosachi</t>
  </si>
  <si>
    <t>Sobbosachi</t>
  </si>
  <si>
    <t xml:space="preserve">E.ON Digital Technology </t>
  </si>
  <si>
    <t>https://github.com/sobbbosachi/Udacity-Auto-Deploy-Superpowers</t>
  </si>
  <si>
    <t>2020-11-15T11:59:55Z</t>
  </si>
  <si>
    <t>2020-12-07T21:37:01Z</t>
  </si>
  <si>
    <t>2020-12-07T21:36:51Z</t>
  </si>
  <si>
    <t>MDEwOlJlcG9zaXRvcnkzMTY4NDE3MTU=</t>
  </si>
  <si>
    <t>proxy-tools</t>
  </si>
  <si>
    <t>tgiardina</t>
  </si>
  <si>
    <t>Tommy Giardina</t>
  </si>
  <si>
    <t>Full-stack JavaScript engineer. Led engineering team for 5-employee startup.</t>
  </si>
  <si>
    <t>Madison, WI</t>
  </si>
  <si>
    <t>Thin wrappers that use JavaScript's Proxy class.</t>
  </si>
  <si>
    <t>https://github.com/tgiardina/proxy-tools</t>
  </si>
  <si>
    <t>2020-11-28T23:38:19Z</t>
  </si>
  <si>
    <t>2020-12-05T02:35:24Z</t>
  </si>
  <si>
    <t>2020-12-05T02:35:15Z</t>
  </si>
  <si>
    <t>MDEwOlJlcG9zaXRvcnkzMTg1MzczODY=</t>
  </si>
  <si>
    <t>sd-07-project-react-testing-library</t>
  </si>
  <si>
    <t>https://github.com/tryber/sd-07-project-react-testing-library</t>
  </si>
  <si>
    <t>2020-12-04T14:15:54Z</t>
  </si>
  <si>
    <t>2020-12-04T18:25:37Z</t>
  </si>
  <si>
    <t>2020-12-04T18:25:34Z</t>
  </si>
  <si>
    <t>MDEwOlJlcG9zaXRvcnkxNTUzMDkxMTA=</t>
  </si>
  <si>
    <t>eslint-import-resolver-parcel</t>
  </si>
  <si>
    <t>ABuffSeagull</t>
  </si>
  <si>
    <t>Reece</t>
  </si>
  <si>
    <t>I like programming</t>
  </si>
  <si>
    <t>Parcel import resolution plugin for eslint-plugin-import</t>
  </si>
  <si>
    <t>eslint/eslint-import-resolver/parcel-bundler/parceljs</t>
  </si>
  <si>
    <t>https://github.com/ABuffSeagull/eslint-import-resolver-parcel</t>
  </si>
  <si>
    <t>JavaScript/Vue</t>
  </si>
  <si>
    <t>2018-10-30T02:01:47Z</t>
  </si>
  <si>
    <t>2021-05-10T11:36:13Z</t>
  </si>
  <si>
    <t>2020-12-02T02:21:01Z</t>
  </si>
  <si>
    <t>MDEwOlJlcG9zaXRvcnkzMTQ1Mzg0MjI=</t>
  </si>
  <si>
    <t>udacity-capstone</t>
  </si>
  <si>
    <t>Odai-Atef</t>
  </si>
  <si>
    <t>Odai Atef</t>
  </si>
  <si>
    <t>https://github.com/Odai-Atef/udacity-capstone</t>
  </si>
  <si>
    <t>Shell/CSS/JavaScript/HTML/TypeScript/Dockerfile</t>
  </si>
  <si>
    <t>2020-11-20T11:47:26Z</t>
  </si>
  <si>
    <t>2020-12-01T18:50:13Z</t>
  </si>
  <si>
    <t>2020-12-01T18:50:05Z</t>
  </si>
  <si>
    <t>MDEwOlJlcG9zaXRvcnkxNjI1NTYzNzM=</t>
  </si>
  <si>
    <t>BigMath</t>
  </si>
  <si>
    <t>kmdrGroch</t>
  </si>
  <si>
    <t>Bartosz Leoniak</t>
  </si>
  <si>
    <t>I love programming - it is my passion - every line I write becomes something special in the future.</t>
  </si>
  <si>
    <t>Math library for big numbers</t>
  </si>
  <si>
    <t>math/bigmath/ts/typescript/javascript/js/bigint/bigdecimal</t>
  </si>
  <si>
    <t>https://github.com/kmdrGroch/BigMath</t>
  </si>
  <si>
    <t>2018-12-20T09:25:05Z</t>
  </si>
  <si>
    <t>2021-01-05T18:19:09Z</t>
  </si>
  <si>
    <t>2020-11-28T22:37:43Z</t>
  </si>
  <si>
    <t>MDEwOlJlcG9zaXRvcnkzMTYzMjg3ODA=</t>
  </si>
  <si>
    <t>aegonzalez225</t>
  </si>
  <si>
    <t>https://github.com/aegonzalez225/cdond-c3-projectstarter</t>
  </si>
  <si>
    <t>2020-11-26T20:16:47Z</t>
  </si>
  <si>
    <t>2020-11-28T00:52:06Z</t>
  </si>
  <si>
    <t>2020-11-28T00:51:55Z</t>
  </si>
  <si>
    <t>MDEwOlJlcG9zaXRvcnkzMTA2NTg2MzE=</t>
  </si>
  <si>
    <t>cron-fns</t>
  </si>
  <si>
    <t>danielrbradley</t>
  </si>
  <si>
    <t>Daniel Bradley</t>
  </si>
  <si>
    <t>type Dan =  Dev of ``F#``</t>
  </si>
  <si>
    <t>O2</t>
  </si>
  <si>
    <t>London,  UK</t>
  </si>
  <si>
    <t>Functions for working with CRON schedules</t>
  </si>
  <si>
    <t>typescript-library/javascript-library/cron/npm-package/date-time</t>
  </si>
  <si>
    <t>https://github.com/danielrbradley/cron-fns</t>
  </si>
  <si>
    <t>2020-11-06T17:08:40Z</t>
  </si>
  <si>
    <t>2020-11-26T22:47:54Z</t>
  </si>
  <si>
    <t>2020-11-26T22:47:33Z</t>
  </si>
  <si>
    <t>MDEwOlJlcG9zaXRvcnkzMTQ4NjQwMzU=</t>
  </si>
  <si>
    <t>faz-um-pix</t>
  </si>
  <si>
    <t>EnssureIT</t>
  </si>
  <si>
    <t>Biblioteca em JavaScript para gerar transa√ß√µes utilizando o sistema PIX do BACEN.</t>
  </si>
  <si>
    <t>https://github.com/EnssureIT/faz-um-pix</t>
  </si>
  <si>
    <t>2020-11-21T17:17:35Z</t>
  </si>
  <si>
    <t>2021-06-08T13:53:44Z</t>
  </si>
  <si>
    <t>2020-11-26T14:40:39Z</t>
  </si>
  <si>
    <t>MDEwOlJlcG9zaXRvcnkzMTYwODkyNDY=</t>
  </si>
  <si>
    <t>templates</t>
  </si>
  <si>
    <t>valours</t>
  </si>
  <si>
    <t>Valentin Le Flem</t>
  </si>
  <si>
    <t>@cremedelacreme-io</t>
  </si>
  <si>
    <t>Montmartre</t>
  </si>
  <si>
    <t>https://github.com/valours/templates</t>
  </si>
  <si>
    <t>2020-11-26T01:04:18Z</t>
  </si>
  <si>
    <t>2020-11-26T02:54:10Z</t>
  </si>
  <si>
    <t>2020-11-26T02:53:46Z</t>
  </si>
  <si>
    <t>MDEwOlJlcG9zaXRvcnkzMTU4NzI4NjU=</t>
  </si>
  <si>
    <t>jasmine-playground</t>
  </si>
  <si>
    <t>nitsanavni</t>
  </si>
  <si>
    <t>Nitsan Avni</t>
  </si>
  <si>
    <t>https://github.com/nitsanavni/jasmine-playground</t>
  </si>
  <si>
    <t>2020-11-25T08:19:03Z</t>
  </si>
  <si>
    <t>2020-11-25T08:19:44Z</t>
  </si>
  <si>
    <t>2020-11-25T08:14:02Z</t>
  </si>
  <si>
    <t>MDEwOlJlcG9zaXRvcnkzMTUwMzE2MTU=</t>
  </si>
  <si>
    <t>e14-movie-list</t>
  </si>
  <si>
    <t>Milesq</t>
  </si>
  <si>
    <t>Mi≈Çosz Wi≈õniewski</t>
  </si>
  <si>
    <t>Programming Enthusiast</t>
  </si>
  <si>
    <t>eCreation</t>
  </si>
  <si>
    <t>Poland,  Bydgoszcz</t>
  </si>
  <si>
    <r>
      <rPr>
        <sz val="10.0"/>
      </rPr>
      <t xml:space="preserve">My loose implementation of </t>
    </r>
    <r>
      <rPr>
        <color rgb="FF1155CC"/>
        <sz val="10.0"/>
        <u/>
      </rPr>
      <t>http://arkuszepp.pl/E.14-01-19.01.html</t>
    </r>
    <r>
      <rPr>
        <sz val="10.0"/>
      </rPr>
      <t>,  I did because teacher's order</t>
    </r>
  </si>
  <si>
    <t>graphql/svelte/lerna/testing</t>
  </si>
  <si>
    <t>https://github.com/Milesq/e14-movie-list</t>
  </si>
  <si>
    <t>JavaScript/Shell/Svelte/SCSS/HTML</t>
  </si>
  <si>
    <t>2020-11-22T12:25:30Z</t>
  </si>
  <si>
    <t>2021-06-08T07:43:49Z</t>
  </si>
  <si>
    <t>2020-11-24T12:45:22Z</t>
  </si>
  <si>
    <t>MDEwOlJlcG9zaXRvcnkzMTQ5MDIwNDc=</t>
  </si>
  <si>
    <t>pretty-good-cache</t>
  </si>
  <si>
    <t>awerlang</t>
  </si>
  <si>
    <t>André Werlang</t>
  </si>
  <si>
    <t>São Leopoldo, RS, Brazil</t>
  </si>
  <si>
    <t>A pretty, pretty, pretty, pretty good caching service</t>
  </si>
  <si>
    <t>nodejs/typescript/caching/caching-service/cache-service</t>
  </si>
  <si>
    <t>https://github.com/awerlang/pretty-good-cache</t>
  </si>
  <si>
    <t>2020-11-21T20:56:45Z</t>
  </si>
  <si>
    <t>2020-11-23T16:24:30Z</t>
  </si>
  <si>
    <t>2020-11-23T16:23:59Z</t>
  </si>
  <si>
    <t>MDEwOlJlcG9zaXRvcnkzMTUyODc4OTE=</t>
  </si>
  <si>
    <t>ts-mutation-testing-example</t>
  </si>
  <si>
    <t>MaxVynohradov</t>
  </si>
  <si>
    <t>Maxim Vynohradov</t>
  </si>
  <si>
    <t>Senior Software Engineer (Node.js,  AWS,   TypeScript,  Serverless,  React)</t>
  </si>
  <si>
    <t>Brocoders</t>
  </si>
  <si>
    <t>Ukranian, Sumy</t>
  </si>
  <si>
    <t>TypeScript Mutation Testing Example: TS,  Jest,  Stryker</t>
  </si>
  <si>
    <t>typescript/jest/mutation-testing/stryker/tutorial-code</t>
  </si>
  <si>
    <t>https://github.com/MaxVynohradov/ts-mutation-testing-example</t>
  </si>
  <si>
    <t>2020-11-23T11:05:08Z</t>
  </si>
  <si>
    <t>2020-11-23T11:10:11Z</t>
  </si>
  <si>
    <t>2020-11-23T11:09:48Z</t>
  </si>
  <si>
    <t>MDEwOlJlcG9zaXRvcnkzMTUwNjE5MjE=</t>
  </si>
  <si>
    <t>Sulaiman-portfolio</t>
  </si>
  <si>
    <t>SULAIMAN-100</t>
  </si>
  <si>
    <t>Sulaiman</t>
  </si>
  <si>
    <t>https://github.com/SULAIMAN-100/Sulaiman-portfolio</t>
  </si>
  <si>
    <t>2020-11-22T14:54:44Z</t>
  </si>
  <si>
    <t>2020-11-22T14:54:54Z</t>
  </si>
  <si>
    <t>2020-11-22T14:54:49Z</t>
  </si>
  <si>
    <t>MDEwOlJlcG9zaXRvcnkzMTQ4OTgxNjk=</t>
  </si>
  <si>
    <t>starter-ts</t>
  </si>
  <si>
    <t>Andr√© Werlang</t>
  </si>
  <si>
    <t>S√£o Leopoldo,  RS,  Brazil</t>
  </si>
  <si>
    <t>A starter for TypeScript projects</t>
  </si>
  <si>
    <t>nodejs/typescript/jest/stryker</t>
  </si>
  <si>
    <t>https://github.com/awerlang/starter-ts</t>
  </si>
  <si>
    <t>2020-11-21T20:32:13Z</t>
  </si>
  <si>
    <t>2020-11-21T20:48:22Z</t>
  </si>
  <si>
    <t>2020-11-21T20:45:43Z</t>
  </si>
  <si>
    <t>MDEwOlJlcG9zaXRvcnkzMTIwNDc4NjA=</t>
  </si>
  <si>
    <t>Salesmanmobapi</t>
  </si>
  <si>
    <t>KennedyAlef7</t>
  </si>
  <si>
    <t>Projects and development</t>
  </si>
  <si>
    <t>Redeceler</t>
  </si>
  <si>
    <t xml:space="preserve">S√£o Paulo </t>
  </si>
  <si>
    <t>https://github.com/KennedyAlef7/Salesmanmobapi</t>
  </si>
  <si>
    <t>2020-11-11T17:54:22Z</t>
  </si>
  <si>
    <t>2020-11-20T20:32:15Z</t>
  </si>
  <si>
    <t>2020-11-20T20:31:57Z</t>
  </si>
  <si>
    <t>MDEwOlJlcG9zaXRvcnkyNzg1NjM4MTg=</t>
  </si>
  <si>
    <t>ConwaysGame</t>
  </si>
  <si>
    <t>mkremnev</t>
  </si>
  <si>
    <t>netlinux</t>
  </si>
  <si>
    <t>Stavropol</t>
  </si>
  <si>
    <t>A project developed in the learning process at Otus school</t>
  </si>
  <si>
    <t>otus/otus-homeworks/otus-react-js</t>
  </si>
  <si>
    <t>https://github.com/mkremnev/ConwaysGame</t>
  </si>
  <si>
    <t>2020-07-10T07:05:42Z</t>
  </si>
  <si>
    <t>2021-03-11T10:13:53Z</t>
  </si>
  <si>
    <t>2020-11-18T16:51:36Z</t>
  </si>
  <si>
    <t>MDEwOlJlcG9zaXRvcnkzMTA5MDMxMzk=</t>
  </si>
  <si>
    <t>GameOfLife</t>
  </si>
  <si>
    <t>IvanMurakhovskii</t>
  </si>
  <si>
    <t>Ivan Murakhovskii</t>
  </si>
  <si>
    <t>Game of life</t>
  </si>
  <si>
    <t>https://github.com/IvanMurakhovskii/GameOfLife</t>
  </si>
  <si>
    <t>JavaScript/TypeScript/HTML</t>
  </si>
  <si>
    <t>2020-11-07T18:03:52Z</t>
  </si>
  <si>
    <t>2020-11-18T13:33:53Z</t>
  </si>
  <si>
    <t>2020-11-18T13:33:48Z</t>
  </si>
  <si>
    <t>MDEwOlJlcG9zaXRvcnkyODUzOTU5ODQ=</t>
  </si>
  <si>
    <t>aws-cfn-stack-cleanup</t>
  </si>
  <si>
    <t>An AWS Lambda that can be invoked as a custom resource from an AWS CloudFormation stack to clean up any left over stack resources such as S3 buckets and Log Groups</t>
  </si>
  <si>
    <t>cloudformation/aws/custom-resources/cleanup/s3/aws-lambda/serverless-application-repo</t>
  </si>
  <si>
    <t>https://github.com/xavier-thomas/aws-cfn-stack-cleanup</t>
  </si>
  <si>
    <t>2020-08-05T20:22:53Z</t>
  </si>
  <si>
    <t>2020-11-17T21:46:44Z</t>
  </si>
  <si>
    <t>2020-11-17T21:46:41Z</t>
  </si>
  <si>
    <t>MDEwOlJlcG9zaXRvcnkyNzI0NjM1NzA=</t>
  </si>
  <si>
    <t>Trybe-Portfolio</t>
  </si>
  <si>
    <t>marylange</t>
  </si>
  <si>
    <t>Desenvolvedora de Software em Forma√ß√£o\r\n</t>
  </si>
  <si>
    <t>Exerc√≠cios e projetos da forma√ß√£o Trybe para desenvolvedor Full Stack.</t>
  </si>
  <si>
    <t>https://github.com/marylange/Trybe-Portfolio</t>
  </si>
  <si>
    <t>2020-06-15T14:39:58Z</t>
  </si>
  <si>
    <t>2020-11-13T14:10:56Z</t>
  </si>
  <si>
    <t>2020-11-13T14:10:41Z</t>
  </si>
  <si>
    <t>MDEwOlJlcG9zaXRvcnkzMTI0NzYxNTM=</t>
  </si>
  <si>
    <t>ce-237-mutation-test-demo</t>
  </si>
  <si>
    <t>lbtoma</t>
  </si>
  <si>
    <t>Lucas Barioni Toma</t>
  </si>
  <si>
    <t xml:space="preserve">@terramagna </t>
  </si>
  <si>
    <t>S√£o Jos√© dos Campos - SP,  Brasil.</t>
  </si>
  <si>
    <t>Demonstrations and examples of mutation testing for the CE-237 presentation in 2020-11-13</t>
  </si>
  <si>
    <t>https://github.com/lbtoma/ce-237-mutation-test-demo</t>
  </si>
  <si>
    <t>TypeScript/JavaScript/Shell/HTML</t>
  </si>
  <si>
    <t>2020-11-13T04:50:05Z</t>
  </si>
  <si>
    <t>2020-11-13T12:11:45Z</t>
  </si>
  <si>
    <t>2020-11-13T12:11:29Z</t>
  </si>
  <si>
    <t>MDEwOlJlcG9zaXRvcnkzMDk3OTUyMTk=</t>
  </si>
  <si>
    <t>agalindom</t>
  </si>
  <si>
    <t>Alejandro Galindo</t>
  </si>
  <si>
    <t>Oaxaca,  MX</t>
  </si>
  <si>
    <t xml:space="preserve">CICD pipeline for a react application </t>
  </si>
  <si>
    <t>https://github.com/agalindom/Udapeople</t>
  </si>
  <si>
    <t>2020-11-03T20:07:10Z</t>
  </si>
  <si>
    <t>2020-11-11T21:22:47Z</t>
  </si>
  <si>
    <t>2020-11-11T21:22:38Z</t>
  </si>
  <si>
    <t>MDEwOlJlcG9zaXRvcnkzMTAyMDg3MTg=</t>
  </si>
  <si>
    <t>svelte-linda</t>
  </si>
  <si>
    <t>KEP-SERVDEV-FRONT</t>
  </si>
  <si>
    <t xml:space="preserve">Îã¨Î†§Îùº ÌïòÎä¨ </t>
  </si>
  <si>
    <t>https://github.com/KEP-SERVDEV-FRONT/svelte-linda</t>
  </si>
  <si>
    <t>JavaScript/HTML/Svelte/TypeScript/CSS</t>
  </si>
  <si>
    <t>2020-11-05T06:24:31Z</t>
  </si>
  <si>
    <t>2020-11-11T09:33:13Z</t>
  </si>
  <si>
    <t>2020-11-11T09:33:01Z</t>
  </si>
  <si>
    <t>MDEwOlJlcG9zaXRvcnkzMTA1MjQwMjY=</t>
  </si>
  <si>
    <t>currency-dynamic</t>
  </si>
  <si>
    <t>tsioman</t>
  </si>
  <si>
    <t>Alexander Tsioma</t>
  </si>
  <si>
    <t>https://github.com/tsioman/currency-dynamic</t>
  </si>
  <si>
    <t>JavaScript/TypeScript/CSS/HTML</t>
  </si>
  <si>
    <t>2020-11-06T07:32:13Z</t>
  </si>
  <si>
    <t>2020-11-09T07:47:01Z</t>
  </si>
  <si>
    <t>2020-11-09T07:46:58Z</t>
  </si>
  <si>
    <t>MDEwOlJlcG9zaXRvcnkzMTAxNjk0MzU=</t>
  </si>
  <si>
    <t>lab3</t>
  </si>
  <si>
    <t>JonathanAlbertMorales</t>
  </si>
  <si>
    <t>https://github.com/JonathanAlbertMorales/lab3</t>
  </si>
  <si>
    <t>2020-11-05T02:27:08Z</t>
  </si>
  <si>
    <t>2020-11-09T05:54:37Z</t>
  </si>
  <si>
    <t>2020-11-09T05:54:24Z</t>
  </si>
  <si>
    <t>MDEwOlJlcG9zaXRvcnkyMzU3MTQwNzg=</t>
  </si>
  <si>
    <t>bTime</t>
  </si>
  <si>
    <t>keldonia</t>
  </si>
  <si>
    <t>Brian Lambert</t>
  </si>
  <si>
    <t xml:space="preserve">@getethos </t>
  </si>
  <si>
    <t>bTime - a small lightweight library, with no dependencies,  designed to help manage schedules using bit vectors,  with 100% test and mutation test coverage</t>
  </si>
  <si>
    <t>https://github.com/keldonia/bTime</t>
  </si>
  <si>
    <t>2020-01-23T03:08:39Z</t>
  </si>
  <si>
    <t>2020-11-09T00:18:15Z</t>
  </si>
  <si>
    <t>2020-11-09T00:18:05Z</t>
  </si>
  <si>
    <t>MDEwOlJlcG9zaXRvcnkzMDk3MjM2NDU=</t>
  </si>
  <si>
    <t>UdaProject3</t>
  </si>
  <si>
    <t>ManuelECdev</t>
  </si>
  <si>
    <t>https://github.com/ManuelECdev/UdaProject3</t>
  </si>
  <si>
    <t>2020-11-03T15:09:46Z</t>
  </si>
  <si>
    <t>2020-11-08T22:53:43Z</t>
  </si>
  <si>
    <t>2020-11-08T22:53:40Z</t>
  </si>
  <si>
    <t>MDEwOlJlcG9zaXRvcnkxNzMwNjY4MjM=</t>
  </si>
  <si>
    <t>typescript-is-type</t>
  </si>
  <si>
    <t>A Typescript-safe runtime type check function</t>
  </si>
  <si>
    <t>typescript/runtime-typechecking</t>
  </si>
  <si>
    <t>https://github.com/NoriSte/typescript-is-type</t>
  </si>
  <si>
    <t>TypeScript/JavaScript/HTML</t>
  </si>
  <si>
    <t>2019-02-28T07:52:32Z</t>
  </si>
  <si>
    <t>2020-11-08T16:53:16Z</t>
  </si>
  <si>
    <t>2020-11-08T16:53:12Z</t>
  </si>
  <si>
    <t>MDEwOlJlcG9zaXRvcnkzMDk3NDYzNzE=</t>
  </si>
  <si>
    <t>AutoDeploy</t>
  </si>
  <si>
    <t>Aur0nd</t>
  </si>
  <si>
    <t>Praise the sun</t>
  </si>
  <si>
    <t>https://github.com/Aur0nd/AutoDeploy</t>
  </si>
  <si>
    <t>2020-11-03T16:35:13Z</t>
  </si>
  <si>
    <t>2020-11-07T16:35:13Z</t>
  </si>
  <si>
    <t>2020-11-07T16:35:39Z</t>
  </si>
  <si>
    <t>MDEwOlJlcG9zaXRvcnkyMzc5ODcyNDk=</t>
  </si>
  <si>
    <t>openalpr</t>
  </si>
  <si>
    <t>OpenALPR JavaScript SDK</t>
  </si>
  <si>
    <t>https://github.com/multei/openalpr</t>
  </si>
  <si>
    <t>2020-02-03T14:40:28Z</t>
  </si>
  <si>
    <t>2020-11-06T08:53:46Z</t>
  </si>
  <si>
    <t>2020-11-06T08:53:42Z</t>
  </si>
  <si>
    <t>MDEwOlJlcG9zaXRvcnkxNzI0ODc3Mzk=</t>
  </si>
  <si>
    <t>bitcoin-address-soft-regex-validation</t>
  </si>
  <si>
    <t>Passionate, positive-minded man / senior Front-end engineer / @cypress-io ambassador / instructor / speaker / testing &amp; automation lover / remote worker</t>
  </si>
  <si>
    <t>A single-function package to perform soft (no checksum) bitcoin address (Base58 and Bech32) validation</t>
  </si>
  <si>
    <t>javascript/typescript-definitions/bitcoin-address/validation-library</t>
  </si>
  <si>
    <t>https://github.com/NoriSte/bitcoin-address-soft-regex-validation</t>
  </si>
  <si>
    <t>2019-02-25T10:47:59Z</t>
  </si>
  <si>
    <t>2020-11-06T08:34:01Z</t>
  </si>
  <si>
    <t>2020-11-06T08:33:57Z</t>
  </si>
  <si>
    <t>MDEwOlJlcG9zaXRvcnkyNTAyNDQwMTE=</t>
  </si>
  <si>
    <t>json-el</t>
  </si>
  <si>
    <t>gruposantander</t>
  </si>
  <si>
    <t>JSON Expression Languaje</t>
  </si>
  <si>
    <t>https://github.com/gruposantander/json-el</t>
  </si>
  <si>
    <t>2020-03-26T11:48:18Z</t>
  </si>
  <si>
    <t>2020-11-05T13:44:39Z</t>
  </si>
  <si>
    <t>2020-11-05T13:42:59Z</t>
  </si>
  <si>
    <t>MDEwOlJlcG9zaXRvcnkyMDc4MTU5MzA=</t>
  </si>
  <si>
    <t>crypt-util</t>
  </si>
  <si>
    <t>rabobank-blockchain</t>
  </si>
  <si>
    <t>An abstraction layer which exposes cryptographic functions</t>
  </si>
  <si>
    <t>https://github.com/rabobank-blockchain/crypt-util</t>
  </si>
  <si>
    <t>2019-09-11T13:11:33Z</t>
  </si>
  <si>
    <t>2020-11-03T18:05:01Z</t>
  </si>
  <si>
    <t>2020-11-03T18:04:20Z</t>
  </si>
  <si>
    <t>MDEwOlJlcG9zaXRvcnkyOTkxMDc1ODE=</t>
  </si>
  <si>
    <t>jennifer-eze</t>
  </si>
  <si>
    <t>Jennifer Eze</t>
  </si>
  <si>
    <t>contact email: ogochukwuj.eze@gmail.com</t>
  </si>
  <si>
    <t>Griffith College Dublin</t>
  </si>
  <si>
    <t>https://github.com/jennifer-eze/udapeople</t>
  </si>
  <si>
    <t>2020-09-27T19:51:15Z</t>
  </si>
  <si>
    <t>2020-11-02T06:05:43Z</t>
  </si>
  <si>
    <t>2020-11-02T06:05:32Z</t>
  </si>
  <si>
    <t>MDEwOlJlcG9zaXRvcnkyOTY3MTg4Mjc=</t>
  </si>
  <si>
    <t>Sistema-de-adocao-de-Animais--Front</t>
  </si>
  <si>
    <t>UniAcademia</t>
  </si>
  <si>
    <t>https://github.com/UniAcademia/Sistema-de-adocao-de-Animais--Front</t>
  </si>
  <si>
    <t>2020-09-18T20:04:19Z</t>
  </si>
  <si>
    <t>2020-11-01T17:40:43Z</t>
  </si>
  <si>
    <t>2020-11-01T19:07:39Z</t>
  </si>
  <si>
    <t>MDEwOlJlcG9zaXRvcnkzMDc4NTk0OTg=</t>
  </si>
  <si>
    <t>lucasmarques73</t>
  </si>
  <si>
    <t>Lucas Marques</t>
  </si>
  <si>
    <t>Software Developer.\r\n@lucasmarques4linux</t>
  </si>
  <si>
    <t>@gupy-io</t>
  </si>
  <si>
    <t>https://github.com/lucasmarques73/mutation-test</t>
  </si>
  <si>
    <t>2020-10-28T00:06:48Z</t>
  </si>
  <si>
    <t>2020-10-30T17:57:27Z</t>
  </si>
  <si>
    <t>2020-10-30T17:57:19Z</t>
  </si>
  <si>
    <t>MDEwOlJlcG9zaXRvcnkyNDk0NDE5ODc=</t>
  </si>
  <si>
    <t>curry-pipe</t>
  </si>
  <si>
    <t>https://github.com/kavsingh/curry-pipe</t>
  </si>
  <si>
    <t>2020-03-23T13:42:56Z</t>
  </si>
  <si>
    <t>2020-10-28T22:46:38Z</t>
  </si>
  <si>
    <t>2020-10-28T22:45:30Z</t>
  </si>
  <si>
    <t>MDEwOlJlcG9zaXRvcnk1NDcwNTUzNw==</t>
  </si>
  <si>
    <t>kata.js</t>
  </si>
  <si>
    <t>marcomontalbano</t>
  </si>
  <si>
    <t>Marco Montalbano</t>
  </si>
  <si>
    <t>Enthusiastic Web Developer</t>
  </si>
  <si>
    <t>Milan,  Italy</t>
  </si>
  <si>
    <t>A collection of katas with JavaScript.</t>
  </si>
  <si>
    <t>kata/tdd/test/travis-ci/coverage/nyc/istanbul/github-actions/jasmine/mocha</t>
  </si>
  <si>
    <t>https://github.com/marcomontalbano/kata.js</t>
  </si>
  <si>
    <t>2016-03-25T08:26:30Z</t>
  </si>
  <si>
    <t>2020-10-28T18:15:05Z</t>
  </si>
  <si>
    <t>2020-10-28T18:14:43Z</t>
  </si>
  <si>
    <t>MDEwOlJlcG9zaXRvcnkyODU2ODkzOTU=</t>
  </si>
  <si>
    <t>ts-quality</t>
  </si>
  <si>
    <t>bredah</t>
  </si>
  <si>
    <t>Henrique Breda</t>
  </si>
  <si>
    <t>QA Automation Engineer.\r\nPassionate by my family,  technology and games (PC,   PS4 and Switch).</t>
  </si>
  <si>
    <t>Automate the quality process of a project developed in TypeScript</t>
  </si>
  <si>
    <t>https://github.com/bredah/ts-quality</t>
  </si>
  <si>
    <t>2020-08-06T23:10:33Z</t>
  </si>
  <si>
    <t>2020-10-27T08:27:41Z</t>
  </si>
  <si>
    <t>2020-10-27T08:27:38Z</t>
  </si>
  <si>
    <t>MDEwOlJlcG9zaXRvcnkzMDQ3Nzc4Mzc=</t>
  </si>
  <si>
    <t>microblog-backend</t>
  </si>
  <si>
    <t>frnkvsk</t>
  </si>
  <si>
    <t>Frank Vasek</t>
  </si>
  <si>
    <t>backend for microblog</t>
  </si>
  <si>
    <t>https://github.com/frnkvsk/microblog-backend</t>
  </si>
  <si>
    <t>2020-10-17T02:02:28Z</t>
  </si>
  <si>
    <t>2020-10-25T14:22:12Z</t>
  </si>
  <si>
    <t>2020-10-25T14:22:09Z</t>
  </si>
  <si>
    <t>MDEwOlJlcG9zaXRvcnkyOTg5ODg0MDE=</t>
  </si>
  <si>
    <t>udacity_project3</t>
  </si>
  <si>
    <t>anupam-bit2004</t>
  </si>
  <si>
    <t>Anupam Dutta</t>
  </si>
  <si>
    <t>Name: Anupam Dutta\r\nTotal experience in the IT industry: 12 yrs\r\nRelevant experience in QA: 7 yrs\r\nStrengths: Selenium,  Python,  Functional,  Automation testing.</t>
  </si>
  <si>
    <t>Oracle</t>
  </si>
  <si>
    <t>https://github.com/anupam-bit2004/udacity_project3</t>
  </si>
  <si>
    <t>2020-09-27T08:35:24Z</t>
  </si>
  <si>
    <t>2020-10-24T01:18:30Z</t>
  </si>
  <si>
    <t>2020-10-24T01:18:09Z</t>
  </si>
  <si>
    <t>MDEwOlJlcG9zaXRvcnkzMDI0Mjk0MjM=</t>
  </si>
  <si>
    <t>sourdough</t>
  </si>
  <si>
    <t>S√£o Leopoldo</t>
  </si>
  <si>
    <t xml:space="preserve"> RS,  Brazil</t>
  </si>
  <si>
    <t>vuejs3/composition-api/jest/typescript</t>
  </si>
  <si>
    <t>https://github.com/awerlang/sourdough</t>
  </si>
  <si>
    <t>JavaScript/HTML/Vue/TypeScript/CSS</t>
  </si>
  <si>
    <t>2020-10-08T18:31:06Z</t>
  </si>
  <si>
    <t>2020-10-23T21:29:41Z</t>
  </si>
  <si>
    <t>2020-10-23T21:02:08Z</t>
  </si>
  <si>
    <t>MDEwOlJlcG9zaXRvcnkyOTY1NzUyNTY=</t>
  </si>
  <si>
    <t>vue-minimal-multiselect</t>
  </si>
  <si>
    <t>script-development</t>
  </si>
  <si>
    <t>https://github.com/script-development/vue-minimal-multiselect</t>
  </si>
  <si>
    <t>2020-09-18T09:25:42Z</t>
  </si>
  <si>
    <t>2020-10-23T11:02:26Z</t>
  </si>
  <si>
    <t>2020-10-23T11:02:12Z</t>
  </si>
  <si>
    <t>MDEwOlJlcG9zaXRvcnkyOTgwODI4NjQ=</t>
  </si>
  <si>
    <t>corn-questions</t>
  </si>
  <si>
    <t>icaroharry</t>
  </si>
  <si>
    <t>√çcaro Harry</t>
  </si>
  <si>
    <t xml:space="preserve">@betrybe </t>
  </si>
  <si>
    <t>Belo Horizonte - MG - Brasil</t>
  </si>
  <si>
    <t>https://github.com/icaroharry/corn-questions</t>
  </si>
  <si>
    <t>2020-09-23T20:10:46Z</t>
  </si>
  <si>
    <t>2020-10-19T20:21:58Z</t>
  </si>
  <si>
    <t>2020-10-19T20:21:48Z</t>
  </si>
  <si>
    <t>MDEwOlJlcG9zaXRvcnkyODg4OTk4NDM=</t>
  </si>
  <si>
    <t>uc-vvs</t>
  </si>
  <si>
    <t>kazuhirodk</t>
  </si>
  <si>
    <t>Kazuhiro Kojio</t>
  </si>
  <si>
    <t>Quero Educação</t>
  </si>
  <si>
    <t>São José dos Campos - SP, Brazil</t>
  </si>
  <si>
    <t>Exercícios da Unidade Curricular de Verificação e Validação de Software 2020.1 - ICT-UNIFESP</t>
  </si>
  <si>
    <t>https://github.com/kazuhirodk/uc-vvs</t>
  </si>
  <si>
    <t>Ruby/JavaScript/TypeScript/HTML</t>
  </si>
  <si>
    <t>2020-08-20T03:46:50Z</t>
  </si>
  <si>
    <t>2020-10-19T04:05:20Z</t>
  </si>
  <si>
    <t>2020-10-19T04:05:08Z</t>
  </si>
  <si>
    <t>MDEwOlJlcG9zaXRvcnkyNzEzMjM4MTc=</t>
  </si>
  <si>
    <t>croton</t>
  </si>
  <si>
    <t>dubbha</t>
  </si>
  <si>
    <t>Oleksiy Dubovyk</t>
  </si>
  <si>
    <t>Toxic to cats and dogs.</t>
  </si>
  <si>
    <t>https://github.com/dubbha/croton</t>
  </si>
  <si>
    <t>JavaScript/Starlark/Java/Ruby/Objective-C/TypeScript/HTML</t>
  </si>
  <si>
    <t>2020-06-10T16:07:05Z</t>
  </si>
  <si>
    <t>2020-10-25T21:03:57Z</t>
  </si>
  <si>
    <t>2020-10-18T23:53:55Z</t>
  </si>
  <si>
    <t>MDEwOlJlcG9zaXRvcnkyODI1NzYyMzQ=</t>
  </si>
  <si>
    <t>AutoDeploy-SuperPower-Project</t>
  </si>
  <si>
    <t>sachincool</t>
  </si>
  <si>
    <t>Harshit  Luthra</t>
  </si>
  <si>
    <t>DevSecOps Practitioner (っˆڡˆς)</t>
  </si>
  <si>
    <t xml:space="preserve">Bangalore, Karnataka, IN </t>
  </si>
  <si>
    <t>This project is part of Udacity - CloudDevOps Nanodegree</t>
  </si>
  <si>
    <t>https://github.com/sachincool/AutoDeploy-SuperPower-Project</t>
  </si>
  <si>
    <t>TypeScript/JavaScript/CSS/HTML/Shell</t>
  </si>
  <si>
    <t>2020-07-26T04:34:42Z</t>
  </si>
  <si>
    <t>2020-10-18T23:23:27Z</t>
  </si>
  <si>
    <t>2020-10-18T23:23:13Z</t>
  </si>
  <si>
    <t>MDEwOlJlcG9zaXRvcnkxNDU0MzYzNTU=</t>
  </si>
  <si>
    <t>NerOcrO</t>
  </si>
  <si>
    <t>Fabien - MEFA</t>
  </si>
  <si>
    <t>Nous avons un super pouvoir  utilisons le √† bon escient.</t>
  </si>
  <si>
    <t>@octo-technology</t>
  </si>
  <si>
    <t>Katas</t>
  </si>
  <si>
    <t>javascript/katas</t>
  </si>
  <si>
    <t>https://github.com/NerOcrO/katas</t>
  </si>
  <si>
    <t>2018-08-20T15:31:47Z</t>
  </si>
  <si>
    <t>2020-10-18T16:24:07Z</t>
  </si>
  <si>
    <t>2020-10-18T16:23:59Z</t>
  </si>
  <si>
    <t>MDEwOlJlcG9zaXRvcnkyNDU4MTg4MjI=</t>
  </si>
  <si>
    <t>discord-queue-bot</t>
  </si>
  <si>
    <t>remos</t>
  </si>
  <si>
    <t>Somer</t>
  </si>
  <si>
    <t>Sydney,  Australia</t>
  </si>
  <si>
    <t>https://github.com/remos/discord-queue-bot</t>
  </si>
  <si>
    <t>2020-03-08T13:23:53Z</t>
  </si>
  <si>
    <t>2020-10-17T15:06:00Z</t>
  </si>
  <si>
    <t>2020-10-17T15:05:32Z</t>
  </si>
  <si>
    <t>MDEwOlJlcG9zaXRvcnkyMzkzMTQ5NTU=</t>
  </si>
  <si>
    <t>fantasymarket-app</t>
  </si>
  <si>
    <t>fantasymarket</t>
  </si>
  <si>
    <t>YOUR road to success in the stock market!</t>
  </si>
  <si>
    <t>https://github.com/fantasymarket/fantasymarket-app</t>
  </si>
  <si>
    <t>JavaScript/CSS/TypeScript/HTML</t>
  </si>
  <si>
    <t>2020-02-09T14:07:44Z</t>
  </si>
  <si>
    <t>2021-03-04T23:34:20Z</t>
  </si>
  <si>
    <t>2020-10-17T11:39:52Z</t>
  </si>
  <si>
    <t>MDEwOlJlcG9zaXRvcnkyODk3MTQ1Njc=</t>
  </si>
  <si>
    <t>Unifesp-Mestrado-TesteSoftware</t>
  </si>
  <si>
    <t>guilhermeneves</t>
  </si>
  <si>
    <t>Guilherme Neves</t>
  </si>
  <si>
    <t>Data Engineer</t>
  </si>
  <si>
    <t>Bayer</t>
  </si>
  <si>
    <t>Desenvolvimento das atividades da disciplina de Teste de Software no curso de Mestrado Unifesp SJC.</t>
  </si>
  <si>
    <t>typescript/jest/testes-unitarios/teste-de-software</t>
  </si>
  <si>
    <t>https://github.com/guilhermeneves/Unifesp-Mestrado-TesteSoftware</t>
  </si>
  <si>
    <t>2020-08-23T15:33:05Z</t>
  </si>
  <si>
    <t>2020-10-17T03:22:35Z</t>
  </si>
  <si>
    <t>2020-10-17T03:22:33Z</t>
  </si>
  <si>
    <t>MDEwOlJlcG9zaXRvcnkxNjU1OTQ4Njk=</t>
  </si>
  <si>
    <t>claudia-api-jwt-authenticator</t>
  </si>
  <si>
    <t>aaronjameslang</t>
  </si>
  <si>
    <t>Aaron J. Lang</t>
  </si>
  <si>
    <t>Vancouver,  Canada</t>
  </si>
  <si>
    <t>üéüÔ∏è Easily verify JWTs with Claudia</t>
  </si>
  <si>
    <t>https://github.com/aaronjameslang/claudia-api-jwt-authenticator</t>
  </si>
  <si>
    <t>2019-01-14T04:23:16Z</t>
  </si>
  <si>
    <t>2020-10-17T02:18:27Z</t>
  </si>
  <si>
    <t>2020-10-17T02:18:24Z</t>
  </si>
  <si>
    <t>MDEwOlJlcG9zaXRvcnk5MzE4MDU0MA==</t>
  </si>
  <si>
    <t>node-install-local</t>
  </si>
  <si>
    <t>Installs npm/yarn packages locally without symlink. Exactly the same as your production installation, no compromises.</t>
  </si>
  <si>
    <t>https://github.com/nicojs/node-install-local</t>
  </si>
  <si>
    <t>2017-06-02T15:43:30Z</t>
  </si>
  <si>
    <t>2021-06-20T14:53:46Z</t>
  </si>
  <si>
    <t>2020-10-16T19:47:18Z</t>
  </si>
  <si>
    <t>MDEwOlJlcG9zaXRvcnkzMDQ1NDk2MjU=</t>
  </si>
  <si>
    <t>trial123</t>
  </si>
  <si>
    <t>tbhavay</t>
  </si>
  <si>
    <t>https://github.com/tbhavay/trial123</t>
  </si>
  <si>
    <t>2020-10-16T07:16:36Z</t>
  </si>
  <si>
    <t>2020-10-16T07:21:38Z</t>
  </si>
  <si>
    <t>2020-10-16T07:19:40Z</t>
  </si>
  <si>
    <t>MDEwOlJlcG9zaXRvcnkyODU3Mjk2MDM=</t>
  </si>
  <si>
    <t>gucollaco</t>
  </si>
  <si>
    <t>Gustavo Colla√ßo</t>
  </si>
  <si>
    <t>Full stack developer | UX/UI designer</t>
  </si>
  <si>
    <t>Poliedro</t>
  </si>
  <si>
    <t>S√£o Jos√© dos Campos,  SP</t>
  </si>
  <si>
    <t>Unifesp software testing course repository.</t>
  </si>
  <si>
    <t>https://github.com/gucollaco/software-testing</t>
  </si>
  <si>
    <t>2020-08-07T03:38:02Z</t>
  </si>
  <si>
    <t>2020-10-16T04:03:03Z</t>
  </si>
  <si>
    <t>2020-10-16T04:02:53Z</t>
  </si>
  <si>
    <t>MDEwOlJlcG9zaXRvcnkyMDc4MTkzODc=</t>
  </si>
  <si>
    <t>vp-toolkit-models</t>
  </si>
  <si>
    <t>Model definitions for the W3C Verifiable Credentials standard</t>
  </si>
  <si>
    <t>https://github.com/rabobank-blockchain/vp-toolkit-models</t>
  </si>
  <si>
    <t>2019-09-11T13:28:21Z</t>
  </si>
  <si>
    <t>2020-12-08T11:48:05Z</t>
  </si>
  <si>
    <t>2020-10-15T09:19:40Z</t>
  </si>
  <si>
    <t>MDEwOlJlcG9zaXRvcnkyOTkzMzkwMzk=</t>
  </si>
  <si>
    <t>ederfduran</t>
  </si>
  <si>
    <t>Eder Duran</t>
  </si>
  <si>
    <t>Udacity project to create a full ci/cd pipeline using AWS-cloudformation,  circleci ,  ansible and Prometheus.</t>
  </si>
  <si>
    <t>https://github.com/ederfduran/Udacity-CICD</t>
  </si>
  <si>
    <t>2020-09-28T14:42:29Z</t>
  </si>
  <si>
    <t>2020-10-12T23:11:40Z</t>
  </si>
  <si>
    <t>2020-10-12T23:11:37Z</t>
  </si>
  <si>
    <t>MDEwOlJlcG9zaXRvcnkyOTk0NTA0NjI=</t>
  </si>
  <si>
    <t>transcripts</t>
  </si>
  <si>
    <t>https://github.com/awerlang/transcripts</t>
  </si>
  <si>
    <t>JavaScript/HTML/Vue/TypeScript</t>
  </si>
  <si>
    <t>2020-09-28T22:57:33Z</t>
  </si>
  <si>
    <t>2020-10-12T21:12:30Z</t>
  </si>
  <si>
    <t>2020-10-12T21:12:07Z</t>
  </si>
  <si>
    <t>MDEwOlJlcG9zaXRvcnkzMDIzMTcwMTc=</t>
  </si>
  <si>
    <t>stryker-issue-1847</t>
  </si>
  <si>
    <t>michael42</t>
  </si>
  <si>
    <t>https://github.com/michael42/stryker-issue-1847</t>
  </si>
  <si>
    <t>2020-10-08T11:22:30Z</t>
  </si>
  <si>
    <t>2020-10-08T11:26:20Z</t>
  </si>
  <si>
    <t>2020-10-08T11:26:06Z</t>
  </si>
  <si>
    <t>MDEwOlJlcG9zaXRvcnkyODY1NTg2MzI=</t>
  </si>
  <si>
    <t>cdond-solution</t>
  </si>
  <si>
    <t>bsommardahl</t>
  </si>
  <si>
    <t>Byron Sommardahl</t>
  </si>
  <si>
    <t>Acklen Avenue</t>
  </si>
  <si>
    <t>Nashville,  TN</t>
  </si>
  <si>
    <t>https://github.com/bsommardahl/cdond-solution</t>
  </si>
  <si>
    <t>2020-08-10T19:11:48Z</t>
  </si>
  <si>
    <t>2020-10-07T18:36:44Z</t>
  </si>
  <si>
    <t>2020-10-07T18:36:33Z</t>
  </si>
  <si>
    <t>MDEwOlJlcG9zaXRvcnkyOTgwOTYxMjg=</t>
  </si>
  <si>
    <t>tonica-imobiliaria</t>
  </si>
  <si>
    <t>pedrohb88</t>
  </si>
  <si>
    <t>Pedro Leal</t>
  </si>
  <si>
    <t>https://github.com/pedrohb88/tonica-imobiliaria</t>
  </si>
  <si>
    <t>JavaScript/HTML/CSS/Gherkin</t>
  </si>
  <si>
    <t>2020-09-23T21:15:05Z</t>
  </si>
  <si>
    <t>2020-10-03T15:15:24Z</t>
  </si>
  <si>
    <t>2020-10-03T15:15:07Z</t>
  </si>
  <si>
    <t>MDEwOlJlcG9zaXRvcnkzMDAyMzMzOTg=</t>
  </si>
  <si>
    <t>angular-stryker-jest</t>
  </si>
  <si>
    <t>bvanderneut</t>
  </si>
  <si>
    <t>Bjorn van der Neut</t>
  </si>
  <si>
    <t>Working @Independer as a Test Lead. So making sure the website goes to production without any bugs.</t>
  </si>
  <si>
    <t>Independer</t>
  </si>
  <si>
    <t>Hilversum</t>
  </si>
  <si>
    <t>Small app with Angular CLI that runs Stryker with Jest tests</t>
  </si>
  <si>
    <t>https://github.com/bvanderneut/angular-stryker-jest</t>
  </si>
  <si>
    <t>JavaScript/TypeScript/HTML/SCSS</t>
  </si>
  <si>
    <t>2020-10-01T10:08:28Z</t>
  </si>
  <si>
    <t>2020-10-02T14:09:28Z</t>
  </si>
  <si>
    <t>2020-10-02T14:09:17Z</t>
  </si>
  <si>
    <t>MDEwOlJlcG9zaXRvcnk3NTUxODg4OQ==</t>
  </si>
  <si>
    <t>metatests</t>
  </si>
  <si>
    <t>metarhia</t>
  </si>
  <si>
    <t>Extremely simple to use test framework and runner for Metarhia technology stack</t>
  </si>
  <si>
    <t>test/metarhia/impress/js/javascript/node/nodejs/tap/declarative/assert</t>
  </si>
  <si>
    <t>https://github.com/metarhia/metatests</t>
  </si>
  <si>
    <t>JavaScript/R</t>
  </si>
  <si>
    <t>2016-12-04T05:15:08Z</t>
  </si>
  <si>
    <t>2021-04-10T18:10:21Z</t>
  </si>
  <si>
    <t>2020-10-02T09:42:58Z</t>
  </si>
  <si>
    <t>MDEwOlJlcG9zaXRvcnkzMDA0MzE1MDU=</t>
  </si>
  <si>
    <t>strykerScoringBowling</t>
  </si>
  <si>
    <t>aloysiorabello</t>
  </si>
  <si>
    <t>Aloysio Rabello</t>
  </si>
  <si>
    <t>https://github.com/aloysiorabello/strykerScoringBowling</t>
  </si>
  <si>
    <t>2020-10-01T21:37:41Z</t>
  </si>
  <si>
    <t>2020-10-01T21:41:11Z</t>
  </si>
  <si>
    <t>2020-10-01T21:40:16Z</t>
  </si>
  <si>
    <t>MDEwOlJlcG9zaXRvcnkxMDM1MzAzMTY=</t>
  </si>
  <si>
    <t>sequoia-js-client-sdk</t>
  </si>
  <si>
    <t>pikselpalette</t>
  </si>
  <si>
    <t>Javascript SDK for using Piksel Palette services</t>
  </si>
  <si>
    <t>https://github.com/pikselpalette/sequoia-js-client-sdk</t>
  </si>
  <si>
    <t>2017-09-14T12:37:48Z</t>
  </si>
  <si>
    <t>2020-09-25T09:53:37Z</t>
  </si>
  <si>
    <t>2020-09-25T09:52:33Z</t>
  </si>
  <si>
    <t>MDEwOlJlcG9zaXRvcnkyODU2NzM1MTM=</t>
  </si>
  <si>
    <t>Application-Auto-Deploy</t>
  </si>
  <si>
    <t>Nishan-Vivek</t>
  </si>
  <si>
    <t>NishanVivek</t>
  </si>
  <si>
    <t>Cloud enthusiast,  CST &amp; Network Security graduate with a particular interest in DevOps and Cloud Infrastructure.</t>
  </si>
  <si>
    <t>Vancouver,  BC</t>
  </si>
  <si>
    <t>Udacity Project - Build CI/CD Pipelines,  Monitoring &amp; Logging</t>
  </si>
  <si>
    <t>https://github.com/Nishan-Vivek/Application-Auto-Deploy</t>
  </si>
  <si>
    <t>2020-08-06T21:19:42Z</t>
  </si>
  <si>
    <t>2020-09-23T21:43:32Z</t>
  </si>
  <si>
    <t>2020-09-23T21:43:22Z</t>
  </si>
  <si>
    <t>MDEwOlJlcG9zaXRvcnkyNzg4NTMxODk=</t>
  </si>
  <si>
    <t>cicd-pipeline</t>
  </si>
  <si>
    <t>frank3stein</t>
  </si>
  <si>
    <t>e v m</t>
  </si>
  <si>
    <t>https://github.com/frank3stein/cicd-pipeline</t>
  </si>
  <si>
    <t>TypeScript/JavaScript/CSS/HTML</t>
  </si>
  <si>
    <t>2020-07-11T12:02:41Z</t>
  </si>
  <si>
    <t>2020-09-21T17:42:20Z</t>
  </si>
  <si>
    <t>2020-09-21T17:40:37Z</t>
  </si>
  <si>
    <t>MDEwOlJlcG9zaXRvcnkyOTcwNzUxMDk=</t>
  </si>
  <si>
    <t>team-scrapper</t>
  </si>
  <si>
    <t>extrator de dados de time pelo site usando web scrapper</t>
  </si>
  <si>
    <t>https://github.com/claytonsilva/team-scrapper</t>
  </si>
  <si>
    <t>JavaScript/Dockerfile/HTML</t>
  </si>
  <si>
    <t>2020-09-20T12:49:50Z</t>
  </si>
  <si>
    <t>2020-09-21T07:05:23Z</t>
  </si>
  <si>
    <t>2020-09-21T07:05:19Z</t>
  </si>
  <si>
    <t>MDEwOlJlcG9zaXRvcnkyOTQwNTQyNjA=</t>
  </si>
  <si>
    <t>solent-interview-project</t>
  </si>
  <si>
    <t>https://github.com/MeanBoyCousin/solent-interview-project</t>
  </si>
  <si>
    <t>JavaScript/HTML/Shell</t>
  </si>
  <si>
    <t>2020-09-09T08:43:19Z</t>
  </si>
  <si>
    <t>2020-09-16T09:55:54Z</t>
  </si>
  <si>
    <t>2020-09-16T09:55:31Z</t>
  </si>
  <si>
    <t>MDEwOlJlcG9zaXRvcnkyOTM0MTQwMzU=</t>
  </si>
  <si>
    <t>zhulingchen</t>
  </si>
  <si>
    <t>Zhu,  Lingchen</t>
  </si>
  <si>
    <t>Senior Research Scientist at Schlumberger - Doll Research</t>
  </si>
  <si>
    <t>Schlumberger</t>
  </si>
  <si>
    <t>Cambridge,  MA,  USA</t>
  </si>
  <si>
    <t>Cloud DevOps C3 Refresh Project Starter - Build CI/CD Pipelines,  Monitoring &amp; Logging - Spring 2020</t>
  </si>
  <si>
    <t>https://github.com/zhulingchen/cdond-c3-projectstarter</t>
  </si>
  <si>
    <t>2020-09-07T03:36:00Z</t>
  </si>
  <si>
    <t>2021-01-04T23:17:57Z</t>
  </si>
  <si>
    <t>2020-09-13T16:57:45Z</t>
  </si>
  <si>
    <t>MDEwOlJlcG9zaXRvcnkxNzY0OTU3MzM=</t>
  </si>
  <si>
    <t>nimbus-graphql</t>
  </si>
  <si>
    <t>utilitywarehouse</t>
  </si>
  <si>
    <t>A GraphQL Framework with batteries included</t>
  </si>
  <si>
    <t>https://github.com/utilitywarehouse/nimbus-graphql</t>
  </si>
  <si>
    <t>2019-03-19T11:19:46Z</t>
  </si>
  <si>
    <t>2020-09-09T09:08:15Z</t>
  </si>
  <si>
    <t>2020-09-09T09:08:11Z</t>
  </si>
  <si>
    <t>MDEwOlJlcG9zaXRvcnkyODgyMjM2Mzg=</t>
  </si>
  <si>
    <t>usameapp-user-api</t>
  </si>
  <si>
    <t>darrynjzb</t>
  </si>
  <si>
    <t>Darryn Josué</t>
  </si>
  <si>
    <t>Full stack web developer</t>
  </si>
  <si>
    <t>https://github.com/darrynjzb/usameapp-user-api</t>
  </si>
  <si>
    <t>Dockerfile/JavaScript/HTML</t>
  </si>
  <si>
    <t>2020-08-17T15:57:49Z</t>
  </si>
  <si>
    <t>2020-09-07T18:05:14Z</t>
  </si>
  <si>
    <t>2020-09-07T18:05:04Z</t>
  </si>
  <si>
    <t>MDEwOlJlcG9zaXRvcnkyNTMwMDEyMDY=</t>
  </si>
  <si>
    <t>otus-react-js-learning</t>
  </si>
  <si>
    <t>shurupov</t>
  </si>
  <si>
    <t>Evgeny Shurupov</t>
  </si>
  <si>
    <t>https://github.com/shurupov/otus-react-js-learning</t>
  </si>
  <si>
    <t>HTML/TypeScript/JavaScript</t>
  </si>
  <si>
    <t>2020-04-04T13:15:51Z</t>
  </si>
  <si>
    <t>2020-08-26T14:42:02Z</t>
  </si>
  <si>
    <t>2020-08-26T14:41:58Z</t>
  </si>
  <si>
    <t>MDEwOlJlcG9zaXRvcnkyODQ5ODgyMDQ=</t>
  </si>
  <si>
    <t>josspoupeney2</t>
  </si>
  <si>
    <t>https://github.com/josspoupeney2/Test</t>
  </si>
  <si>
    <t>Smarty/JavaScript/Gherkin/HTML/CSS</t>
  </si>
  <si>
    <t>2020-08-04T13:28:44Z</t>
  </si>
  <si>
    <t>2020-08-20T16:04:12Z</t>
  </si>
  <si>
    <t>2020-08-20T16:03:51Z</t>
  </si>
  <si>
    <t>MDEwOlJlcG9zaXRvcnkxNDYwODM5NDQ=</t>
  </si>
  <si>
    <t>javascript/game-of-life</t>
  </si>
  <si>
    <t>https://github.com/NerOcrO/game-of-life</t>
  </si>
  <si>
    <t>2018-08-25T09:47:48Z</t>
  </si>
  <si>
    <t>2020-08-15T09:47:41Z</t>
  </si>
  <si>
    <t>2020-08-15T09:47:32Z</t>
  </si>
  <si>
    <t>MDEwOlJlcG9zaXRvcnkxNjg4ODc2MzI=</t>
  </si>
  <si>
    <t>lint-my-app</t>
  </si>
  <si>
    <t>saiichihashimoto</t>
  </si>
  <si>
    <t>Saiichi Hashimoto</t>
  </si>
  <si>
    <t>So you can write your app instead of lint it!</t>
  </si>
  <si>
    <t>check/code/eslint/fix/fixjson/format/imagemin/lint/lint-staged/optimize</t>
  </si>
  <si>
    <t>https://github.com/saiichihashimoto/lint-my-app</t>
  </si>
  <si>
    <t>2019-02-02T22:59:30Z</t>
  </si>
  <si>
    <t>2020-08-19T04:23:47Z</t>
  </si>
  <si>
    <t>2020-08-13T22:57:30Z</t>
  </si>
  <si>
    <t>MDEwOlJlcG9zaXRvcnkxODA5NTY4NDQ=</t>
  </si>
  <si>
    <t>coding-dojo</t>
  </si>
  <si>
    <t>oliwennell</t>
  </si>
  <si>
    <t>Oli Wennell</t>
  </si>
  <si>
    <t>Embarassing Dad,  husband,  diagram doodler. Lead software engineer @red-gate</t>
  </si>
  <si>
    <t>comparethemarket.com</t>
  </si>
  <si>
    <t>A place to keep the code we write during the weekly dojo :sparkles:</t>
  </si>
  <si>
    <t>https://github.com/oliwennell/coding-dojo</t>
  </si>
  <si>
    <t>Shell/C#/HTML/JavaScript/Python</t>
  </si>
  <si>
    <t>2019-04-12T07:43:29Z</t>
  </si>
  <si>
    <t>2020-08-07T15:41:00Z</t>
  </si>
  <si>
    <t>2020-08-07T15:40:47Z</t>
  </si>
  <si>
    <t>MDEwOlJlcG9zaXRvcnkyODQ0NTM1MDQ=</t>
  </si>
  <si>
    <t>Mastermind</t>
  </si>
  <si>
    <t>antobrines</t>
  </si>
  <si>
    <t>Antonin BRINES</t>
  </si>
  <si>
    <t>https://github.com/antobrines/Mastermind</t>
  </si>
  <si>
    <t>2020-08-02T12:04:40Z</t>
  </si>
  <si>
    <t>2020-08-02T12:05:38Z</t>
  </si>
  <si>
    <t>2020-08-02T12:05:22Z</t>
  </si>
  <si>
    <t>MDEwOlJlcG9zaXRvcnkyODQyNTQ2MjA=</t>
  </si>
  <si>
    <t>auto_deploy</t>
  </si>
  <si>
    <t>borismikwa</t>
  </si>
  <si>
    <t>https://github.com/borismikwa/auto_deploy</t>
  </si>
  <si>
    <t>2020-08-01T12:21:59Z</t>
  </si>
  <si>
    <t>2020-08-01T12:53:05Z</t>
  </si>
  <si>
    <t>2020-08-01T12:51:38Z</t>
  </si>
  <si>
    <t>MDEwOlJlcG9zaXRvcnkyODQyMzU3MTE=</t>
  </si>
  <si>
    <t>DevOps</t>
  </si>
  <si>
    <t>https://github.com/borismikwa/DevOps</t>
  </si>
  <si>
    <t>2020-08-01T10:11:35Z</t>
  </si>
  <si>
    <t>2020-08-01T11:05:53Z</t>
  </si>
  <si>
    <t>2020-08-01T11:04:24Z</t>
  </si>
  <si>
    <t>MDEwOlJlcG9zaXRvcnkyMDc1MDEwMzE=</t>
  </si>
  <si>
    <t>universal-ledger-agent</t>
  </si>
  <si>
    <t>A generic, lightweight messaging framework to enable modularity in your runtime</t>
  </si>
  <si>
    <t>https://github.com/rabobank-blockchain/universal-ledger-agent</t>
  </si>
  <si>
    <t>2019-09-10T08:08:51Z</t>
  </si>
  <si>
    <t>2020-11-26T02:33:06Z</t>
  </si>
  <si>
    <t>2020-07-31T07:59:04Z</t>
  </si>
  <si>
    <t>MDEwOlJlcG9zaXRvcnkyODA5MzE4Mjk=</t>
  </si>
  <si>
    <t>nanoDeg</t>
  </si>
  <si>
    <t>disposetest3</t>
  </si>
  <si>
    <t>https://github.com/disposetest3/nanoDeg</t>
  </si>
  <si>
    <t>2020-07-19T19:03:34Z</t>
  </si>
  <si>
    <t>2020-07-31T07:38:56Z</t>
  </si>
  <si>
    <t>2020-07-31T07:38:45Z</t>
  </si>
  <si>
    <t>MDEwOlJlcG9zaXRvcnkyMDc4MjMyNjc=</t>
  </si>
  <si>
    <t>vp-toolkit</t>
  </si>
  <si>
    <t>Generate Verifiable Presentations and Verfiable Credentials easily</t>
  </si>
  <si>
    <t>https://github.com/rabobank-blockchain/vp-toolkit</t>
  </si>
  <si>
    <t>2019-09-11T13:46:32Z</t>
  </si>
  <si>
    <t>2020-07-31T06:58:21Z</t>
  </si>
  <si>
    <t>2020-07-31T06:58:12Z</t>
  </si>
  <si>
    <t>MDEwOlJlcG9zaXRvcnkyNzYzODMyOTE=</t>
  </si>
  <si>
    <t>pa1945</t>
  </si>
  <si>
    <t>P. ALVES</t>
  </si>
  <si>
    <t>Rede Comunicacao</t>
  </si>
  <si>
    <t>Project: Give Your Application Auto-Deploy Superpowers</t>
  </si>
  <si>
    <t>ci-cd/aws/s3-bucket/ec2-instance/cloudfront/react/frontend/backend/prometheus</t>
  </si>
  <si>
    <t>https://github.com/pa1945/auto_deploy</t>
  </si>
  <si>
    <t>2020-07-01T13:20:51Z</t>
  </si>
  <si>
    <t>2021-05-26T08:52:14Z</t>
  </si>
  <si>
    <t>2020-07-30T10:57:47Z</t>
  </si>
  <si>
    <t>MDEwOlJlcG9zaXRvcnkyMDc5OTY5MjU=</t>
  </si>
  <si>
    <t>vc-status-registry</t>
  </si>
  <si>
    <t>Interact with the Ethereum VcStatusRegistry smart contract</t>
  </si>
  <si>
    <t>https://github.com/rabobank-blockchain/vc-status-registry</t>
  </si>
  <si>
    <t>2019-09-12T08:02:57Z</t>
  </si>
  <si>
    <t>2020-07-30T08:49:10Z</t>
  </si>
  <si>
    <t>2020-07-30T08:49:07Z</t>
  </si>
  <si>
    <t>MDEwOlJlcG9zaXRvcnkyODE3ODM3ODU=</t>
  </si>
  <si>
    <t>devOps1</t>
  </si>
  <si>
    <t>ndakena</t>
  </si>
  <si>
    <t>Master's degree in Telecoms and IT,  have deployed A2Billing on S4B (on-premise). Also a data analyst,  a project reviewer for Udacity (AI for PM and Cloud).</t>
  </si>
  <si>
    <t>MaliNda Tech</t>
  </si>
  <si>
    <t>Douala Cameroon</t>
  </si>
  <si>
    <t>https://github.com/ndakena/devOps1</t>
  </si>
  <si>
    <t>2020-07-22T21:10:06Z</t>
  </si>
  <si>
    <t>2020-07-25T21:24:56Z</t>
  </si>
  <si>
    <t>2020-07-25T21:24:53Z</t>
  </si>
  <si>
    <t>MDEwOlJlcG9zaXRvcnkyMDc4MzQzOTg=</t>
  </si>
  <si>
    <t>ula-vc-data-management</t>
  </si>
  <si>
    <t>ULA Holder plugin for managing Verifiable Credential data</t>
  </si>
  <si>
    <t>https://github.com/rabobank-blockchain/ula-vc-data-management</t>
  </si>
  <si>
    <t>2019-09-11T14:36:54Z</t>
  </si>
  <si>
    <t>2020-07-24T20:39:36Z</t>
  </si>
  <si>
    <t>2020-07-24T20:39:27Z</t>
  </si>
  <si>
    <t>MDEwOlJlcG9zaXRvcnkyMDc4Mzc0NjQ=</t>
  </si>
  <si>
    <t>ula-vp-controller</t>
  </si>
  <si>
    <t>ULA Holder plugin that controls the credential exchange process after scanning a QR code</t>
  </si>
  <si>
    <t>https://github.com/rabobank-blockchain/ula-vp-controller</t>
  </si>
  <si>
    <t>2019-09-11T14:50:43Z</t>
  </si>
  <si>
    <t>2020-07-24T17:53:15Z</t>
  </si>
  <si>
    <t>2020-07-24T17:53:05Z</t>
  </si>
  <si>
    <t>MDEwOlJlcG9zaXRvcnkyNjYzODcyMDE=</t>
  </si>
  <si>
    <t>demo-decorator</t>
  </si>
  <si>
    <t>ochrstn</t>
  </si>
  <si>
    <t>Conditionally replaces a JS/TS class at runtime with another one</t>
  </si>
  <si>
    <t>https://github.com/ochrstn/demo-decorator</t>
  </si>
  <si>
    <t>2020-05-23T17:35:09Z</t>
  </si>
  <si>
    <t>2020-07-21T10:10:11Z</t>
  </si>
  <si>
    <t>2020-07-21T10:10:07Z</t>
  </si>
  <si>
    <t>MDEwOlJlcG9zaXRvcnkyNzMyOTg2NzE=</t>
  </si>
  <si>
    <t>nodejs-202006118-course-materials</t>
  </si>
  <si>
    <t>https://github.com/js-tasks-ru/nodejs-202006118-course-materials</t>
  </si>
  <si>
    <t>JavaScript/HTML/Makefile</t>
  </si>
  <si>
    <t>2020-06-18T17:21:20Z</t>
  </si>
  <si>
    <t>2021-02-09T16:11:28Z</t>
  </si>
  <si>
    <t>2020-07-20T19:00:02Z</t>
  </si>
  <si>
    <t>MDEwOlJlcG9zaXRvcnkyMDA2NzM5NDI=</t>
  </si>
  <si>
    <t>sk8m8</t>
  </si>
  <si>
    <t>ZephSibley</t>
  </si>
  <si>
    <t>Zeph!</t>
  </si>
  <si>
    <t>https://github.com/ZephSibley/sk8m8</t>
  </si>
  <si>
    <t>2019-08-05T14:42:21Z</t>
  </si>
  <si>
    <t>2020-07-19T13:20:07Z</t>
  </si>
  <si>
    <t>2020-07-19T13:20:00Z</t>
  </si>
  <si>
    <t>MDEwOlJlcG9zaXRvcnkyNTkxMzk5OTQ=</t>
  </si>
  <si>
    <t>auth-app</t>
  </si>
  <si>
    <t>samycici</t>
  </si>
  <si>
    <t>Samanta Cicilia</t>
  </si>
  <si>
    <t>\r\n    tech lead @pagarme | owner @agile_testers | INFJ | she/her\r\n</t>
  </si>
  <si>
    <t>Pagar.me</t>
  </si>
  <si>
    <t>Auth App example with express and node</t>
  </si>
  <si>
    <t>https://github.com/samycici/auth-app</t>
  </si>
  <si>
    <t>JavaScript/HTML/Dockerfile/Makefile</t>
  </si>
  <si>
    <t>2020-04-26T21:46:51Z</t>
  </si>
  <si>
    <t>2020-08-22T15:52:53Z</t>
  </si>
  <si>
    <t>2020-07-12T19:50:12Z</t>
  </si>
  <si>
    <t>MDEwOlJlcG9zaXRvcnkyNzYwODIxNjY=</t>
  </si>
  <si>
    <t>udacity_ci_cd</t>
  </si>
  <si>
    <t>rogeriosmorais</t>
  </si>
  <si>
    <t>Rogerio Morais</t>
  </si>
  <si>
    <t>https://github.com/rogeriosmorais/udacity_ci_cd</t>
  </si>
  <si>
    <t>2020-06-30T11:40:04Z</t>
  </si>
  <si>
    <t>2020-07-10T22:20:29Z</t>
  </si>
  <si>
    <t>2020-07-10T22:20:26Z</t>
  </si>
  <si>
    <t>MDEwOlJlcG9zaXRvcnk5MDk2MTEzMQ==</t>
  </si>
  <si>
    <t>react-boilerplate</t>
  </si>
  <si>
    <t>one-more</t>
  </si>
  <si>
    <t>https://github.com/one-more/react-boilerplate</t>
  </si>
  <si>
    <t>JavaScript/HTML/TypeScript/Dockerfile/Makefile</t>
  </si>
  <si>
    <t>2017-05-11T09:20:06Z</t>
  </si>
  <si>
    <t>2020-07-10T10:34:18Z</t>
  </si>
  <si>
    <t>2020-07-10T10:34:09Z</t>
  </si>
  <si>
    <t>MDEwOlJlcG9zaXRvcnkyNzYzODA4MTM=</t>
  </si>
  <si>
    <t>Circle-ci-integration-repo</t>
  </si>
  <si>
    <t>kirillosakram</t>
  </si>
  <si>
    <t>https://github.com/kirillosakram/Circle-ci-integration-repo</t>
  </si>
  <si>
    <t>2020-07-01T13:09:46Z</t>
  </si>
  <si>
    <t>2020-07-01T13:38:02Z</t>
  </si>
  <si>
    <t>2020-07-01T13:37:04Z</t>
  </si>
  <si>
    <t>MDEwOlJlcG9zaXRvcnkyNzUyMzg4NzM=</t>
  </si>
  <si>
    <t>UdaPeople_AutoDeploy-</t>
  </si>
  <si>
    <t>shubham0297</t>
  </si>
  <si>
    <t>Shubham Kandwal</t>
  </si>
  <si>
    <t>Shubham Kandwal is a keen learner,dedicated and enthusiastic person.He loves to learn new things and help other people.He always tries to explore thing from var</t>
  </si>
  <si>
    <t>Chandigarh,India</t>
  </si>
  <si>
    <t>https://github.com/shubham0297/UdaPeople_AutoDeploy-</t>
  </si>
  <si>
    <t>2020-06-26T20:10:27Z</t>
  </si>
  <si>
    <t>2020-06-26T20:14:40Z</t>
  </si>
  <si>
    <t>2020-06-26T19:58:43Z</t>
  </si>
  <si>
    <t>MDEwOlJlcG9zaXRvcnkyNzUyODY4ODE=</t>
  </si>
  <si>
    <t>Muhammd</t>
  </si>
  <si>
    <t>Muhammad Haidari</t>
  </si>
  <si>
    <t>Sys. Analyst | Pen-Tester | CyberSec Consultant | Artificial Intelligence | Big Data | IoT | Data Science | Digital Transformation Expert</t>
  </si>
  <si>
    <t>3ecure.com</t>
  </si>
  <si>
    <t>Texas</t>
  </si>
  <si>
    <t>https://github.com/Muhammd/script-server</t>
  </si>
  <si>
    <t>2020-06-27T02:42:04Z</t>
  </si>
  <si>
    <t>2020-06-27T02:42:31Z</t>
  </si>
  <si>
    <t>2020-06-24T13:31:02Z</t>
  </si>
  <si>
    <t>MDEwOlJlcG9zaXRvcnkyNzQzMjc2ODg=</t>
  </si>
  <si>
    <t>symphony-training-fx-app</t>
  </si>
  <si>
    <t>SymphonyPlatformSolutions</t>
  </si>
  <si>
    <t>https://github.com/SymphonyPlatformSolutions/symphony-training-fx-app</t>
  </si>
  <si>
    <t>JavaScript/Gherkin/HTML/CSS</t>
  </si>
  <si>
    <t>2020-06-23T06:33:10Z</t>
  </si>
  <si>
    <t>2021-04-11T20:17:18Z</t>
  </si>
  <si>
    <t>2020-06-23T08:37:46Z</t>
  </si>
  <si>
    <t>MDEwOlJlcG9zaXRvcnkyNzQxNDUzMzQ=</t>
  </si>
  <si>
    <t>Udacity_Project</t>
  </si>
  <si>
    <t>underdogs-8632</t>
  </si>
  <si>
    <t>Daksh Maan</t>
  </si>
  <si>
    <t xml:space="preserve">Currently a B.Tech student at Chitkara University </t>
  </si>
  <si>
    <t>https://github.com/underdogs-8632/Udacity_Project</t>
  </si>
  <si>
    <t>2020-06-22T13:31:10Z</t>
  </si>
  <si>
    <t>2020-06-22T13:36:18Z</t>
  </si>
  <si>
    <t>2020-06-22T13:33:33Z</t>
  </si>
  <si>
    <t>MDEwOlJlcG9zaXRvcnk1MDYwNjM1MA==</t>
  </si>
  <si>
    <t>snow-mocks-kata-javascript</t>
  </si>
  <si>
    <t>Pragmatists</t>
  </si>
  <si>
    <t>https://github.com/Pragmatists/snow-mocks-kata-javascript</t>
  </si>
  <si>
    <t>2016-01-28T19:08:19Z</t>
  </si>
  <si>
    <t>2020-06-20T16:34:00Z</t>
  </si>
  <si>
    <t>2020-06-20T16:40:59Z</t>
  </si>
  <si>
    <t>MDEwOlJlcG9zaXRvcnkyNzI5MDA0Njk=</t>
  </si>
  <si>
    <t>cdond-c3</t>
  </si>
  <si>
    <t>ulat</t>
  </si>
  <si>
    <t>https://github.com/ulat/cdond-c3</t>
  </si>
  <si>
    <t>2020-06-17T06:54:39Z</t>
  </si>
  <si>
    <t>2020-06-17T10:12:34Z</t>
  </si>
  <si>
    <t>2020-06-17T10:12:24Z</t>
  </si>
  <si>
    <t>MDEwOlJlcG9zaXRvcnkyNzE0MTU2ODE=</t>
  </si>
  <si>
    <t>dojo-clean-architecture</t>
  </si>
  <si>
    <t>atrombetone</t>
  </si>
  <si>
    <t>Andr√© Luiz Trombetone</t>
  </si>
  <si>
    <t>Alt</t>
  </si>
  <si>
    <t>Jaguari√∫na SP - Brazil</t>
  </si>
  <si>
    <t>https://github.com/atrombetone/dojo-clean-architecture</t>
  </si>
  <si>
    <t>JavaScript/TypeScript/HTML/CSS/Shell</t>
  </si>
  <si>
    <t>2020-06-11T00:40:05Z</t>
  </si>
  <si>
    <t>2020-06-16T12:06:56Z</t>
  </si>
  <si>
    <t>2020-06-16T12:06:27Z</t>
  </si>
  <si>
    <t>MDEwOlJlcG9zaXRvcnkxNjUzMTU1MzQ=</t>
  </si>
  <si>
    <t>Scaffold.WebApi</t>
  </si>
  <si>
    <t>hannahchan</t>
  </si>
  <si>
    <t>Hannah Chan</t>
  </si>
  <si>
    <t>Sydney</t>
  </si>
  <si>
    <t>An opinionated template of a Web API / microservice built using ASP.NET Core (.NET 5).</t>
  </si>
  <si>
    <t>https://github.com/hannahchan/Scaffold.WebApi</t>
  </si>
  <si>
    <t>C#/Dockerfile/Shell</t>
  </si>
  <si>
    <t>2019-01-11T21:55:48Z</t>
  </si>
  <si>
    <t>2021-06-21T12:54:23Z</t>
  </si>
  <si>
    <t>2021-06-21T12:54:15Z</t>
  </si>
  <si>
    <t>MDEwOlJlcG9zaXRvcnkxNzEyNjAyODE=</t>
  </si>
  <si>
    <t>vh-admin-web</t>
  </si>
  <si>
    <t>This application provides the book a video hearing functionality for the video hearing case administrator.</t>
  </si>
  <si>
    <t>https://github.com/hmcts/vh-admin-web</t>
  </si>
  <si>
    <t>C#/Gherkin/TypeScript/JavaScript/CSS/HTML/Batchfile</t>
  </si>
  <si>
    <t>2019-02-18T10:08:36Z</t>
  </si>
  <si>
    <t>2021-06-18T16:27:55Z</t>
  </si>
  <si>
    <t>2021-06-18T16:27:52Z</t>
  </si>
  <si>
    <t>MDEwOlJlcG9zaXRvcnkyNTU0NTA3NzE=</t>
  </si>
  <si>
    <t>F0.Analyzers</t>
  </si>
  <si>
    <t>Flash0ver</t>
  </si>
  <si>
    <t>I C# .NET</t>
  </si>
  <si>
    <t>Code refactorings and diagnostic analyzers with code fixes for C# projects, based on the .NET Compiler Platform (\Roslyn\") Code Analysis."</t>
  </si>
  <si>
    <t>https://github.com/Flash0ver/F0.Analyzers</t>
  </si>
  <si>
    <t>PowerShell/C#</t>
  </si>
  <si>
    <t>2020-04-13T22:00:40Z</t>
  </si>
  <si>
    <t>2021-06-13T21:23:48Z</t>
  </si>
  <si>
    <t>2021-06-13T21:23:45Z</t>
  </si>
  <si>
    <t>MDEwOlJlcG9zaXRvcnkzMTUwMTUwMTQ=</t>
  </si>
  <si>
    <t>F0-Talks-MutationTesting</t>
  </si>
  <si>
    <t>My talk on mutation testing in .NET (C#).</t>
  </si>
  <si>
    <t>https://github.com/Flash0ver/F0-Talks-MutationTesting</t>
  </si>
  <si>
    <t>C#/PowerShell</t>
  </si>
  <si>
    <t>2020-11-22T10:53:03Z</t>
  </si>
  <si>
    <t>2021-06-13T06:38:41Z</t>
  </si>
  <si>
    <t>2021-06-13T06:38:29Z</t>
  </si>
  <si>
    <t>MDEwOlJlcG9zaXRvcnkzNjU1OTMyMzE=</t>
  </si>
  <si>
    <t>MetaphonePtBr</t>
  </si>
  <si>
    <t>crisbraatz</t>
  </si>
  <si>
    <t>Cristopher Braatz Cardoso</t>
  </si>
  <si>
    <t>Member in one of Ambev Tech's digital transformation projects, I develop C# in a microservice architecture in a DevOps environment.</t>
  </si>
  <si>
    <t>Ambev Tech</t>
  </si>
  <si>
    <t>Blumenau - SC - Brasil</t>
  </si>
  <si>
    <t>MetaphonePtBr is a text transformation algorithm based on phonetic rules of the Portuguese Brazillian language.</t>
  </si>
  <si>
    <t>https://github.com/crisbraatz/MetaphonePtBr</t>
  </si>
  <si>
    <t>2021-05-08T19:14:51Z</t>
  </si>
  <si>
    <t>2021-06-12T18:53:24Z</t>
  </si>
  <si>
    <t>2021-06-12T18:53:17Z</t>
  </si>
  <si>
    <t>MDEwOlJlcG9zaXRvcnkzNDU5NzA1NjI=</t>
  </si>
  <si>
    <t>Faultify</t>
  </si>
  <si>
    <t>mbartelsm</t>
  </si>
  <si>
    <t>Miguel Bartelsman</t>
  </si>
  <si>
    <t>Just a dev</t>
  </si>
  <si>
    <t>Byte Code Dotnet Mutation Utility</t>
  </si>
  <si>
    <t>https://github.com/mbartelsm/Faultify</t>
  </si>
  <si>
    <t>C#/HTML</t>
  </si>
  <si>
    <t>2021-03-09T10:38:19Z</t>
  </si>
  <si>
    <t>2021-06-12T14:11:16Z</t>
  </si>
  <si>
    <t>2021-06-12T14:11:13Z</t>
  </si>
  <si>
    <t>MDEwOlJlcG9zaXRvcnkzMzg4NzQyMzk=</t>
  </si>
  <si>
    <t>Core</t>
  </si>
  <si>
    <t>reductech</t>
  </si>
  <si>
    <t>This repository is a mirror of https://gitlab.com/reductech/edr/core</t>
  </si>
  <si>
    <t>ediscovery/forensics/automation/orchestration/edr/edrm/concordance/idx</t>
  </si>
  <si>
    <t>https://github.com/reductech/Core</t>
  </si>
  <si>
    <t>C#/ANTLR</t>
  </si>
  <si>
    <t>2021-02-14T18:35:16Z</t>
  </si>
  <si>
    <t>2021-06-11T09:55:31Z</t>
  </si>
  <si>
    <t>2021-06-11T09:55:23Z</t>
  </si>
  <si>
    <t>MDEwOlJlcG9zaXRvcnkxNTkyNTYzMjc=</t>
  </si>
  <si>
    <t>Apex.Serialization</t>
  </si>
  <si>
    <t>dbolin</t>
  </si>
  <si>
    <t>Dominic Bolin</t>
  </si>
  <si>
    <t>High performance contract-less binary serializer for .NET</t>
  </si>
  <si>
    <t>serializer/graph/binary/c-sharp/fast/custom-serialization/serialization/netcore</t>
  </si>
  <si>
    <t>https://github.com/dbolin/Apex.Serialization</t>
  </si>
  <si>
    <t>C#/Batchfile</t>
  </si>
  <si>
    <t>2018-11-27T01:21:18Z</t>
  </si>
  <si>
    <t>2021-06-10T06:13:54Z</t>
  </si>
  <si>
    <t>2021-06-10T06:13:51Z</t>
  </si>
  <si>
    <t>MDEwOlJlcG9zaXRvcnkzNTc2NzcxMDg=</t>
  </si>
  <si>
    <t>WorkshopCSharpApprovals</t>
  </si>
  <si>
    <t>https://github.com/gartee-john-PFG/WorkshopCSharpApprovals</t>
  </si>
  <si>
    <t>2021-04-13T20:14:28Z</t>
  </si>
  <si>
    <t>2021-06-09T18:23:53Z</t>
  </si>
  <si>
    <t>2021-06-09T18:23:36Z</t>
  </si>
  <si>
    <t>MDEwOlJlcG9zaXRvcnkyOTgwNjA2MTg=</t>
  </si>
  <si>
    <t>Responsible</t>
  </si>
  <si>
    <t>sbergen</t>
  </si>
  <si>
    <t>Sakari Bergen</t>
  </si>
  <si>
    <t>Reactive asynchronous automated testing utility for .NET and Unity</t>
  </si>
  <si>
    <t>unity/unity3d/unity2d/unity3d-plugin/unity-3d/unity-test-tools/testing-tools/testing/test-automation/unity-test</t>
  </si>
  <si>
    <t>https://github.com/sbergen/Responsible</t>
  </si>
  <si>
    <t>2020-09-23T18:32:24Z</t>
  </si>
  <si>
    <t>2021-06-09T08:15:55Z</t>
  </si>
  <si>
    <t>2021-06-09T08:15:51Z</t>
  </si>
  <si>
    <t>MDEwOlJlcG9zaXRvcnkxNzI2ODU4NDI=</t>
  </si>
  <si>
    <t>vh-video-api</t>
  </si>
  <si>
    <t>https://github.com/hmcts/vh-video-api</t>
  </si>
  <si>
    <t>C#/Gherkin/Batchfile/Shell/Dockerfile</t>
  </si>
  <si>
    <t>2019-02-26T10:02:51Z</t>
  </si>
  <si>
    <t>2021-06-08T15:24:36Z</t>
  </si>
  <si>
    <t>2021-06-08T15:24:30Z</t>
  </si>
  <si>
    <t>MDEwOlJlcG9zaXRvcnkxNzA2Njg2MjE=</t>
  </si>
  <si>
    <t>vh-bookings-api</t>
  </si>
  <si>
    <t>https://github.com/hmcts/vh-bookings-api</t>
  </si>
  <si>
    <t>2019-02-14T09:57:43Z</t>
  </si>
  <si>
    <t>2021-06-07T12:36:22Z</t>
  </si>
  <si>
    <t>2021-06-07T12:36:18Z</t>
  </si>
  <si>
    <t>MDEwOlJlcG9zaXRvcnk5MDc2MjkwNw==</t>
  </si>
  <si>
    <t>SteganographyApp</t>
  </si>
  <si>
    <t>AndrewEC</t>
  </si>
  <si>
    <t>Andrew Cumming</t>
  </si>
  <si>
    <t>Royal Bank of Canada</t>
  </si>
  <si>
    <t>A command line utility demonstrating the concept of steganography by hiding and retrieving data in images by applying changes to the least significant bit (LSB) of each RGB value in the image's pixels.</t>
  </si>
  <si>
    <t>netcore/steganography/encryption/command-line/image-processing/c-sharp/command-line-tool</t>
  </si>
  <si>
    <t>https://github.com/AndrewEC/SteganographyApp</t>
  </si>
  <si>
    <t>2017-05-09T15:35:31Z</t>
  </si>
  <si>
    <t>2021-06-01T01:46:31Z</t>
  </si>
  <si>
    <t>2021-06-01T01:46:21Z</t>
  </si>
  <si>
    <t>MDEwOlJlcG9zaXRvcnkzMTUxOTk3ODA=</t>
  </si>
  <si>
    <t>DeveloperPath</t>
  </si>
  <si>
    <t>sbenzenko</t>
  </si>
  <si>
    <t>Sergey Benzenko</t>
  </si>
  <si>
    <t>Kirasoft, Inc.</t>
  </si>
  <si>
    <t>Web project \Developer Path\" is an open-source project which allows developers to find learning sources and go step by step from trainee to professional.  Веб проект \"Путь Разработчика\" - это проект с открытым исходным кодом</t>
  </si>
  <si>
    <t>который позволяет разработчикам искать источники информации и пройти по шагам путь от стажёра к профессионалу."</t>
  </si>
  <si>
    <t>https://github.com/sbenzenko/DeveloperPath</t>
  </si>
  <si>
    <t>C#/JavaScript/HTML/CSS/SCSS</t>
  </si>
  <si>
    <t>2020-11-23T04:26:59Z</t>
  </si>
  <si>
    <t>2021-05-25T19:53:38Z</t>
  </si>
  <si>
    <t>2021-05-25T19:53:32Z</t>
  </si>
  <si>
    <t>MDEwOlJlcG9zaXRvcnkyODc1Mzc5MzM=</t>
  </si>
  <si>
    <t>MutationTest</t>
  </si>
  <si>
    <t>rodolforichter</t>
  </si>
  <si>
    <t>https://github.com/rodolforichter/MutationTest</t>
  </si>
  <si>
    <t>C#/HTML/CSS/JavaScript/Java/Dockerfile</t>
  </si>
  <si>
    <t>2020-08-14T13:21:15Z</t>
  </si>
  <si>
    <t>2021-05-21T12:22:39Z</t>
  </si>
  <si>
    <t>2021-05-21T12:22:31Z</t>
  </si>
  <si>
    <t>MDEwOlJlcG9zaXRvcnkzMTUwMTYwMzM=</t>
  </si>
  <si>
    <t>CSharpToolbox</t>
  </si>
  <si>
    <t>JMarianczuk</t>
  </si>
  <si>
    <t>@bluehands</t>
  </si>
  <si>
    <t>https://github.com/JMarianczuk/CSharpToolbox</t>
  </si>
  <si>
    <t>2020-11-22T10:59:08Z</t>
  </si>
  <si>
    <t>2021-05-18T13:51:54Z</t>
  </si>
  <si>
    <t>2021-05-18T13:51:47Z</t>
  </si>
  <si>
    <t>MDEwOlJlcG9zaXRvcnkzNTc2Nzc3MDM=</t>
  </si>
  <si>
    <t>WorkshopCSharpRefactoring</t>
  </si>
  <si>
    <t>https://github.com/gartee-john-PFG/WorkshopCSharpRefactoring</t>
  </si>
  <si>
    <t>2021-04-13T20:17:07Z</t>
  </si>
  <si>
    <t>2021-05-13T19:40:44Z</t>
  </si>
  <si>
    <t>2021-05-13T19:40:33Z</t>
  </si>
  <si>
    <t>MDEwOlJlcG9zaXRvcnk2MDEyNTAwNg==</t>
  </si>
  <si>
    <t>Shimterface</t>
  </si>
  <si>
    <t>IFYates</t>
  </si>
  <si>
    <t>I Freeman-Yates</t>
  </si>
  <si>
    <t>Utility for creating a dynamic object facade/proxy to allow for using an object as an interface that it does not explicitly implement</t>
  </si>
  <si>
    <t>https://github.com/IFYates/Shimterface</t>
  </si>
  <si>
    <t>2016-05-31T21:33:43Z</t>
  </si>
  <si>
    <t>2021-05-12T10:12:02Z</t>
  </si>
  <si>
    <t>2021-05-12T10:12:00Z</t>
  </si>
  <si>
    <t>MDEwOlJlcG9zaXRvcnkzNjM3ODA5Mjg=</t>
  </si>
  <si>
    <t>medium-artigo-testes-mutacao-stryker</t>
  </si>
  <si>
    <t>PabloChristian</t>
  </si>
  <si>
    <t>Pablo Christian</t>
  </si>
  <si>
    <t>🖥 Software Architect, Software Engineer and Fullstack Developer from Brazil.</t>
  </si>
  <si>
    <t>Linear Sistemas</t>
  </si>
  <si>
    <t>Artigo no Medium sobre Testes de Mutação, utilizando Stryker e .NET</t>
  </si>
  <si>
    <t>tests/mutation-testing/stryker</t>
  </si>
  <si>
    <t>https://github.com/PabloChristian/medium-artigo-testes-mutacao-stryker</t>
  </si>
  <si>
    <t>2021-05-03T00:37:52Z</t>
  </si>
  <si>
    <t>2021-05-11T22:40:17Z</t>
  </si>
  <si>
    <t>2021-05-11T22:40:11Z</t>
  </si>
  <si>
    <t>MDEwOlJlcG9zaXRvcnkzMDA0MzQyNjk=</t>
  </si>
  <si>
    <t>F0.Minesweeper</t>
  </si>
  <si>
    <t>Source of truth for a Blazor implementation of Minesweeper.</t>
  </si>
  <si>
    <t>https://github.com/Flash0ver/F0.Minesweeper</t>
  </si>
  <si>
    <t>C#/HTML/CSS/PowerShell</t>
  </si>
  <si>
    <t>2020-10-01T21:52:13Z</t>
  </si>
  <si>
    <t>2021-04-01T17:55:33Z</t>
  </si>
  <si>
    <t>2021-04-01T17:55:30Z</t>
  </si>
  <si>
    <t>MDEwOlJlcG9zaXRvcnkzMzM2NTM4MDI=</t>
  </si>
  <si>
    <t>DemoBookStoreAPIs</t>
  </si>
  <si>
    <t>murilobeltrame</t>
  </si>
  <si>
    <t>Murilo Beltrame</t>
  </si>
  <si>
    <t>Piracicaba, SP, Brazil</t>
  </si>
  <si>
    <t>https://github.com/murilobeltrame/DemoBookStoreAPIs</t>
  </si>
  <si>
    <t>2021-01-28T05:19:11Z</t>
  </si>
  <si>
    <t>2021-03-22T04:43:47Z</t>
  </si>
  <si>
    <t>2021-03-22T04:43:40Z</t>
  </si>
  <si>
    <t>MDEwOlJlcG9zaXRvcnkxODc5MDY2MjM=</t>
  </si>
  <si>
    <t>Amarok.Shared</t>
  </si>
  <si>
    <t>Amarok79</t>
  </si>
  <si>
    <t>Olaf Kober</t>
  </si>
  <si>
    <t>Senior software engineer with 20+ years of experience, mainly in .NET desktop and embedded development.</t>
  </si>
  <si>
    <t>A library with commonly-used general-purpose types like helpers, utilities and extensions.</t>
  </si>
  <si>
    <t>dotnet/helpers/utility</t>
  </si>
  <si>
    <t>https://github.com/Amarok79/Amarok.Shared</t>
  </si>
  <si>
    <t>2019-05-21T20:12:17Z</t>
  </si>
  <si>
    <t>2021-03-20T09:52:31Z</t>
  </si>
  <si>
    <t>2021-03-18T07:49:25Z</t>
  </si>
  <si>
    <t>MDEwOlJlcG9zaXRvcnkxNzc1MzYyMjg=</t>
  </si>
  <si>
    <t>dotnext2019-mutation-analysis</t>
  </si>
  <si>
    <t>kroniak</t>
  </si>
  <si>
    <t>Kroniak</t>
  </si>
  <si>
    <t>JugRuGroup Development Lead</t>
  </si>
  <si>
    <t>@DotNetRu</t>
  </si>
  <si>
    <t>Mutation analysis sample app</t>
  </si>
  <si>
    <t>https://github.com/kroniak/dotnext2019-mutation-analysis</t>
  </si>
  <si>
    <t>Shell/C#/HTML</t>
  </si>
  <si>
    <t>2019-03-25T07:30:42Z</t>
  </si>
  <si>
    <t>2021-03-14T16:47:52Z</t>
  </si>
  <si>
    <t>2021-03-14T16:47:45Z</t>
  </si>
  <si>
    <t>MDEwOlJlcG9zaXRvcnkxNzQ0OTY4NTQ=</t>
  </si>
  <si>
    <t>Unmockable</t>
  </si>
  <si>
    <t>riezebosch</t>
  </si>
  <si>
    <t>Manuel Riezebosch</t>
  </si>
  <si>
    <t xml:space="preserve">@XpiritBV </t>
  </si>
  <si>
    <t>Veenendaal, The Netherlands</t>
  </si>
  <si>
    <t>💉 ↪️ 🎁  Unmockable objects wrapping in .NET</t>
  </si>
  <si>
    <t>mocks/solid/wrapper/expressions/unmockable/tdd</t>
  </si>
  <si>
    <t>https://github.com/riezebosch/Unmockable</t>
  </si>
  <si>
    <t>2019-03-08T08:19:30Z</t>
  </si>
  <si>
    <t>2021-03-12T19:44:14Z</t>
  </si>
  <si>
    <t>2021-02-25T20:14:47Z</t>
  </si>
  <si>
    <t>MDEwOlJlcG9zaXRvcnkzMzA2MTMyNzA=</t>
  </si>
  <si>
    <t>ArkademyAntiIF</t>
  </si>
  <si>
    <t>programistadoswiadczony</t>
  </si>
  <si>
    <t>Programista-Doswiadczony</t>
  </si>
  <si>
    <t>Arkademy Anti IF course code in dotnetcore sample.</t>
  </si>
  <si>
    <t>https://github.com/programistadoswiadczony/ArkademyAntiIF</t>
  </si>
  <si>
    <t>2021-01-18T09:17:20Z</t>
  </si>
  <si>
    <t>2021-02-21T13:50:02Z</t>
  </si>
  <si>
    <t>2021-02-21T13:49:45Z</t>
  </si>
  <si>
    <t>MDEwOlJlcG9zaXRvcnkyNTMzMzYzMzU=</t>
  </si>
  <si>
    <t>F0-Talks-ContinuousIntegration</t>
  </si>
  <si>
    <t>My talk on levelling up continuous integration (CI) pipelines/workflows for C# projects, utilizing the .NET ecosystem.</t>
  </si>
  <si>
    <t>https://github.com/Flash0ver/F0-Talks-ContinuousIntegration</t>
  </si>
  <si>
    <t>2020-04-05T21:33:04Z</t>
  </si>
  <si>
    <t>2021-02-27T10:12:26Z</t>
  </si>
  <si>
    <t>2021-02-06T23:06:42Z</t>
  </si>
  <si>
    <t>MDEwOlJlcG9zaXRvcnkzMjExNjk5ODY=</t>
  </si>
  <si>
    <t>Latrans</t>
  </si>
  <si>
    <t>FlorianGrimm</t>
  </si>
  <si>
    <t>Florian</t>
  </si>
  <si>
    <t>Experimental WebApp</t>
  </si>
  <si>
    <t>https://github.com/FlorianGrimm/Latrans</t>
  </si>
  <si>
    <t>C#/HTML/CSS/JavaScript</t>
  </si>
  <si>
    <t>2020-12-13T22:07:29Z</t>
  </si>
  <si>
    <t>2021-01-29T02:54:40Z</t>
  </si>
  <si>
    <t>2021-01-29T02:54:27Z</t>
  </si>
  <si>
    <t>MDEwOlJlcG9zaXRvcnkzMjE0MDQwNDM=</t>
  </si>
  <si>
    <t>stryker.net-demo</t>
  </si>
  <si>
    <t>juniorporfirio</t>
  </si>
  <si>
    <t>Junior Porfirio</t>
  </si>
  <si>
    <t>@juniorporfirio</t>
  </si>
  <si>
    <t>C&amp;IT</t>
  </si>
  <si>
    <t>https://github.com/juniorporfirio/stryker.net-demo</t>
  </si>
  <si>
    <t>2020-12-14T16:16:41Z</t>
  </si>
  <si>
    <t>2020-12-22T11:32:16Z</t>
  </si>
  <si>
    <t>2020-12-22T11:32:08Z</t>
  </si>
  <si>
    <t>MDEwOlJlcG9zaXRvcnkzMTcxNTY4OTA=</t>
  </si>
  <si>
    <t>PimaDoctor</t>
  </si>
  <si>
    <t>xGumis</t>
  </si>
  <si>
    <t>https://github.com/xGumis/PimaDoctor</t>
  </si>
  <si>
    <t>C#/Python</t>
  </si>
  <si>
    <t>2020-11-30T08:25:29Z</t>
  </si>
  <si>
    <t>2020-12-07T10:18:32Z</t>
  </si>
  <si>
    <t>2020-12-07T10:18:20Z</t>
  </si>
  <si>
    <t>MDEwOlJlcG9zaXRvcnkzMTE3MTMyODA=</t>
  </si>
  <si>
    <t>DiabetesNeuralNetwork</t>
  </si>
  <si>
    <t>BartoszOciepka</t>
  </si>
  <si>
    <t>Bartosz Ociepka</t>
  </si>
  <si>
    <t>https://github.com/BartoszOciepka/DiabetesNeuralNetwork</t>
  </si>
  <si>
    <t>C#/TeX</t>
  </si>
  <si>
    <t>2020-11-10T16:08:09Z</t>
  </si>
  <si>
    <t>2020-12-05T14:32:03Z</t>
  </si>
  <si>
    <t>2020-12-05T14:31:55Z</t>
  </si>
  <si>
    <t>MDEwOlJlcG9zaXRvcnkyOTExMjE4Mjg=</t>
  </si>
  <si>
    <t>TestesMutantes</t>
  </si>
  <si>
    <t>AmorimRob</t>
  </si>
  <si>
    <t>Robson Amorim</t>
  </si>
  <si>
    <t>https://github.com/AmorimRob/TestesMutantes</t>
  </si>
  <si>
    <t>2020-08-28T18:45:09Z</t>
  </si>
  <si>
    <t>2020-10-29T14:58:18Z</t>
  </si>
  <si>
    <t>2020-10-29T14:56:22Z</t>
  </si>
  <si>
    <t>MDEwOlJlcG9zaXRvcnkzMDcwMTM5NDg=</t>
  </si>
  <si>
    <t>binary-api</t>
  </si>
  <si>
    <t>API em ASP .NET Core 3.1 que tem como intuito manipular dados binários</t>
  </si>
  <si>
    <t>https://github.com/gabruw/binary-api</t>
  </si>
  <si>
    <t>2020-10-25T03:03:43Z</t>
  </si>
  <si>
    <t>2020-10-25T22:49:58Z</t>
  </si>
  <si>
    <t>2020-10-25T22:49:47Z</t>
  </si>
  <si>
    <t>MDEwOlJlcG9zaXRvcnkyODk5NTY0Nzc=</t>
  </si>
  <si>
    <t>heracles</t>
  </si>
  <si>
    <t>jbaxenom</t>
  </si>
  <si>
    <t>Chema del Barco</t>
  </si>
  <si>
    <t>Technical assessment for Pleo</t>
  </si>
  <si>
    <t>https://github.com/jbaxenom/heracles</t>
  </si>
  <si>
    <t>C#/Dockerfile</t>
  </si>
  <si>
    <t>2020-08-24T14:49:25Z</t>
  </si>
  <si>
    <t>2020-08-27T20:57:42Z</t>
  </si>
  <si>
    <t>2020-08-27T20:57:39Z</t>
  </si>
  <si>
    <t>MDEwOlJlcG9zaXRvcnkxODIzMzM4MjY=</t>
  </si>
  <si>
    <t>Brimborium.Extensions</t>
  </si>
  <si>
    <t>grimmborium</t>
  </si>
  <si>
    <t>Extensions for asp.net core</t>
  </si>
  <si>
    <t>https://github.com/grimmborium/Brimborium.Extensions</t>
  </si>
  <si>
    <t>C#/PowerShell/TypeScript/JavaScript/HTML/CSS</t>
  </si>
  <si>
    <t>2019-04-19T22:43:04Z</t>
  </si>
  <si>
    <t>2020-08-14T21:36:50Z</t>
  </si>
  <si>
    <t>2020-08-14T21:36:41Z</t>
  </si>
  <si>
    <t>MDEwOlJlcG9zaXRvcnkyNzkxNTI2Nzg=</t>
  </si>
  <si>
    <t>CQRSAndMediatr_UnitTest_StrykerMutator</t>
  </si>
  <si>
    <t>mvtorrecilha</t>
  </si>
  <si>
    <t>Marcos Vinícius</t>
  </si>
  <si>
    <t>Criação de uma aplicação utilizando Tecnologia API RESTful com o ASP.NET Core 3.1 com as práticas de CQRS, Mediatr, implementando os testes unitários e avaliando a qualidade dos testes com o teste de mutação utilizando o Stryker .Net</t>
  </si>
  <si>
    <t>https://github.com/mvtorrecilha/CQRSAndMediatr_UnitTest_StrykerMutator</t>
  </si>
  <si>
    <t>2020-07-12T21:41:44Z</t>
  </si>
  <si>
    <t>2020-07-21T20:34:56Z</t>
  </si>
  <si>
    <t>2020-07-12T21:43:36Z</t>
  </si>
  <si>
    <t>Tool</t>
  </si>
  <si>
    <t>Development</t>
  </si>
  <si>
    <t>Teaching</t>
  </si>
  <si>
    <t>Research</t>
  </si>
  <si>
    <t>Learning</t>
  </si>
  <si>
    <t>Extension</t>
  </si>
  <si>
    <t>Unclassified</t>
  </si>
  <si>
    <t>Humbug</t>
  </si>
  <si>
    <t>Infection</t>
  </si>
  <si>
    <t>Major</t>
  </si>
  <si>
    <t>Mutant</t>
  </si>
  <si>
    <t>Mutmut</t>
  </si>
  <si>
    <t>MutPy</t>
  </si>
  <si>
    <t>PIT</t>
  </si>
  <si>
    <t>StrykerJS</t>
  </si>
  <si>
    <t>Stryker.NET</t>
  </si>
  <si>
    <t>Charts of categories and commits</t>
  </si>
  <si>
    <t>Commits</t>
  </si>
  <si>
    <t>&lt;=10</t>
  </si>
  <si>
    <t>11-50</t>
  </si>
  <si>
    <t>51-100</t>
  </si>
  <si>
    <t>101-500</t>
  </si>
  <si>
    <t>501-1000</t>
  </si>
  <si>
    <t>&gt;1000</t>
  </si>
  <si>
    <t>MutMut</t>
  </si>
  <si>
    <t>Number of commits per category</t>
  </si>
  <si>
    <t xml:space="preserve">&lt;=10 </t>
  </si>
  <si>
    <t>Industry</t>
  </si>
  <si>
    <t>Public</t>
  </si>
  <si>
    <t>Total</t>
  </si>
  <si>
    <t>Teaching &amp; Academia</t>
  </si>
  <si>
    <t>Teaching &amp; Industry</t>
  </si>
  <si>
    <t>Teaching &amp; Public</t>
  </si>
  <si>
    <t>Teaching &amp; Unclassified</t>
  </si>
  <si>
    <t>Development &amp; Academia</t>
  </si>
  <si>
    <t>Development &amp; Industry</t>
  </si>
  <si>
    <t>Development &amp; Public</t>
  </si>
  <si>
    <t>Development &amp; Unclassified</t>
  </si>
  <si>
    <t>Research &amp; Academia</t>
  </si>
  <si>
    <t>Research &amp; Industry</t>
  </si>
  <si>
    <t>Research &amp; Public</t>
  </si>
  <si>
    <t>Research &amp; Unclassified</t>
  </si>
  <si>
    <t>Learning &amp; Academia</t>
  </si>
  <si>
    <t>Learning &amp; Industry</t>
  </si>
  <si>
    <t>Learning &amp; Public</t>
  </si>
  <si>
    <t>Learning &amp; Unclassified</t>
  </si>
  <si>
    <t>All Tools</t>
  </si>
  <si>
    <t>Grey Literature Tools</t>
  </si>
  <si>
    <t>Scintific Literature Tools</t>
  </si>
  <si>
    <t>HumBug</t>
  </si>
  <si>
    <t>Mean</t>
  </si>
  <si>
    <t>Median</t>
  </si>
  <si>
    <t>CONTRIBUTORS</t>
  </si>
  <si>
    <t>WATCHERS</t>
  </si>
  <si>
    <t>STARS</t>
  </si>
  <si>
    <t>FORKS</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</si>
</sst>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d/MM/yyyy"/>
    <numFmt numFmtId="165" formatCode="yyyy-mm-dd"/>
  </numFmts>
  <fonts count="18">
    <font>
      <sz val="10.0"/>
      <color rgb="FF000000"/>
      <name val="Arial"/>
    </font>
    <font>
      <color theme="1"/>
      <name val="Arial"/>
    </font>
    <font>
      <u/>
      <color rgb="FF0000FF"/>
    </font>
    <font>
      <u/>
      <color rgb="FF1155CC"/>
    </font>
    <font>
      <color rgb="FFFF9900"/>
      <name val="Arial"/>
    </font>
    <font>
      <color rgb="FF000000"/>
      <name val="Arial"/>
    </font>
    <font>
      <sz val="10.0"/>
      <color theme="1"/>
      <name val="Arial"/>
    </font>
    <font>
      <u/>
      <sz val="10.0"/>
      <color rgb="FF1155CC"/>
    </font>
    <font>
      <u/>
      <color rgb="FF000000"/>
    </font>
    <font>
      <u/>
      <sz val="10.0"/>
      <color rgb="FF0000FF"/>
    </font>
    <font>
      <u/>
      <sz val="10.0"/>
      <color rgb="FF0000FF"/>
    </font>
    <font>
      <color rgb="FF000000"/>
      <name val="&quot;Arial&quot;"/>
    </font>
    <font>
      <u/>
      <sz val="10.0"/>
      <color rgb="FF0000FF"/>
    </font>
    <font>
      <sz val="11.0"/>
      <color rgb="FF000000"/>
      <name val="Inconsolata"/>
    </font>
    <font>
      <u/>
      <color rgb="FF1155CC"/>
      <name val="Arial"/>
    </font>
    <font>
      <sz val="11.0"/>
      <color rgb="FF000000"/>
      <name val="Calibri"/>
    </font>
    <font>
      <u/>
      <sz val="11.0"/>
      <color rgb="FF000000"/>
      <name val="Calibri"/>
    </font>
    <font>
      <b/>
      <color theme="1"/>
      <name val="Arial"/>
    </font>
  </fonts>
  <fills count="4">
    <fill>
      <patternFill patternType="none"/>
    </fill>
    <fill>
      <patternFill patternType="lightGray"/>
    </fill>
    <fill>
      <patternFill patternType="solid">
        <fgColor theme="0"/>
        <bgColor theme="0"/>
      </patternFill>
    </fill>
    <fill>
      <patternFill patternType="solid">
        <fgColor rgb="FF9FC5E8"/>
        <bgColor rgb="FF9FC5E8"/>
      </patternFill>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53">
    <xf borderId="0" fillId="0" fontId="0" numFmtId="0" xfId="0" applyAlignment="1" applyFont="1">
      <alignment readingOrder="0" shrinkToFit="0" vertical="bottom" wrapText="0"/>
    </xf>
    <xf borderId="0" fillId="0" fontId="1" numFmtId="0" xfId="0" applyAlignment="1" applyFont="1">
      <alignment readingOrder="0"/>
    </xf>
    <xf borderId="0" fillId="0" fontId="0" numFmtId="164" xfId="0" applyAlignment="1" applyFont="1" applyNumberFormat="1">
      <alignment readingOrder="0" shrinkToFit="0" vertical="bottom" wrapText="0"/>
    </xf>
    <xf borderId="0" fillId="2" fontId="1" numFmtId="0" xfId="0" applyAlignment="1" applyFill="1" applyFont="1">
      <alignment readingOrder="0"/>
    </xf>
    <xf borderId="0" fillId="0" fontId="2" numFmtId="0" xfId="0" applyAlignment="1" applyFont="1">
      <alignment readingOrder="0"/>
    </xf>
    <xf borderId="0" fillId="0" fontId="0" numFmtId="164" xfId="0" applyAlignment="1" applyFont="1" applyNumberFormat="1">
      <alignment shrinkToFit="0" vertical="bottom" wrapText="0"/>
    </xf>
    <xf borderId="0" fillId="0" fontId="1" numFmtId="0" xfId="0" applyFont="1"/>
    <xf borderId="0" fillId="0" fontId="1" numFmtId="0" xfId="0" applyAlignment="1" applyFont="1">
      <alignment readingOrder="0"/>
    </xf>
    <xf borderId="0" fillId="0" fontId="0" numFmtId="0" xfId="0" applyAlignment="1" applyFont="1">
      <alignment readingOrder="0" shrinkToFit="0" vertical="bottom" wrapText="0"/>
    </xf>
    <xf borderId="0" fillId="0" fontId="0" numFmtId="0" xfId="0" applyAlignment="1" applyFont="1">
      <alignment shrinkToFit="0" vertical="bottom" wrapText="0"/>
    </xf>
    <xf borderId="0" fillId="0" fontId="0" numFmtId="165" xfId="0" applyAlignment="1" applyFont="1" applyNumberFormat="1">
      <alignment readingOrder="0" shrinkToFit="0" vertical="bottom" wrapText="0"/>
    </xf>
    <xf borderId="0" fillId="0" fontId="1" numFmtId="0" xfId="0" applyAlignment="1" applyFont="1">
      <alignment vertical="bottom"/>
    </xf>
    <xf borderId="0" fillId="0" fontId="1" numFmtId="0" xfId="0" applyAlignment="1" applyFont="1">
      <alignment vertical="bottom"/>
    </xf>
    <xf borderId="0" fillId="0" fontId="1" numFmtId="0" xfId="0" applyAlignment="1" applyFont="1">
      <alignment readingOrder="0" vertical="bottom"/>
    </xf>
    <xf borderId="0" fillId="0" fontId="3" numFmtId="0" xfId="0" applyAlignment="1" applyFont="1">
      <alignment readingOrder="0"/>
    </xf>
    <xf borderId="0" fillId="0" fontId="4" numFmtId="0" xfId="0" applyAlignment="1" applyFont="1">
      <alignment readingOrder="0"/>
    </xf>
    <xf borderId="0" fillId="0" fontId="5" numFmtId="0" xfId="0" applyAlignment="1" applyFont="1">
      <alignment readingOrder="0"/>
    </xf>
    <xf borderId="0" fillId="0" fontId="6" numFmtId="0" xfId="0" applyAlignment="1" applyFont="1">
      <alignment vertical="bottom"/>
    </xf>
    <xf borderId="0" fillId="0" fontId="6" numFmtId="0" xfId="0" applyAlignment="1" applyFont="1">
      <alignment horizontal="right" vertical="bottom"/>
    </xf>
    <xf borderId="0" fillId="0" fontId="7" numFmtId="0" xfId="0" applyAlignment="1" applyFont="1">
      <alignment readingOrder="0" vertical="bottom"/>
    </xf>
    <xf borderId="1" fillId="0" fontId="1" numFmtId="0" xfId="0" applyBorder="1" applyFont="1"/>
    <xf borderId="0" fillId="0" fontId="6" numFmtId="0" xfId="0" applyAlignment="1" applyFont="1">
      <alignment shrinkToFit="0" vertical="bottom" wrapText="0"/>
    </xf>
    <xf borderId="1" fillId="0" fontId="6" numFmtId="0" xfId="0" applyAlignment="1" applyBorder="1" applyFont="1">
      <alignment vertical="bottom"/>
    </xf>
    <xf borderId="1" fillId="0" fontId="6" numFmtId="0" xfId="0" applyAlignment="1" applyBorder="1" applyFont="1">
      <alignment shrinkToFit="0" vertical="bottom" wrapText="0"/>
    </xf>
    <xf borderId="0" fillId="0" fontId="6" numFmtId="0" xfId="0" applyAlignment="1" applyFont="1">
      <alignment readingOrder="0" vertical="bottom"/>
    </xf>
    <xf borderId="0" fillId="0" fontId="5" numFmtId="0" xfId="0" applyFont="1"/>
    <xf borderId="0" fillId="0" fontId="8" numFmtId="0" xfId="0" applyAlignment="1" applyFont="1">
      <alignment readingOrder="0"/>
    </xf>
    <xf borderId="0" fillId="0" fontId="5" numFmtId="0" xfId="0" applyAlignment="1" applyFont="1">
      <alignment readingOrder="0"/>
    </xf>
    <xf borderId="0" fillId="0" fontId="6" numFmtId="0" xfId="0" applyAlignment="1" applyFont="1">
      <alignment vertical="bottom"/>
    </xf>
    <xf borderId="0" fillId="0" fontId="9" numFmtId="0" xfId="0" applyAlignment="1" applyFont="1">
      <alignment readingOrder="0" vertical="bottom"/>
    </xf>
    <xf borderId="0" fillId="0" fontId="6" numFmtId="0" xfId="0" applyAlignment="1" applyFont="1">
      <alignment readingOrder="0"/>
    </xf>
    <xf borderId="0" fillId="0" fontId="10" numFmtId="0" xfId="0" applyAlignment="1" applyFont="1">
      <alignment readingOrder="0"/>
    </xf>
    <xf borderId="0" fillId="0" fontId="6" numFmtId="0" xfId="0" applyAlignment="1" applyFont="1">
      <alignment horizontal="right" readingOrder="0" vertical="bottom"/>
    </xf>
    <xf borderId="0" fillId="0" fontId="6" numFmtId="0" xfId="0" applyFont="1"/>
    <xf borderId="0" fillId="0" fontId="11" numFmtId="0" xfId="0" applyAlignment="1" applyFont="1">
      <alignment readingOrder="0"/>
    </xf>
    <xf borderId="0" fillId="0" fontId="12" numFmtId="0" xfId="0" applyAlignment="1" applyFont="1">
      <alignment readingOrder="0" vertical="bottom"/>
    </xf>
    <xf borderId="0" fillId="0" fontId="1" numFmtId="0" xfId="0" applyAlignment="1" applyFont="1">
      <alignment readingOrder="0"/>
    </xf>
    <xf borderId="0" fillId="0" fontId="1" numFmtId="0" xfId="0" applyAlignment="1" applyFont="1">
      <alignment horizontal="center" readingOrder="0"/>
    </xf>
    <xf borderId="0" fillId="2" fontId="1" numFmtId="0" xfId="0" applyFont="1"/>
    <xf borderId="0" fillId="0" fontId="13" numFmtId="0" xfId="0" applyAlignment="1" applyFont="1">
      <alignment horizontal="center"/>
    </xf>
    <xf borderId="0" fillId="0" fontId="13" numFmtId="0" xfId="0" applyAlignment="1" applyFont="1">
      <alignment horizontal="center"/>
    </xf>
    <xf borderId="0" fillId="0" fontId="1" numFmtId="0" xfId="0" applyAlignment="1" applyFont="1">
      <alignment readingOrder="0"/>
    </xf>
    <xf borderId="0" fillId="0" fontId="14" numFmtId="0" xfId="0" applyAlignment="1" applyFont="1">
      <alignment readingOrder="0"/>
    </xf>
    <xf borderId="0" fillId="3" fontId="1" numFmtId="0" xfId="0" applyAlignment="1" applyFill="1" applyFont="1">
      <alignment readingOrder="0"/>
    </xf>
    <xf borderId="0" fillId="3" fontId="1" numFmtId="0" xfId="0" applyFont="1"/>
    <xf borderId="0" fillId="0" fontId="1" numFmtId="0" xfId="0" applyAlignment="1" applyFont="1">
      <alignment vertical="bottom"/>
    </xf>
    <xf borderId="0" fillId="0" fontId="1" numFmtId="0" xfId="0" applyAlignment="1" applyFont="1">
      <alignment horizontal="right" vertical="bottom"/>
    </xf>
    <xf borderId="0" fillId="0" fontId="0" numFmtId="0" xfId="0" applyFont="1"/>
    <xf borderId="0" fillId="0" fontId="5" numFmtId="0" xfId="0" applyAlignment="1" applyFont="1">
      <alignment horizontal="right" vertical="bottom"/>
    </xf>
    <xf borderId="0" fillId="0" fontId="15" numFmtId="0" xfId="0" applyAlignment="1" applyFont="1">
      <alignment readingOrder="0" shrinkToFit="0" vertical="bottom" wrapText="0"/>
    </xf>
    <xf borderId="0" fillId="0" fontId="16" numFmtId="0" xfId="0" applyAlignment="1" applyFont="1">
      <alignment readingOrder="0" shrinkToFit="0" vertical="bottom" wrapText="0"/>
    </xf>
    <xf borderId="0" fillId="0" fontId="15" numFmtId="0" xfId="0" applyAlignment="1" applyFont="1">
      <alignment horizontal="right" readingOrder="0" shrinkToFit="0" vertical="bottom" wrapText="0"/>
    </xf>
    <xf borderId="0" fillId="0" fontId="17"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5" Type="http://schemas.openxmlformats.org/officeDocument/2006/relationships/worksheet" Target="worksheets/sheet12.xml"/><Relationship Id="rId14" Type="http://schemas.openxmlformats.org/officeDocument/2006/relationships/worksheet" Target="worksheets/sheet11.xml"/><Relationship Id="rId17" Type="http://schemas.openxmlformats.org/officeDocument/2006/relationships/worksheet" Target="worksheets/sheet14.xml"/><Relationship Id="rId16" Type="http://schemas.openxmlformats.org/officeDocument/2006/relationships/worksheet" Target="worksheets/sheet13.xml"/><Relationship Id="rId18" Type="http://schemas.openxmlformats.org/officeDocument/2006/relationships/worksheet" Target="worksheets/sheet15.xml"/></Relationships>
</file>

<file path=xl/charts/chart1.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plotArea>
      <c:layout/>
      <c:pieChart>
        <c:varyColors val="1"/>
        <c:ser>
          <c:idx val="0"/>
          <c:order val="0"/>
          <c:dPt>
            <c:idx val="0"/>
            <c:spPr>
              <a:solidFill>
                <a:srgbClr val="666666"/>
              </a:solidFill>
              <a:ln cmpd="sng" w="9525">
                <a:solidFill>
                  <a:srgbClr val="FFFFFF"/>
                </a:solidFill>
              </a:ln>
            </c:spPr>
          </c:dPt>
          <c:dLbls>
            <c:showLegendKey val="0"/>
            <c:showVal val="0"/>
            <c:showCatName val="1"/>
            <c:showSerName val="0"/>
            <c:showPercent val="0"/>
            <c:showBubbleSize val="0"/>
            <c:showLeaderLines val="1"/>
          </c:dLbls>
          <c:cat>
            <c:strRef>
              <c:f>Categories!$B$86:$G$86</c:f>
            </c:strRef>
          </c:cat>
          <c:val>
            <c:numRef>
              <c:f>Categories!$B$97:$G$97</c:f>
              <c:numCache/>
            </c:numRef>
          </c:val>
        </c:ser>
        <c:dLbls>
          <c:showLegendKey val="0"/>
          <c:showVal val="0"/>
          <c:showCatName val="0"/>
          <c:showSerName val="0"/>
          <c:showPercent val="0"/>
          <c:showBubbleSize val="0"/>
        </c:dLbls>
        <c:firstSliceAng val="0"/>
      </c:pieChart>
    </c:plotArea>
    <c:legend>
      <c:legendPos val="r"/>
      <c:overlay val="0"/>
      <c:txPr>
        <a:bodyPr/>
        <a:lstStyle/>
        <a:p>
          <a:pPr lvl="0">
            <a:defRPr b="0" sz="2000">
              <a:solidFill>
                <a:srgbClr val="000000"/>
              </a:solidFill>
              <a:latin typeface="Roboto"/>
            </a:defRPr>
          </a:pPr>
        </a:p>
      </c:txPr>
    </c:legend>
    <c:plotVisOnly val="1"/>
  </c:chart>
</c:chartSpace>
</file>

<file path=xl/charts/chart2.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plotArea>
      <c:layout/>
      <c:pieChart>
        <c:varyColors val="1"/>
        <c:ser>
          <c:idx val="0"/>
          <c:order val="0"/>
          <c:dPt>
            <c:idx val="0"/>
            <c:spPr>
              <a:solidFill>
                <a:srgbClr val="666666"/>
              </a:solidFill>
              <a:ln cmpd="sng" w="9525">
                <a:solidFill>
                  <a:srgbClr val="FFFFFF"/>
                </a:solidFill>
              </a:ln>
            </c:spPr>
          </c:dPt>
          <c:dLbls>
            <c:showLegendKey val="0"/>
            <c:showVal val="0"/>
            <c:showCatName val="1"/>
            <c:showSerName val="0"/>
            <c:showPercent val="0"/>
            <c:showBubbleSize val="0"/>
            <c:showLeaderLines val="1"/>
          </c:dLbls>
          <c:cat>
            <c:strRef>
              <c:f>Categories!$J$86:$O$86</c:f>
            </c:strRef>
          </c:cat>
          <c:val>
            <c:numRef>
              <c:f>Categories!$J$97:$O$97</c:f>
              <c:numCache/>
            </c:numRef>
          </c:val>
        </c:ser>
        <c:dLbls>
          <c:showLegendKey val="0"/>
          <c:showVal val="0"/>
          <c:showCatName val="0"/>
          <c:showSerName val="0"/>
          <c:showPercent val="0"/>
          <c:showBubbleSize val="0"/>
        </c:dLbls>
        <c:firstSliceAng val="0"/>
      </c:pieChart>
    </c:plotArea>
    <c:legend>
      <c:legendPos val="r"/>
      <c:overlay val="0"/>
      <c:txPr>
        <a:bodyPr/>
        <a:lstStyle/>
        <a:p>
          <a:pPr lvl="0">
            <a:defRPr b="0" sz="2000">
              <a:solidFill>
                <a:srgbClr val="000000"/>
              </a:solidFill>
              <a:latin typeface="+mn-lt"/>
            </a:defRPr>
          </a:pPr>
        </a:p>
      </c:txPr>
    </c:legend>
    <c:plotVisOnly val="1"/>
  </c:chart>
</c:chartSpace>
</file>

<file path=xl/charts/chart3.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plotArea>
      <c:layout/>
      <c:pieChart>
        <c:varyColors val="1"/>
        <c:ser>
          <c:idx val="0"/>
          <c:order val="0"/>
          <c:dPt>
            <c:idx val="0"/>
            <c:spPr>
              <a:solidFill>
                <a:srgbClr val="666666"/>
              </a:solidFill>
              <a:ln cmpd="sng" w="9525">
                <a:solidFill>
                  <a:srgbClr val="FFFFFF"/>
                </a:solidFill>
              </a:ln>
            </c:spPr>
          </c:dPt>
          <c:dLbls>
            <c:showLegendKey val="0"/>
            <c:showVal val="0"/>
            <c:showCatName val="1"/>
            <c:showSerName val="0"/>
            <c:showPercent val="0"/>
            <c:showBubbleSize val="0"/>
            <c:showLeaderLines val="1"/>
          </c:dLbls>
          <c:cat>
            <c:strRef>
              <c:f>Categories!$R$86:$W$86</c:f>
            </c:strRef>
          </c:cat>
          <c:val>
            <c:numRef>
              <c:f>Categories!$R$97:$W$97</c:f>
              <c:numCache/>
            </c:numRef>
          </c:val>
        </c:ser>
        <c:dLbls>
          <c:showLegendKey val="0"/>
          <c:showVal val="0"/>
          <c:showCatName val="0"/>
          <c:showSerName val="0"/>
          <c:showPercent val="0"/>
          <c:showBubbleSize val="0"/>
        </c:dLbls>
        <c:firstSliceAng val="0"/>
      </c:pieChart>
    </c:plotArea>
    <c:legend>
      <c:legendPos val="r"/>
      <c:overlay val="0"/>
      <c:txPr>
        <a:bodyPr/>
        <a:lstStyle/>
        <a:p>
          <a:pPr lvl="0">
            <a:defRPr b="0" sz="2000">
              <a:solidFill>
                <a:srgbClr val="000000"/>
              </a:solidFill>
              <a:latin typeface="+mn-lt"/>
            </a:defRPr>
          </a:pPr>
        </a:p>
      </c:txPr>
    </c:legend>
    <c:plotVisOnly val="1"/>
  </c:chart>
</c:chartSpace>
</file>

<file path=xl/charts/chart4.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plotArea>
      <c:layout/>
      <c:pieChart>
        <c:varyColors val="1"/>
        <c:ser>
          <c:idx val="0"/>
          <c:order val="0"/>
          <c:dPt>
            <c:idx val="0"/>
            <c:spPr>
              <a:solidFill>
                <a:srgbClr val="666666"/>
              </a:solidFill>
              <a:ln cmpd="sng" w="9525">
                <a:solidFill>
                  <a:srgbClr val="FFFFFF"/>
                </a:solidFill>
              </a:ln>
            </c:spPr>
          </c:dPt>
          <c:dLbls>
            <c:showLegendKey val="0"/>
            <c:showVal val="0"/>
            <c:showCatName val="1"/>
            <c:showSerName val="0"/>
            <c:showPercent val="0"/>
            <c:showBubbleSize val="0"/>
            <c:showLeaderLines val="1"/>
          </c:dLbls>
          <c:cat>
            <c:strRef>
              <c:f>Categories!$Z$86:$AE$86</c:f>
            </c:strRef>
          </c:cat>
          <c:val>
            <c:numRef>
              <c:f>Categories!$Z$97:$AE$97</c:f>
              <c:numCache/>
            </c:numRef>
          </c:val>
        </c:ser>
        <c:dLbls>
          <c:showLegendKey val="0"/>
          <c:showVal val="0"/>
          <c:showCatName val="0"/>
          <c:showSerName val="0"/>
          <c:showPercent val="0"/>
          <c:showBubbleSize val="0"/>
        </c:dLbls>
        <c:firstSliceAng val="0"/>
      </c:pieChart>
    </c:plotArea>
    <c:legend>
      <c:legendPos val="r"/>
      <c:overlay val="0"/>
      <c:txPr>
        <a:bodyPr/>
        <a:lstStyle/>
        <a:p>
          <a:pPr lvl="0">
            <a:defRPr b="0" sz="2000">
              <a:solidFill>
                <a:srgbClr val="000000"/>
              </a:solidFill>
              <a:latin typeface="+mn-lt"/>
            </a:defRPr>
          </a:pPr>
        </a:p>
      </c:txPr>
    </c:legend>
    <c:plotVisOnly val="1"/>
  </c:chart>
</c:chartSpace>
</file>

<file path=xl/charts/chart5.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plotArea>
      <c:layout/>
      <c:pieChart>
        <c:varyColors val="1"/>
        <c:ser>
          <c:idx val="0"/>
          <c:order val="0"/>
          <c:dPt>
            <c:idx val="0"/>
            <c:spPr>
              <a:solidFill>
                <a:srgbClr val="666666"/>
              </a:solidFill>
              <a:ln cmpd="sng" w="9525">
                <a:solidFill>
                  <a:srgbClr val="FFFFFF"/>
                </a:solidFill>
              </a:ln>
            </c:spPr>
          </c:dPt>
          <c:dLbls>
            <c:showLegendKey val="0"/>
            <c:showVal val="0"/>
            <c:showCatName val="1"/>
            <c:showSerName val="0"/>
            <c:showPercent val="0"/>
            <c:showBubbleSize val="0"/>
            <c:showLeaderLines val="1"/>
          </c:dLbls>
          <c:cat>
            <c:strRef>
              <c:f>Categories!$AH$86:$AM$86</c:f>
            </c:strRef>
          </c:cat>
          <c:val>
            <c:numRef>
              <c:f>Categories!$AH$97:$AM$97</c:f>
              <c:numCache/>
            </c:numRef>
          </c:val>
        </c:ser>
        <c:dLbls>
          <c:showLegendKey val="0"/>
          <c:showVal val="0"/>
          <c:showCatName val="0"/>
          <c:showSerName val="0"/>
          <c:showPercent val="0"/>
          <c:showBubbleSize val="0"/>
        </c:dLbls>
        <c:firstSliceAng val="0"/>
      </c:pieChart>
    </c:plotArea>
    <c:legend>
      <c:legendPos val="r"/>
      <c:overlay val="0"/>
      <c:txPr>
        <a:bodyPr/>
        <a:lstStyle/>
        <a:p>
          <a:pPr lvl="0">
            <a:defRPr b="0" sz="2000">
              <a:solidFill>
                <a:srgbClr val="000000"/>
              </a:solidFill>
              <a:latin typeface="+mn-lt"/>
            </a:defRPr>
          </a:pPr>
        </a:p>
      </c:txPr>
    </c:legend>
    <c:plotVisOnly val="1"/>
  </c:chart>
</c:chartSpace>
</file>

<file path=xl/charts/chart6.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plotArea>
      <c:layout/>
      <c:pieChart>
        <c:varyColors val="1"/>
        <c:ser>
          <c:idx val="0"/>
          <c:order val="0"/>
          <c:dPt>
            <c:idx val="0"/>
            <c:spPr>
              <a:solidFill>
                <a:srgbClr val="999999"/>
              </a:solidFill>
              <a:ln cmpd="sng" w="9525">
                <a:solidFill>
                  <a:srgbClr val="FFFFFF"/>
                </a:solidFill>
              </a:ln>
            </c:spPr>
          </c:dPt>
          <c:dLbls>
            <c:showLegendKey val="0"/>
            <c:showVal val="0"/>
            <c:showCatName val="1"/>
            <c:showSerName val="0"/>
            <c:showPercent val="0"/>
            <c:showBubbleSize val="0"/>
            <c:showLeaderLines val="1"/>
          </c:dLbls>
          <c:cat>
            <c:strRef>
              <c:f>Categories!$B$1:$G$1</c:f>
            </c:strRef>
          </c:cat>
          <c:val>
            <c:numRef>
              <c:f>Categories!$B$12:$G$12</c:f>
              <c:numCache/>
            </c:numRef>
          </c:val>
        </c:ser>
        <c:dLbls>
          <c:showLegendKey val="0"/>
          <c:showVal val="0"/>
          <c:showCatName val="0"/>
          <c:showSerName val="0"/>
          <c:showPercent val="0"/>
          <c:showBubbleSize val="0"/>
        </c:dLbls>
        <c:firstSliceAng val="0"/>
      </c:pieChart>
    </c:plotArea>
    <c:legend>
      <c:legendPos val="r"/>
      <c:overlay val="0"/>
      <c:txPr>
        <a:bodyPr/>
        <a:lstStyle/>
        <a:p>
          <a:pPr lvl="0">
            <a:defRPr b="1" sz="1500">
              <a:solidFill>
                <a:srgbClr val="1A1A1A"/>
              </a:solidFill>
              <a:latin typeface="+mn-lt"/>
            </a:defRPr>
          </a:pPr>
        </a:p>
      </c:txPr>
    </c:legend>
    <c:plotVisOnly val="1"/>
  </c:chart>
</c:chartSpace>
</file>

<file path=xl/charts/chart7.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plotArea>
      <c:layout/>
      <c:pieChart>
        <c:varyColors val="1"/>
        <c:ser>
          <c:idx val="0"/>
          <c:order val="0"/>
          <c:dPt>
            <c:idx val="0"/>
            <c:spPr>
              <a:solidFill>
                <a:srgbClr val="999999"/>
              </a:solidFill>
              <a:ln cmpd="sng" w="9525">
                <a:solidFill>
                  <a:srgbClr val="FFFFFF"/>
                </a:solidFill>
              </a:ln>
            </c:spPr>
          </c:dPt>
          <c:dLbls>
            <c:showLegendKey val="0"/>
            <c:showVal val="0"/>
            <c:showCatName val="1"/>
            <c:showSerName val="0"/>
            <c:showPercent val="0"/>
            <c:showBubbleSize val="0"/>
            <c:showLeaderLines val="1"/>
          </c:dLbls>
          <c:cat>
            <c:strRef>
              <c:f>Categories!$B$15:$G$15</c:f>
            </c:strRef>
          </c:cat>
          <c:val>
            <c:numRef>
              <c:f>Categories!$B$21:$G$21</c:f>
              <c:numCache/>
            </c:numRef>
          </c:val>
        </c:ser>
        <c:dLbls>
          <c:showLegendKey val="0"/>
          <c:showVal val="0"/>
          <c:showCatName val="0"/>
          <c:showSerName val="0"/>
          <c:showPercent val="0"/>
          <c:showBubbleSize val="0"/>
        </c:dLbls>
        <c:firstSliceAng val="0"/>
      </c:pieChart>
    </c:plotArea>
    <c:legend>
      <c:legendPos val="r"/>
      <c:overlay val="0"/>
      <c:txPr>
        <a:bodyPr/>
        <a:lstStyle/>
        <a:p>
          <a:pPr lvl="0">
            <a:defRPr b="1" sz="1500">
              <a:solidFill>
                <a:srgbClr val="1A1A1A"/>
              </a:solidFill>
              <a:latin typeface="+mn-lt"/>
            </a:defRPr>
          </a:pPr>
        </a:p>
      </c:txPr>
    </c:legend>
    <c:plotVisOnly val="1"/>
  </c:chart>
</c:chartSpace>
</file>

<file path=xl/charts/chart8.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plotArea>
      <c:layout/>
      <c:pieChart>
        <c:varyColors val="1"/>
        <c:ser>
          <c:idx val="0"/>
          <c:order val="0"/>
          <c:dPt>
            <c:idx val="0"/>
            <c:spPr>
              <a:solidFill>
                <a:srgbClr val="999999"/>
              </a:solidFill>
              <a:ln cmpd="sng" w="9525">
                <a:solidFill>
                  <a:srgbClr val="FFFFFF"/>
                </a:solidFill>
              </a:ln>
            </c:spPr>
          </c:dPt>
          <c:dLbls>
            <c:showLegendKey val="0"/>
            <c:showVal val="0"/>
            <c:showCatName val="1"/>
            <c:showSerName val="0"/>
            <c:showPercent val="0"/>
            <c:showBubbleSize val="0"/>
            <c:showLeaderLines val="1"/>
          </c:dLbls>
          <c:cat>
            <c:strRef>
              <c:f>Categories!$B$24:$G$24</c:f>
            </c:strRef>
          </c:cat>
          <c:val>
            <c:numRef>
              <c:f>Categories!$B$30:$G$30</c:f>
              <c:numCache/>
            </c:numRef>
          </c:val>
        </c:ser>
        <c:dLbls>
          <c:showLegendKey val="0"/>
          <c:showVal val="0"/>
          <c:showCatName val="0"/>
          <c:showSerName val="0"/>
          <c:showPercent val="0"/>
          <c:showBubbleSize val="0"/>
        </c:dLbls>
        <c:firstSliceAng val="0"/>
      </c:pieChart>
    </c:plotArea>
    <c:legend>
      <c:legendPos val="r"/>
      <c:overlay val="0"/>
      <c:txPr>
        <a:bodyPr/>
        <a:lstStyle/>
        <a:p>
          <a:pPr lvl="0">
            <a:defRPr b="1" sz="1500">
              <a:solidFill>
                <a:srgbClr val="1A1A1A"/>
              </a:solidFill>
              <a:latin typeface="+mn-lt"/>
            </a:defRPr>
          </a:pPr>
        </a:p>
      </c:txPr>
    </c:legend>
    <c:plotVisOnly val="1"/>
  </c:chart>
</c:chartSpace>
</file>

<file path=xl/charts/chart9.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plotArea>
      <c:layout/>
      <c:pieChart>
        <c:varyColors val="1"/>
        <c:ser>
          <c:idx val="0"/>
          <c:order val="0"/>
          <c:dPt>
            <c:idx val="0"/>
            <c:spPr>
              <a:solidFill>
                <a:srgbClr val="666666"/>
              </a:solidFill>
              <a:ln cmpd="sng" w="9525">
                <a:solidFill>
                  <a:srgbClr val="FFFFFF"/>
                </a:solidFill>
              </a:ln>
            </c:spPr>
          </c:dPt>
          <c:dLbls>
            <c:showLegendKey val="0"/>
            <c:showVal val="0"/>
            <c:showCatName val="1"/>
            <c:showSerName val="0"/>
            <c:showPercent val="0"/>
            <c:showBubbleSize val="0"/>
            <c:showLeaderLines val="1"/>
          </c:dLbls>
          <c:cat>
            <c:strRef>
              <c:f>Categories!$AP$86:$AU$86</c:f>
            </c:strRef>
          </c:cat>
          <c:val>
            <c:numRef>
              <c:f>Categories!$AP$97:$AU$97</c:f>
              <c:numCache/>
            </c:numRef>
          </c:val>
        </c:ser>
        <c:dLbls>
          <c:showLegendKey val="0"/>
          <c:showVal val="0"/>
          <c:showCatName val="0"/>
          <c:showSerName val="0"/>
          <c:showPercent val="0"/>
          <c:showBubbleSize val="0"/>
        </c:dLbls>
        <c:firstSliceAng val="0"/>
      </c:pieChart>
    </c:plotArea>
    <c:legend>
      <c:legendPos val="r"/>
      <c:overlay val="0"/>
      <c:txPr>
        <a:bodyPr/>
        <a:lstStyle/>
        <a:p>
          <a:pPr lvl="0">
            <a:defRPr b="0" sz="2000">
              <a:solidFill>
                <a:srgbClr val="000000"/>
              </a:solidFill>
              <a:latin typeface="+mn-lt"/>
            </a:defRPr>
          </a:pPr>
        </a:p>
      </c:txPr>
    </c:legend>
    <c:plotVisOnly val="1"/>
  </c:chart>
</c:chartSpace>
</file>

<file path=xl/charts/chart10.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plotArea>
      <c:layout/>
      <c:pieChart>
        <c:varyColors val="1"/>
        <c:ser>
          <c:idx val="0"/>
          <c:order val="0"/>
          <c:dPt>
            <c:idx val="0"/>
            <c:spPr>
              <a:solidFill>
                <a:srgbClr val="666666"/>
              </a:solidFill>
              <a:ln cmpd="sng" w="9525">
                <a:solidFill>
                  <a:srgbClr val="D9D9D9"/>
                </a:solidFill>
              </a:ln>
            </c:spPr>
          </c:dPt>
          <c:dLbls>
            <c:showLegendKey val="0"/>
            <c:showVal val="0"/>
            <c:showCatName val="1"/>
            <c:showSerName val="0"/>
            <c:showPercent val="0"/>
            <c:showBubbleSize val="0"/>
            <c:showLeaderLines val="1"/>
          </c:dLbls>
          <c:cat>
            <c:strRef>
              <c:f>Categories!$A$125:$F$125</c:f>
            </c:strRef>
          </c:cat>
          <c:val>
            <c:numRef>
              <c:f>Categories!$A$126:$F$126</c:f>
              <c:numCache/>
            </c:numRef>
          </c:val>
        </c:ser>
        <c:dLbls>
          <c:showLegendKey val="0"/>
          <c:showVal val="0"/>
          <c:showCatName val="0"/>
          <c:showSerName val="0"/>
          <c:showPercent val="0"/>
          <c:showBubbleSize val="0"/>
        </c:dLbls>
        <c:firstSliceAng val="0"/>
      </c:pieChart>
    </c:plotArea>
    <c:legend>
      <c:legendPos val="r"/>
      <c:overlay val="0"/>
      <c:txPr>
        <a:bodyPr/>
        <a:lstStyle/>
        <a:p>
          <a:pPr lvl="0">
            <a:defRPr b="0" sz="2000">
              <a:solidFill>
                <a:srgbClr val="000000"/>
              </a:solidFill>
              <a:latin typeface="+mn-lt"/>
            </a:defRPr>
          </a:pPr>
        </a:p>
      </c:txPr>
    </c:legend>
    <c:plotVisOnly val="1"/>
  </c:chart>
</c:chartSpace>
</file>

<file path=xl/charts/chart11.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plotArea>
      <c:layout/>
      <c:barChart>
        <c:barDir val="col"/>
        <c:ser>
          <c:idx val="0"/>
          <c:order val="0"/>
          <c:tx>
            <c:strRef>
              <c:f>Categories!$B$1</c:f>
            </c:strRef>
          </c:tx>
          <c:spPr>
            <a:solidFill>
              <a:srgbClr val="999999"/>
            </a:solidFill>
            <a:ln cmpd="sng">
              <a:solidFill>
                <a:srgbClr val="000000"/>
              </a:solidFill>
            </a:ln>
          </c:spPr>
          <c:dPt>
            <c:idx val="0"/>
          </c:dPt>
          <c:cat>
            <c:strRef>
              <c:f>Categories!$A$2:$A$11</c:f>
            </c:strRef>
          </c:cat>
          <c:val>
            <c:numRef>
              <c:f>Categories!$B$2:$B$11</c:f>
              <c:numCache/>
            </c:numRef>
          </c:val>
        </c:ser>
        <c:ser>
          <c:idx val="1"/>
          <c:order val="1"/>
          <c:tx>
            <c:strRef>
              <c:f>Categories!$C$1</c:f>
            </c:strRef>
          </c:tx>
          <c:spPr>
            <a:solidFill>
              <a:srgbClr val="434343"/>
            </a:solidFill>
            <a:ln cmpd="sng">
              <a:solidFill>
                <a:srgbClr val="000000"/>
              </a:solidFill>
            </a:ln>
          </c:spPr>
          <c:dPt>
            <c:idx val="0"/>
          </c:dPt>
          <c:cat>
            <c:strRef>
              <c:f>Categories!$A$2:$A$11</c:f>
            </c:strRef>
          </c:cat>
          <c:val>
            <c:numRef>
              <c:f>Categories!$C$2:$C$11</c:f>
              <c:numCache/>
            </c:numRef>
          </c:val>
        </c:ser>
        <c:ser>
          <c:idx val="2"/>
          <c:order val="2"/>
          <c:tx>
            <c:strRef>
              <c:f>Categories!$D$1</c:f>
            </c:strRef>
          </c:tx>
          <c:spPr>
            <a:solidFill>
              <a:srgbClr val="CCCCCC"/>
            </a:solidFill>
            <a:ln cmpd="sng">
              <a:solidFill>
                <a:srgbClr val="000000"/>
              </a:solidFill>
            </a:ln>
          </c:spPr>
          <c:dPt>
            <c:idx val="1"/>
          </c:dPt>
          <c:cat>
            <c:strRef>
              <c:f>Categories!$A$2:$A$11</c:f>
            </c:strRef>
          </c:cat>
          <c:val>
            <c:numRef>
              <c:f>Categories!$D$2:$D$11</c:f>
              <c:numCache/>
            </c:numRef>
          </c:val>
        </c:ser>
        <c:ser>
          <c:idx val="3"/>
          <c:order val="3"/>
          <c:tx>
            <c:strRef>
              <c:f>Categories!$E$1</c:f>
            </c:strRef>
          </c:tx>
          <c:spPr>
            <a:solidFill>
              <a:srgbClr val="666666"/>
            </a:solidFill>
            <a:ln cmpd="sng">
              <a:solidFill>
                <a:srgbClr val="000000"/>
              </a:solidFill>
            </a:ln>
          </c:spPr>
          <c:dPt>
            <c:idx val="1"/>
          </c:dPt>
          <c:cat>
            <c:strRef>
              <c:f>Categories!$A$2:$A$11</c:f>
            </c:strRef>
          </c:cat>
          <c:val>
            <c:numRef>
              <c:f>Categories!$E$2:$E$11</c:f>
              <c:numCache/>
            </c:numRef>
          </c:val>
        </c:ser>
        <c:ser>
          <c:idx val="4"/>
          <c:order val="4"/>
          <c:tx>
            <c:strRef>
              <c:f>Categories!$F$1</c:f>
            </c:strRef>
          </c:tx>
          <c:spPr>
            <a:solidFill>
              <a:srgbClr val="000000"/>
            </a:solidFill>
            <a:ln cmpd="sng">
              <a:solidFill>
                <a:srgbClr val="000000"/>
              </a:solidFill>
            </a:ln>
          </c:spPr>
          <c:dPt>
            <c:idx val="1"/>
          </c:dPt>
          <c:cat>
            <c:strRef>
              <c:f>Categories!$A$2:$A$11</c:f>
            </c:strRef>
          </c:cat>
          <c:val>
            <c:numRef>
              <c:f>Categories!$F$2:$F$11</c:f>
              <c:numCache/>
            </c:numRef>
          </c:val>
        </c:ser>
        <c:ser>
          <c:idx val="5"/>
          <c:order val="5"/>
          <c:tx>
            <c:strRef>
              <c:f>Categories!$G$1</c:f>
            </c:strRef>
          </c:tx>
          <c:spPr>
            <a:solidFill>
              <a:srgbClr val="D9D9D9"/>
            </a:solidFill>
            <a:ln cmpd="sng">
              <a:solidFill>
                <a:srgbClr val="000000"/>
              </a:solidFill>
            </a:ln>
          </c:spPr>
          <c:dPt>
            <c:idx val="0"/>
          </c:dPt>
          <c:dPt>
            <c:idx val="1"/>
          </c:dPt>
          <c:dPt>
            <c:idx val="2"/>
          </c:dPt>
          <c:dPt>
            <c:idx val="4"/>
            <c:spPr>
              <a:solidFill>
                <a:srgbClr val="EFEFEF"/>
              </a:solidFill>
              <a:ln cmpd="sng">
                <a:solidFill>
                  <a:srgbClr val="000000"/>
                </a:solidFill>
              </a:ln>
            </c:spPr>
          </c:dPt>
          <c:dPt>
            <c:idx val="6"/>
          </c:dPt>
          <c:dPt>
            <c:idx val="8"/>
          </c:dPt>
          <c:dPt>
            <c:idx val="9"/>
          </c:dPt>
          <c:cat>
            <c:strRef>
              <c:f>Categories!$A$2:$A$11</c:f>
            </c:strRef>
          </c:cat>
          <c:val>
            <c:numRef>
              <c:f>Categories!$G$2:$G$11</c:f>
              <c:numCache/>
            </c:numRef>
          </c:val>
        </c:ser>
        <c:axId val="885591885"/>
        <c:axId val="824727993"/>
      </c:barChart>
      <c:catAx>
        <c:axId val="885591885"/>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sz="1800">
                <a:solidFill>
                  <a:srgbClr val="000000"/>
                </a:solidFill>
                <a:latin typeface="+mn-lt"/>
              </a:defRPr>
            </a:pPr>
          </a:p>
        </c:txPr>
        <c:crossAx val="824727993"/>
      </c:catAx>
      <c:valAx>
        <c:axId val="824727993"/>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sz="1700">
                    <a:solidFill>
                      <a:srgbClr val="000000"/>
                    </a:solidFill>
                    <a:latin typeface="+mn-lt"/>
                  </a:defRPr>
                </a:pPr>
                <a:r>
                  <a:rPr b="0" sz="1700">
                    <a:solidFill>
                      <a:srgbClr val="000000"/>
                    </a:solidFill>
                    <a:latin typeface="+mn-lt"/>
                  </a:rPr>
                  <a:t>Number of repositories</a:t>
                </a:r>
              </a:p>
            </c:rich>
          </c:tx>
          <c:overlay val="0"/>
        </c:title>
        <c:numFmt formatCode="General" sourceLinked="1"/>
        <c:majorTickMark val="none"/>
        <c:minorTickMark val="none"/>
        <c:tickLblPos val="nextTo"/>
        <c:spPr>
          <a:ln/>
        </c:spPr>
        <c:txPr>
          <a:bodyPr/>
          <a:lstStyle/>
          <a:p>
            <a:pPr lvl="0">
              <a:defRPr b="0" sz="1600">
                <a:solidFill>
                  <a:srgbClr val="000000"/>
                </a:solidFill>
                <a:latin typeface="+mn-lt"/>
              </a:defRPr>
            </a:pPr>
          </a:p>
        </c:txPr>
        <c:crossAx val="885591885"/>
      </c:valAx>
    </c:plotArea>
    <c:legend>
      <c:legendPos val="t"/>
      <c:overlay val="0"/>
      <c:txPr>
        <a:bodyPr/>
        <a:lstStyle/>
        <a:p>
          <a:pPr lvl="0">
            <a:defRPr b="0" sz="1800">
              <a:solidFill>
                <a:srgbClr val="000000"/>
              </a:solidFill>
              <a:latin typeface="+mn-lt"/>
            </a:defRPr>
          </a:pPr>
        </a:p>
      </c:txPr>
    </c:legend>
    <c:plotVisOnly val="1"/>
  </c:chart>
</c:chartSpace>
</file>

<file path=xl/drawings/_rels/drawing12.xml.rels><?xml version="1.0" encoding="UTF-8" standalone="yes"?><Relationships xmlns="http://schemas.openxmlformats.org/package/2006/relationships"><Relationship Id="rId1" Type="http://schemas.openxmlformats.org/officeDocument/2006/relationships/chart" Target="../charts/chart1.xml"/><Relationship Id="rId2" Type="http://schemas.openxmlformats.org/officeDocument/2006/relationships/chart" Target="../charts/chart2.xml"/><Relationship Id="rId3" Type="http://schemas.openxmlformats.org/officeDocument/2006/relationships/chart" Target="../charts/chart3.xml"/><Relationship Id="rId4" Type="http://schemas.openxmlformats.org/officeDocument/2006/relationships/chart" Target="../charts/chart4.xml"/><Relationship Id="rId11" Type="http://schemas.openxmlformats.org/officeDocument/2006/relationships/chart" Target="../charts/chart11.xml"/><Relationship Id="rId10" Type="http://schemas.openxmlformats.org/officeDocument/2006/relationships/chart" Target="../charts/chart10.xml"/><Relationship Id="rId9" Type="http://schemas.openxmlformats.org/officeDocument/2006/relationships/chart" Target="../charts/chart9.xml"/><Relationship Id="rId5" Type="http://schemas.openxmlformats.org/officeDocument/2006/relationships/chart" Target="../charts/chart5.xml"/><Relationship Id="rId6" Type="http://schemas.openxmlformats.org/officeDocument/2006/relationships/chart" Target="../charts/chart6.xml"/><Relationship Id="rId7" Type="http://schemas.openxmlformats.org/officeDocument/2006/relationships/chart" Target="../charts/chart7.xml"/><Relationship Id="rId8" Type="http://schemas.openxmlformats.org/officeDocument/2006/relationships/chart" Target="../charts/chart8.xml"/></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514350</xdr:colOff>
      <xdr:row>99</xdr:row>
      <xdr:rowOff>9525</xdr:rowOff>
    </xdr:from>
    <xdr:ext cx="5619750" cy="3476625"/>
    <xdr:graphicFrame>
      <xdr:nvGraphicFramePr>
        <xdr:cNvPr id="1" name="Chart 1" title="Gráfico"/>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8</xdr:col>
      <xdr:colOff>266700</xdr:colOff>
      <xdr:row>99</xdr:row>
      <xdr:rowOff>104775</xdr:rowOff>
    </xdr:from>
    <xdr:ext cx="5619750" cy="3476625"/>
    <xdr:graphicFrame>
      <xdr:nvGraphicFramePr>
        <xdr:cNvPr id="2" name="Chart 2" title="Gráfico"/>
        <xdr:cNvGraphicFramePr/>
      </xdr:nvGraphicFramePr>
      <xdr:xfrm>
        <a:off x="0" y="0"/>
        <a:ext cx="0" cy="0"/>
      </xdr:xfrm>
      <a:graphic>
        <a:graphicData uri="http://schemas.openxmlformats.org/drawingml/2006/chart">
          <c:chart r:id="rId2"/>
        </a:graphicData>
      </a:graphic>
    </xdr:graphicFrame>
    <xdr:clientData fLocksWithSheet="0"/>
  </xdr:oneCellAnchor>
  <xdr:oneCellAnchor>
    <xdr:from>
      <xdr:col>15</xdr:col>
      <xdr:colOff>714375</xdr:colOff>
      <xdr:row>98</xdr:row>
      <xdr:rowOff>104775</xdr:rowOff>
    </xdr:from>
    <xdr:ext cx="5715000" cy="3533775"/>
    <xdr:graphicFrame>
      <xdr:nvGraphicFramePr>
        <xdr:cNvPr id="3" name="Chart 3" title="Gráfico"/>
        <xdr:cNvGraphicFramePr/>
      </xdr:nvGraphicFramePr>
      <xdr:xfrm>
        <a:off x="0" y="0"/>
        <a:ext cx="0" cy="0"/>
      </xdr:xfrm>
      <a:graphic>
        <a:graphicData uri="http://schemas.openxmlformats.org/drawingml/2006/chart">
          <c:chart r:id="rId3"/>
        </a:graphicData>
      </a:graphic>
    </xdr:graphicFrame>
    <xdr:clientData fLocksWithSheet="0"/>
  </xdr:oneCellAnchor>
  <xdr:oneCellAnchor>
    <xdr:from>
      <xdr:col>24</xdr:col>
      <xdr:colOff>152400</xdr:colOff>
      <xdr:row>98</xdr:row>
      <xdr:rowOff>152400</xdr:rowOff>
    </xdr:from>
    <xdr:ext cx="5715000" cy="3533775"/>
    <xdr:graphicFrame>
      <xdr:nvGraphicFramePr>
        <xdr:cNvPr id="4" name="Chart 4" title="Gráfico"/>
        <xdr:cNvGraphicFramePr/>
      </xdr:nvGraphicFramePr>
      <xdr:xfrm>
        <a:off x="0" y="0"/>
        <a:ext cx="0" cy="0"/>
      </xdr:xfrm>
      <a:graphic>
        <a:graphicData uri="http://schemas.openxmlformats.org/drawingml/2006/chart">
          <c:chart r:id="rId4"/>
        </a:graphicData>
      </a:graphic>
    </xdr:graphicFrame>
    <xdr:clientData fLocksWithSheet="0"/>
  </xdr:oneCellAnchor>
  <xdr:oneCellAnchor>
    <xdr:from>
      <xdr:col>32</xdr:col>
      <xdr:colOff>419100</xdr:colOff>
      <xdr:row>98</xdr:row>
      <xdr:rowOff>152400</xdr:rowOff>
    </xdr:from>
    <xdr:ext cx="5715000" cy="3533775"/>
    <xdr:graphicFrame>
      <xdr:nvGraphicFramePr>
        <xdr:cNvPr id="5" name="Chart 5" title="Gráfico"/>
        <xdr:cNvGraphicFramePr/>
      </xdr:nvGraphicFramePr>
      <xdr:xfrm>
        <a:off x="0" y="0"/>
        <a:ext cx="0" cy="0"/>
      </xdr:xfrm>
      <a:graphic>
        <a:graphicData uri="http://schemas.openxmlformats.org/drawingml/2006/chart">
          <c:chart r:id="rId5"/>
        </a:graphicData>
      </a:graphic>
    </xdr:graphicFrame>
    <xdr:clientData fLocksWithSheet="0"/>
  </xdr:oneCellAnchor>
  <xdr:oneCellAnchor>
    <xdr:from>
      <xdr:col>9</xdr:col>
      <xdr:colOff>400050</xdr:colOff>
      <xdr:row>0</xdr:row>
      <xdr:rowOff>142875</xdr:rowOff>
    </xdr:from>
    <xdr:ext cx="5038725" cy="3067050"/>
    <xdr:graphicFrame>
      <xdr:nvGraphicFramePr>
        <xdr:cNvPr id="6" name="Chart 6" title="Gráfico"/>
        <xdr:cNvGraphicFramePr/>
      </xdr:nvGraphicFramePr>
      <xdr:xfrm>
        <a:off x="0" y="0"/>
        <a:ext cx="0" cy="0"/>
      </xdr:xfrm>
      <a:graphic>
        <a:graphicData uri="http://schemas.openxmlformats.org/drawingml/2006/chart">
          <c:chart r:id="rId6"/>
        </a:graphicData>
      </a:graphic>
    </xdr:graphicFrame>
    <xdr:clientData fLocksWithSheet="0"/>
  </xdr:oneCellAnchor>
  <xdr:oneCellAnchor>
    <xdr:from>
      <xdr:col>9</xdr:col>
      <xdr:colOff>314325</xdr:colOff>
      <xdr:row>17</xdr:row>
      <xdr:rowOff>0</xdr:rowOff>
    </xdr:from>
    <xdr:ext cx="5124450" cy="3162300"/>
    <xdr:graphicFrame>
      <xdr:nvGraphicFramePr>
        <xdr:cNvPr id="7" name="Chart 7" title="Gráfico"/>
        <xdr:cNvGraphicFramePr/>
      </xdr:nvGraphicFramePr>
      <xdr:xfrm>
        <a:off x="0" y="0"/>
        <a:ext cx="0" cy="0"/>
      </xdr:xfrm>
      <a:graphic>
        <a:graphicData uri="http://schemas.openxmlformats.org/drawingml/2006/chart">
          <c:chart r:id="rId7"/>
        </a:graphicData>
      </a:graphic>
    </xdr:graphicFrame>
    <xdr:clientData fLocksWithSheet="0"/>
  </xdr:oneCellAnchor>
  <xdr:oneCellAnchor>
    <xdr:from>
      <xdr:col>9</xdr:col>
      <xdr:colOff>400050</xdr:colOff>
      <xdr:row>34</xdr:row>
      <xdr:rowOff>57150</xdr:rowOff>
    </xdr:from>
    <xdr:ext cx="5086350" cy="3143250"/>
    <xdr:graphicFrame>
      <xdr:nvGraphicFramePr>
        <xdr:cNvPr id="8" name="Chart 8" title="Gráfico"/>
        <xdr:cNvGraphicFramePr/>
      </xdr:nvGraphicFramePr>
      <xdr:xfrm>
        <a:off x="0" y="0"/>
        <a:ext cx="0" cy="0"/>
      </xdr:xfrm>
      <a:graphic>
        <a:graphicData uri="http://schemas.openxmlformats.org/drawingml/2006/chart">
          <c:chart r:id="rId8"/>
        </a:graphicData>
      </a:graphic>
    </xdr:graphicFrame>
    <xdr:clientData fLocksWithSheet="0"/>
  </xdr:oneCellAnchor>
  <xdr:oneCellAnchor>
    <xdr:from>
      <xdr:col>40</xdr:col>
      <xdr:colOff>533400</xdr:colOff>
      <xdr:row>98</xdr:row>
      <xdr:rowOff>180975</xdr:rowOff>
    </xdr:from>
    <xdr:ext cx="5829300" cy="3600450"/>
    <xdr:graphicFrame>
      <xdr:nvGraphicFramePr>
        <xdr:cNvPr id="9" name="Chart 9" title="Gráfico"/>
        <xdr:cNvGraphicFramePr/>
      </xdr:nvGraphicFramePr>
      <xdr:xfrm>
        <a:off x="0" y="0"/>
        <a:ext cx="0" cy="0"/>
      </xdr:xfrm>
      <a:graphic>
        <a:graphicData uri="http://schemas.openxmlformats.org/drawingml/2006/chart">
          <c:chart r:id="rId9"/>
        </a:graphicData>
      </a:graphic>
    </xdr:graphicFrame>
    <xdr:clientData fLocksWithSheet="0"/>
  </xdr:oneCellAnchor>
  <xdr:oneCellAnchor>
    <xdr:from>
      <xdr:col>0</xdr:col>
      <xdr:colOff>171450</xdr:colOff>
      <xdr:row>129</xdr:row>
      <xdr:rowOff>171450</xdr:rowOff>
    </xdr:from>
    <xdr:ext cx="6515100" cy="4038600"/>
    <xdr:graphicFrame>
      <xdr:nvGraphicFramePr>
        <xdr:cNvPr id="10" name="Chart 10" title="Gráfico"/>
        <xdr:cNvGraphicFramePr/>
      </xdr:nvGraphicFramePr>
      <xdr:xfrm>
        <a:off x="0" y="0"/>
        <a:ext cx="0" cy="0"/>
      </xdr:xfrm>
      <a:graphic>
        <a:graphicData uri="http://schemas.openxmlformats.org/drawingml/2006/chart">
          <c:chart r:id="rId10"/>
        </a:graphicData>
      </a:graphic>
    </xdr:graphicFrame>
    <xdr:clientData fLocksWithSheet="0"/>
  </xdr:oneCellAnchor>
  <xdr:oneCellAnchor>
    <xdr:from>
      <xdr:col>0</xdr:col>
      <xdr:colOff>171450</xdr:colOff>
      <xdr:row>52</xdr:row>
      <xdr:rowOff>142875</xdr:rowOff>
    </xdr:from>
    <xdr:ext cx="10820400" cy="5057775"/>
    <xdr:graphicFrame>
      <xdr:nvGraphicFramePr>
        <xdr:cNvPr id="11" name="Chart 11" title="Gráfico"/>
        <xdr:cNvGraphicFramePr/>
      </xdr:nvGraphicFramePr>
      <xdr:xfrm>
        <a:off x="0" y="0"/>
        <a:ext cx="0" cy="0"/>
      </xdr:xfrm>
      <a:graphic>
        <a:graphicData uri="http://schemas.openxmlformats.org/drawingml/2006/chart">
          <c:chart r:id="rId11"/>
        </a:graphicData>
      </a:graphic>
    </xdr:graphicFrame>
    <xdr:clientData fLocksWithSheet="0"/>
  </xdr:oneCellAnchor>
</xdr:wsD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933450</xdr:colOff>
      <xdr:row>3</xdr:row>
      <xdr:rowOff>123825</xdr:rowOff>
    </xdr:from>
    <xdr:ext cx="5934075" cy="3733800"/>
    <xdr:pic>
      <xdr:nvPicPr>
        <xdr:cNvPr id="0" name="image1.png" title="Imagen"/>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104775</xdr:colOff>
      <xdr:row>13</xdr:row>
      <xdr:rowOff>38100</xdr:rowOff>
    </xdr:from>
    <xdr:ext cx="6343650" cy="6905625"/>
    <xdr:pic>
      <xdr:nvPicPr>
        <xdr:cNvPr id="0" name="image2.png" title="Imagen"/>
        <xdr:cNvPicPr preferRelativeResize="0"/>
      </xdr:nvPicPr>
      <xdr:blipFill>
        <a:blip cstate="print" r:embed="rId1"/>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90" Type="http://schemas.openxmlformats.org/officeDocument/2006/relationships/hyperlink" Target="https://github.com/Killakan789/symfonyblog" TargetMode="External"/><Relationship Id="rId194" Type="http://schemas.openxmlformats.org/officeDocument/2006/relationships/hyperlink" Target="https://github.com/solutionsSlayer/PHP-Doctrine-ORM" TargetMode="External"/><Relationship Id="rId193" Type="http://schemas.openxmlformats.org/officeDocument/2006/relationships/hyperlink" Target="https://github.com/abdou-karim/appChambre" TargetMode="External"/><Relationship Id="rId192" Type="http://schemas.openxmlformats.org/officeDocument/2006/relationships/hyperlink" Target="https://github.com/endimion80/codequality" TargetMode="External"/><Relationship Id="rId191" Type="http://schemas.openxmlformats.org/officeDocument/2006/relationships/hyperlink" Target="https://github.com/CatWeb-projects/NOJIRA-3" TargetMode="External"/><Relationship Id="rId187" Type="http://schemas.openxmlformats.org/officeDocument/2006/relationships/hyperlink" Target="https://github.com/elimanediop/tropicshop" TargetMode="External"/><Relationship Id="rId186" Type="http://schemas.openxmlformats.org/officeDocument/2006/relationships/hyperlink" Target="https://github.com/waterman455/personalShopper" TargetMode="External"/><Relationship Id="rId185" Type="http://schemas.openxmlformats.org/officeDocument/2006/relationships/hyperlink" Target="https://github.com/arthurtrchn/PTS4_web" TargetMode="External"/><Relationship Id="rId184" Type="http://schemas.openxmlformats.org/officeDocument/2006/relationships/hyperlink" Target="https://github.com/GetResponse/sdk-php-client" TargetMode="External"/><Relationship Id="rId189" Type="http://schemas.openxmlformats.org/officeDocument/2006/relationships/hyperlink" Target="https://github.com/cbag1/MoneySa" TargetMode="External"/><Relationship Id="rId188" Type="http://schemas.openxmlformats.org/officeDocument/2006/relationships/hyperlink" Target="https://github.com/boehmrya/drupal_experiments" TargetMode="External"/><Relationship Id="rId183" Type="http://schemas.openxmlformats.org/officeDocument/2006/relationships/hyperlink" Target="https://github.com/Audrey-Chaigne/O-Vacances" TargetMode="External"/><Relationship Id="rId182" Type="http://schemas.openxmlformats.org/officeDocument/2006/relationships/hyperlink" Target="https://github.com/spring/spring-website" TargetMode="External"/><Relationship Id="rId181" Type="http://schemas.openxmlformats.org/officeDocument/2006/relationships/hyperlink" Target="https://github.com/F1R3-0M8/Gestionnairedannonces" TargetMode="External"/><Relationship Id="rId180" Type="http://schemas.openxmlformats.org/officeDocument/2006/relationships/hyperlink" Target="https://github.com/CobaltOrange/drupal1" TargetMode="External"/><Relationship Id="rId176" Type="http://schemas.openxmlformats.org/officeDocument/2006/relationships/hyperlink" Target="https://github.com/Alex-Kulyk/NOJIRA-3" TargetMode="External"/><Relationship Id="rId297" Type="http://schemas.openxmlformats.org/officeDocument/2006/relationships/hyperlink" Target="https://github.com/Solaniel/SportEvents" TargetMode="External"/><Relationship Id="rId175" Type="http://schemas.openxmlformats.org/officeDocument/2006/relationships/hyperlink" Target="https://github.com/nerffrenasix/drupal" TargetMode="External"/><Relationship Id="rId296" Type="http://schemas.openxmlformats.org/officeDocument/2006/relationships/hyperlink" Target="https://github.com/Axelmse/symfony-LE4" TargetMode="External"/><Relationship Id="rId174" Type="http://schemas.openxmlformats.org/officeDocument/2006/relationships/hyperlink" Target="https://github.com/Pameth/SuiviStock" TargetMode="External"/><Relationship Id="rId295" Type="http://schemas.openxmlformats.org/officeDocument/2006/relationships/hyperlink" Target="https://github.com/raulcejas04/ind" TargetMode="External"/><Relationship Id="rId173" Type="http://schemas.openxmlformats.org/officeDocument/2006/relationships/hyperlink" Target="https://github.com/igueye2204/ProjectSchool_back" TargetMode="External"/><Relationship Id="rId294" Type="http://schemas.openxmlformats.org/officeDocument/2006/relationships/hyperlink" Target="https://github.com/verrodrigo/qualificame-webR" TargetMode="External"/><Relationship Id="rId179" Type="http://schemas.openxmlformats.org/officeDocument/2006/relationships/hyperlink" Target="https://github.com/Jennifer93150/projet-soutenance" TargetMode="External"/><Relationship Id="rId178" Type="http://schemas.openxmlformats.org/officeDocument/2006/relationships/hyperlink" Target="https://github.com/AkmalKurbanov/tabylga_backend" TargetMode="External"/><Relationship Id="rId299" Type="http://schemas.openxmlformats.org/officeDocument/2006/relationships/hyperlink" Target="https://github.com/hahaha0417/php_hahaha_framework_demo" TargetMode="External"/><Relationship Id="rId177" Type="http://schemas.openxmlformats.org/officeDocument/2006/relationships/hyperlink" Target="https://github.com/The-Cracker-Technology/wpscan" TargetMode="External"/><Relationship Id="rId298" Type="http://schemas.openxmlformats.org/officeDocument/2006/relationships/hyperlink" Target="https://github.com/Goat-Developers/microGranjasEshop" TargetMode="External"/><Relationship Id="rId198" Type="http://schemas.openxmlformats.org/officeDocument/2006/relationships/hyperlink" Target="https://github.com/Randa-san/PoleE_Symfo" TargetMode="External"/><Relationship Id="rId197" Type="http://schemas.openxmlformats.org/officeDocument/2006/relationships/hyperlink" Target="https://github.com/marouaningo123/firstDrupal" TargetMode="External"/><Relationship Id="rId196" Type="http://schemas.openxmlformats.org/officeDocument/2006/relationships/hyperlink" Target="https://github.com/MahamdiAmine/docker-prestashop" TargetMode="External"/><Relationship Id="rId195" Type="http://schemas.openxmlformats.org/officeDocument/2006/relationships/hyperlink" Target="https://github.com/avitaind/mauritius" TargetMode="External"/><Relationship Id="rId199" Type="http://schemas.openxmlformats.org/officeDocument/2006/relationships/hyperlink" Target="https://github.com/net-mafia/wpst" TargetMode="External"/><Relationship Id="rId150" Type="http://schemas.openxmlformats.org/officeDocument/2006/relationships/hyperlink" Target="https://github.com/KhangChina/nextcloud" TargetMode="External"/><Relationship Id="rId271" Type="http://schemas.openxmlformats.org/officeDocument/2006/relationships/hyperlink" Target="https://github.com/sylvainJnt29/roger_bazille_symfony4" TargetMode="External"/><Relationship Id="rId392" Type="http://schemas.openxmlformats.org/officeDocument/2006/relationships/hyperlink" Target="https://github.com/hervin17/symfonyhello" TargetMode="External"/><Relationship Id="rId270" Type="http://schemas.openxmlformats.org/officeDocument/2006/relationships/hyperlink" Target="https://github.com/teyana/soutenanceSym3" TargetMode="External"/><Relationship Id="rId391" Type="http://schemas.openxmlformats.org/officeDocument/2006/relationships/hyperlink" Target="https://github.com/Emmanuelhg/TruequeGarageWeb" TargetMode="External"/><Relationship Id="rId390" Type="http://schemas.openxmlformats.org/officeDocument/2006/relationships/hyperlink" Target="https://github.com/RipaultYanis/IMMOSTAR" TargetMode="External"/><Relationship Id="rId1" Type="http://schemas.openxmlformats.org/officeDocument/2006/relationships/hyperlink" Target="https://github.com/webdevelopermuco/landon-hotel-symfony" TargetMode="External"/><Relationship Id="rId2" Type="http://schemas.openxmlformats.org/officeDocument/2006/relationships/hyperlink" Target="https://github.com/edyMartin2/ampipTestOk" TargetMode="External"/><Relationship Id="rId3" Type="http://schemas.openxmlformats.org/officeDocument/2006/relationships/hyperlink" Target="https://github.com/Fedimannoubi/TW2.0" TargetMode="External"/><Relationship Id="rId149" Type="http://schemas.openxmlformats.org/officeDocument/2006/relationships/hyperlink" Target="https://github.com/recommendsmart/agna_pantheon" TargetMode="External"/><Relationship Id="rId4" Type="http://schemas.openxmlformats.org/officeDocument/2006/relationships/hyperlink" Target="http://www.refuges.info" TargetMode="External"/><Relationship Id="rId148" Type="http://schemas.openxmlformats.org/officeDocument/2006/relationships/hyperlink" Target="https://github.com/msdonjuan/dcoweek5" TargetMode="External"/><Relationship Id="rId269" Type="http://schemas.openxmlformats.org/officeDocument/2006/relationships/hyperlink" Target="https://github.com/johan1412/esgi-test-unitaire" TargetMode="External"/><Relationship Id="rId9" Type="http://schemas.openxmlformats.org/officeDocument/2006/relationships/hyperlink" Target="https://github.com/jeanmichel07/access" TargetMode="External"/><Relationship Id="rId143" Type="http://schemas.openxmlformats.org/officeDocument/2006/relationships/hyperlink" Target="https://github.com/Diakhate8/SymfonyGPEC" TargetMode="External"/><Relationship Id="rId264" Type="http://schemas.openxmlformats.org/officeDocument/2006/relationships/hyperlink" Target="https://github.com/digitalconfection/openreporter" TargetMode="External"/><Relationship Id="rId385" Type="http://schemas.openxmlformats.org/officeDocument/2006/relationships/hyperlink" Target="https://github.com/cameronconway3/employee-database-application" TargetMode="External"/><Relationship Id="rId142" Type="http://schemas.openxmlformats.org/officeDocument/2006/relationships/hyperlink" Target="https://github.com/Mariana9097/Consultora" TargetMode="External"/><Relationship Id="rId263" Type="http://schemas.openxmlformats.org/officeDocument/2006/relationships/hyperlink" Target="https://github.com/jagcweb/mini-test-symfony" TargetMode="External"/><Relationship Id="rId384" Type="http://schemas.openxmlformats.org/officeDocument/2006/relationships/hyperlink" Target="https://github.com/zweishar/render-test" TargetMode="External"/><Relationship Id="rId141" Type="http://schemas.openxmlformats.org/officeDocument/2006/relationships/hyperlink" Target="https://github.com/MarcosBlua/MovieBlog_Symfony" TargetMode="External"/><Relationship Id="rId262" Type="http://schemas.openxmlformats.org/officeDocument/2006/relationships/hyperlink" Target="https://github.com/AhmedBenAyed/Api-Angular" TargetMode="External"/><Relationship Id="rId383" Type="http://schemas.openxmlformats.org/officeDocument/2006/relationships/hyperlink" Target="https://github.com/pow3rr3d/Fridge_App" TargetMode="External"/><Relationship Id="rId140" Type="http://schemas.openxmlformats.org/officeDocument/2006/relationships/hyperlink" Target="https://github.com/zarandonlautaro/notarweb" TargetMode="External"/><Relationship Id="rId261" Type="http://schemas.openxmlformats.org/officeDocument/2006/relationships/hyperlink" Target="https://github.com/Moussa10Ba/miseaniveau" TargetMode="External"/><Relationship Id="rId382" Type="http://schemas.openxmlformats.org/officeDocument/2006/relationships/hyperlink" Target="https://github.com/199ocero/UPortal" TargetMode="External"/><Relationship Id="rId5" Type="http://schemas.openxmlformats.org/officeDocument/2006/relationships/hyperlink" Target="https://github.com/RefugesInfo/www.refuges.info" TargetMode="External"/><Relationship Id="rId147" Type="http://schemas.openxmlformats.org/officeDocument/2006/relationships/hyperlink" Target="https://github.com/pccesaraugusto/clinicapacem" TargetMode="External"/><Relationship Id="rId268" Type="http://schemas.openxmlformats.org/officeDocument/2006/relationships/hyperlink" Target="https://github.com/psu-libraries/requests" TargetMode="External"/><Relationship Id="rId389" Type="http://schemas.openxmlformats.org/officeDocument/2006/relationships/hyperlink" Target="https://github.com/MaximilianoVillalba/InvestigacionMercadoPago" TargetMode="External"/><Relationship Id="rId6" Type="http://schemas.openxmlformats.org/officeDocument/2006/relationships/hyperlink" Target="https://github.com/rabebnouira/symfony1" TargetMode="External"/><Relationship Id="rId146" Type="http://schemas.openxmlformats.org/officeDocument/2006/relationships/hyperlink" Target="https://github.com/jserranojunior/lsstar" TargetMode="External"/><Relationship Id="rId267" Type="http://schemas.openxmlformats.org/officeDocument/2006/relationships/hyperlink" Target="https://github.com/shabib-m/directory-ssdaa-d8" TargetMode="External"/><Relationship Id="rId388" Type="http://schemas.openxmlformats.org/officeDocument/2006/relationships/hyperlink" Target="https://github.com/IgnacioProbst/counselingEventos" TargetMode="External"/><Relationship Id="rId7" Type="http://schemas.openxmlformats.org/officeDocument/2006/relationships/hyperlink" Target="https://github.com/MikroGovernment/angaryos-stack" TargetMode="External"/><Relationship Id="rId145" Type="http://schemas.openxmlformats.org/officeDocument/2006/relationships/hyperlink" Target="https://github.com/JurateJ/sp3" TargetMode="External"/><Relationship Id="rId266" Type="http://schemas.openxmlformats.org/officeDocument/2006/relationships/hyperlink" Target="https://github.com/ZhazgulKadyrbekova/symfony-project" TargetMode="External"/><Relationship Id="rId387" Type="http://schemas.openxmlformats.org/officeDocument/2006/relationships/hyperlink" Target="https://github.com/Erick575/chatbotIA" TargetMode="External"/><Relationship Id="rId8" Type="http://schemas.openxmlformats.org/officeDocument/2006/relationships/hyperlink" Target="https://github.com/JromeroProyectosti/crm" TargetMode="External"/><Relationship Id="rId144" Type="http://schemas.openxmlformats.org/officeDocument/2006/relationships/hyperlink" Target="https://github.com/fachmy999/AhenkShop" TargetMode="External"/><Relationship Id="rId265" Type="http://schemas.openxmlformats.org/officeDocument/2006/relationships/hyperlink" Target="https://github.com/xlyric/gestion_compte_assos" TargetMode="External"/><Relationship Id="rId386" Type="http://schemas.openxmlformats.org/officeDocument/2006/relationships/hyperlink" Target="https://github.com/llr114/plugin_ec4" TargetMode="External"/><Relationship Id="rId260" Type="http://schemas.openxmlformats.org/officeDocument/2006/relationships/hyperlink" Target="https://github.com/ivantsai62/domjudge720_package" TargetMode="External"/><Relationship Id="rId381" Type="http://schemas.openxmlformats.org/officeDocument/2006/relationships/hyperlink" Target="https://github.com/lpgiangrande/BlogRecetteSymfony" TargetMode="External"/><Relationship Id="rId380" Type="http://schemas.openxmlformats.org/officeDocument/2006/relationships/hyperlink" Target="https://github.com/jplongo91/DES-storm" TargetMode="External"/><Relationship Id="rId139" Type="http://schemas.openxmlformats.org/officeDocument/2006/relationships/hyperlink" Target="https://github.com/londiwekoo/contact-Info" TargetMode="External"/><Relationship Id="rId138" Type="http://schemas.openxmlformats.org/officeDocument/2006/relationships/hyperlink" Target="https://github.com/Quentin67/tp05_quentin_schaeffer" TargetMode="External"/><Relationship Id="rId259" Type="http://schemas.openxmlformats.org/officeDocument/2006/relationships/hyperlink" Target="https://github.com/aburdiss/The-Bedtime-Project-v3" TargetMode="External"/><Relationship Id="rId137" Type="http://schemas.openxmlformats.org/officeDocument/2006/relationships/hyperlink" Target="https://github.com/efranklin94/my_prestashop" TargetMode="External"/><Relationship Id="rId258" Type="http://schemas.openxmlformats.org/officeDocument/2006/relationships/hyperlink" Target="https://github.com/Fenozo/symfony-ecom" TargetMode="External"/><Relationship Id="rId379" Type="http://schemas.openxmlformats.org/officeDocument/2006/relationships/hyperlink" Target="https://github.com/MatteoGFL/hotelMatteo" TargetMode="External"/><Relationship Id="rId132" Type="http://schemas.openxmlformats.org/officeDocument/2006/relationships/hyperlink" Target="https://github.com/gregoryrwalker/DurpalPoopal" TargetMode="External"/><Relationship Id="rId253" Type="http://schemas.openxmlformats.org/officeDocument/2006/relationships/hyperlink" Target="https://github.com/lordsynergy/psychologstar" TargetMode="External"/><Relationship Id="rId374" Type="http://schemas.openxmlformats.org/officeDocument/2006/relationships/hyperlink" Target="https://github.com/MandeepCHD/wakanda" TargetMode="External"/><Relationship Id="rId495" Type="http://schemas.openxmlformats.org/officeDocument/2006/relationships/hyperlink" Target="https://github.com/abdounovich/ik9" TargetMode="External"/><Relationship Id="rId131" Type="http://schemas.openxmlformats.org/officeDocument/2006/relationships/hyperlink" Target="https://github.com/manel81/webcontent_old" TargetMode="External"/><Relationship Id="rId252" Type="http://schemas.openxmlformats.org/officeDocument/2006/relationships/hyperlink" Target="https://github.com/TakeMeWithU/ITtools-Symfony" TargetMode="External"/><Relationship Id="rId373" Type="http://schemas.openxmlformats.org/officeDocument/2006/relationships/hyperlink" Target="https://github.com/ibrahimylr/prjSymfonyTP1" TargetMode="External"/><Relationship Id="rId494" Type="http://schemas.openxmlformats.org/officeDocument/2006/relationships/hyperlink" Target="https://github.com/baoch/congtrinhthanhtrung" TargetMode="External"/><Relationship Id="rId130" Type="http://schemas.openxmlformats.org/officeDocument/2006/relationships/hyperlink" Target="https://github.com/vukojevicc/Airsoft_forum" TargetMode="External"/><Relationship Id="rId251" Type="http://schemas.openxmlformats.org/officeDocument/2006/relationships/hyperlink" Target="https://github.com/digitalnsw/nsw-ds-drupal-kit" TargetMode="External"/><Relationship Id="rId372" Type="http://schemas.openxmlformats.org/officeDocument/2006/relationships/hyperlink" Target="https://github.com/Rilong-Lin/ok" TargetMode="External"/><Relationship Id="rId493" Type="http://schemas.openxmlformats.org/officeDocument/2006/relationships/hyperlink" Target="https://github.com/TpISENT/nu-2020" TargetMode="External"/><Relationship Id="rId250" Type="http://schemas.openxmlformats.org/officeDocument/2006/relationships/hyperlink" Target="https://github.com/CRGK7/mp-ecommerce-php" TargetMode="External"/><Relationship Id="rId371" Type="http://schemas.openxmlformats.org/officeDocument/2006/relationships/hyperlink" Target="https://github.com/llmasdeu/SymfonyMoviesAPI" TargetMode="External"/><Relationship Id="rId492" Type="http://schemas.openxmlformats.org/officeDocument/2006/relationships/hyperlink" Target="https://github.com/web247/test-weather" TargetMode="External"/><Relationship Id="rId136" Type="http://schemas.openxmlformats.org/officeDocument/2006/relationships/hyperlink" Target="https://github.com/alexavier93/be" TargetMode="External"/><Relationship Id="rId257" Type="http://schemas.openxmlformats.org/officeDocument/2006/relationships/hyperlink" Target="https://github.com/Assatou/actu" TargetMode="External"/><Relationship Id="rId378" Type="http://schemas.openxmlformats.org/officeDocument/2006/relationships/hyperlink" Target="https://github.com/jaime48/dropshopping-symfony" TargetMode="External"/><Relationship Id="rId499" Type="http://schemas.openxmlformats.org/officeDocument/2006/relationships/hyperlink" Target="https://github.com/laudarch/pentest" TargetMode="External"/><Relationship Id="rId135" Type="http://schemas.openxmlformats.org/officeDocument/2006/relationships/hyperlink" Target="https://github.com/Edmond-ZAMBA/Store_Symfo_Docker" TargetMode="External"/><Relationship Id="rId256" Type="http://schemas.openxmlformats.org/officeDocument/2006/relationships/hyperlink" Target="https://github.com/raulcejas04/symfony_manytoone_jquery-" TargetMode="External"/><Relationship Id="rId377" Type="http://schemas.openxmlformats.org/officeDocument/2006/relationships/hyperlink" Target="http://felmo.de" TargetMode="External"/><Relationship Id="rId498" Type="http://schemas.openxmlformats.org/officeDocument/2006/relationships/hyperlink" Target="https://github.com/Iram1995/ChangeLiveNetwork" TargetMode="External"/><Relationship Id="rId134" Type="http://schemas.openxmlformats.org/officeDocument/2006/relationships/hyperlink" Target="https://github.com/Robin-etu/Projet-Web" TargetMode="External"/><Relationship Id="rId255" Type="http://schemas.openxmlformats.org/officeDocument/2006/relationships/hyperlink" Target="https://github.com/JhonCavichioli/utm-forum.github.io" TargetMode="External"/><Relationship Id="rId376" Type="http://schemas.openxmlformats.org/officeDocument/2006/relationships/hyperlink" Target="https://github.com/TomasAmoretti/MoviePass2" TargetMode="External"/><Relationship Id="rId497" Type="http://schemas.openxmlformats.org/officeDocument/2006/relationships/hyperlink" Target="https://github.com/kapil0324/movie_review_system" TargetMode="External"/><Relationship Id="rId133" Type="http://schemas.openxmlformats.org/officeDocument/2006/relationships/hyperlink" Target="https://github.com/TyRawang/mautic" TargetMode="External"/><Relationship Id="rId254" Type="http://schemas.openxmlformats.org/officeDocument/2006/relationships/hyperlink" Target="http://utm-forum.github.io" TargetMode="External"/><Relationship Id="rId375" Type="http://schemas.openxmlformats.org/officeDocument/2006/relationships/hyperlink" Target="https://github.com/ytanakag1/ec.zapto" TargetMode="External"/><Relationship Id="rId496" Type="http://schemas.openxmlformats.org/officeDocument/2006/relationships/hyperlink" Target="https://github.com/johnnydevpanel/drupal8" TargetMode="External"/><Relationship Id="rId172" Type="http://schemas.openxmlformats.org/officeDocument/2006/relationships/hyperlink" Target="https://github.com/vikontrimaite/php-intro" TargetMode="External"/><Relationship Id="rId293" Type="http://schemas.openxmlformats.org/officeDocument/2006/relationships/hyperlink" Target="https://github.com/ch-hassansaeed/sensor_monitor_api" TargetMode="External"/><Relationship Id="rId171" Type="http://schemas.openxmlformats.org/officeDocument/2006/relationships/hyperlink" Target="https://github.com/Ndeye-lika-cisse/suiviStock" TargetMode="External"/><Relationship Id="rId292" Type="http://schemas.openxmlformats.org/officeDocument/2006/relationships/hyperlink" Target="https://github.com/RSP-vspj/Seminarka" TargetMode="External"/><Relationship Id="rId170" Type="http://schemas.openxmlformats.org/officeDocument/2006/relationships/hyperlink" Target="https://github.com/lisadoyen/Mediatheque" TargetMode="External"/><Relationship Id="rId291" Type="http://schemas.openxmlformats.org/officeDocument/2006/relationships/hyperlink" Target="https://github.com/netw3rker/arcadius-global-d8" TargetMode="External"/><Relationship Id="rId290" Type="http://schemas.openxmlformats.org/officeDocument/2006/relationships/hyperlink" Target="https://github.com/mype-tools/etherpad" TargetMode="External"/><Relationship Id="rId165" Type="http://schemas.openxmlformats.org/officeDocument/2006/relationships/hyperlink" Target="https://github.com/mononen/drupal-dev-test" TargetMode="External"/><Relationship Id="rId286" Type="http://schemas.openxmlformats.org/officeDocument/2006/relationships/hyperlink" Target="https://github.com/Kerkristof/ChasseSousMarine" TargetMode="External"/><Relationship Id="rId164" Type="http://schemas.openxmlformats.org/officeDocument/2006/relationships/hyperlink" Target="https://github.com/pokorny344/prestashop1.7.x" TargetMode="External"/><Relationship Id="rId285" Type="http://schemas.openxmlformats.org/officeDocument/2006/relationships/hyperlink" Target="https://github.com/Kerkristof/MontagDePeche" TargetMode="External"/><Relationship Id="rId163" Type="http://schemas.openxmlformats.org/officeDocument/2006/relationships/hyperlink" Target="https://github.com/FacingHistory/cs-sandbox" TargetMode="External"/><Relationship Id="rId284" Type="http://schemas.openxmlformats.org/officeDocument/2006/relationships/hyperlink" Target="https://github.com/Loucif125/PlutonShop" TargetMode="External"/><Relationship Id="rId162" Type="http://schemas.openxmlformats.org/officeDocument/2006/relationships/hyperlink" Target="https://github.com/elhayadi/ovanest" TargetMode="External"/><Relationship Id="rId283" Type="http://schemas.openxmlformats.org/officeDocument/2006/relationships/hyperlink" Target="https://github.com/RobSydian/symfony-forms" TargetMode="External"/><Relationship Id="rId169" Type="http://schemas.openxmlformats.org/officeDocument/2006/relationships/hyperlink" Target="https://github.com/trydirect/sylius" TargetMode="External"/><Relationship Id="rId168" Type="http://schemas.openxmlformats.org/officeDocument/2006/relationships/hyperlink" Target="https://github.com/yinnitun/demos" TargetMode="External"/><Relationship Id="rId289" Type="http://schemas.openxmlformats.org/officeDocument/2006/relationships/hyperlink" Target="https://github.com/mnicodev/projetK" TargetMode="External"/><Relationship Id="rId167" Type="http://schemas.openxmlformats.org/officeDocument/2006/relationships/hyperlink" Target="https://github.com/DominikBulandra/pieski" TargetMode="External"/><Relationship Id="rId288" Type="http://schemas.openxmlformats.org/officeDocument/2006/relationships/hyperlink" Target="https://github.com/rezmansouri/RecordShop" TargetMode="External"/><Relationship Id="rId166" Type="http://schemas.openxmlformats.org/officeDocument/2006/relationships/hyperlink" Target="https://github.com/Matiasss11/sysclub" TargetMode="External"/><Relationship Id="rId287" Type="http://schemas.openxmlformats.org/officeDocument/2006/relationships/hyperlink" Target="https://github.com/NickHurn/ExampleCode" TargetMode="External"/><Relationship Id="rId161" Type="http://schemas.openxmlformats.org/officeDocument/2006/relationships/hyperlink" Target="https://github.com/ZeqoTibo/-DUT-PTS4Site" TargetMode="External"/><Relationship Id="rId282" Type="http://schemas.openxmlformats.org/officeDocument/2006/relationships/hyperlink" Target="https://github.com/riadsimoh/blog_symfony_2" TargetMode="External"/><Relationship Id="rId160" Type="http://schemas.openxmlformats.org/officeDocument/2006/relationships/hyperlink" Target="https://github.com/marcyves/Developpeur-WEB" TargetMode="External"/><Relationship Id="rId281" Type="http://schemas.openxmlformats.org/officeDocument/2006/relationships/hyperlink" Target="https://github.com/flaviosalgado2/zf3-doctrine" TargetMode="External"/><Relationship Id="rId280" Type="http://schemas.openxmlformats.org/officeDocument/2006/relationships/hyperlink" Target="https://github.com/Petr-Git-hub/proffservice" TargetMode="External"/><Relationship Id="rId159" Type="http://schemas.openxmlformats.org/officeDocument/2006/relationships/hyperlink" Target="https://github.com/NarjesJOMAA/Symfony-VueJs-Portfolio" TargetMode="External"/><Relationship Id="rId154" Type="http://schemas.openxmlformats.org/officeDocument/2006/relationships/hyperlink" Target="https://github.com/janipathan17/nmrf" TargetMode="External"/><Relationship Id="rId275" Type="http://schemas.openxmlformats.org/officeDocument/2006/relationships/hyperlink" Target="https://github.com/SriEric95/MyDailyFridge" TargetMode="External"/><Relationship Id="rId396" Type="http://schemas.openxmlformats.org/officeDocument/2006/relationships/hyperlink" Target="https://github.com/garotc/cosplaySymfonyold" TargetMode="External"/><Relationship Id="rId153" Type="http://schemas.openxmlformats.org/officeDocument/2006/relationships/hyperlink" Target="https://github.com/Jboussemart929/loc-immov4" TargetMode="External"/><Relationship Id="rId274" Type="http://schemas.openxmlformats.org/officeDocument/2006/relationships/hyperlink" Target="https://github.com/snaikayoub/splannonces" TargetMode="External"/><Relationship Id="rId395" Type="http://schemas.openxmlformats.org/officeDocument/2006/relationships/hyperlink" Target="https://github.com/Va-software-engineer/Symfony" TargetMode="External"/><Relationship Id="rId152" Type="http://schemas.openxmlformats.org/officeDocument/2006/relationships/hyperlink" Target="https://github.com/Zouhaier-KHELIFI/HR_Application" TargetMode="External"/><Relationship Id="rId273" Type="http://schemas.openxmlformats.org/officeDocument/2006/relationships/hyperlink" Target="https://github.com/stephaneBatch/MyDailyFridge" TargetMode="External"/><Relationship Id="rId394" Type="http://schemas.openxmlformats.org/officeDocument/2006/relationships/hyperlink" Target="https://github.com/Alfr3d/stmfony-react-api" TargetMode="External"/><Relationship Id="rId151" Type="http://schemas.openxmlformats.org/officeDocument/2006/relationships/hyperlink" Target="https://github.com/RePriyanka/drupallearn" TargetMode="External"/><Relationship Id="rId272" Type="http://schemas.openxmlformats.org/officeDocument/2006/relationships/hyperlink" Target="https://github.com/mazeikaite/Sprint3-CMS" TargetMode="External"/><Relationship Id="rId393" Type="http://schemas.openxmlformats.org/officeDocument/2006/relationships/hyperlink" Target="https://github.com/xdrup/testlando" TargetMode="External"/><Relationship Id="rId158" Type="http://schemas.openxmlformats.org/officeDocument/2006/relationships/hyperlink" Target="https://github.com/RubenDebusscher/DoctorwhofansBE" TargetMode="External"/><Relationship Id="rId279" Type="http://schemas.openxmlformats.org/officeDocument/2006/relationships/hyperlink" Target="https://github.com/shemzz/elitefx" TargetMode="External"/><Relationship Id="rId157" Type="http://schemas.openxmlformats.org/officeDocument/2006/relationships/hyperlink" Target="https://github.com/narumichi0710/eccube-4.0.5" TargetMode="External"/><Relationship Id="rId278" Type="http://schemas.openxmlformats.org/officeDocument/2006/relationships/hyperlink" Target="https://github.com/SolenneMZ/personnal_portfolio" TargetMode="External"/><Relationship Id="rId399" Type="http://schemas.openxmlformats.org/officeDocument/2006/relationships/hyperlink" Target="https://github.com/wisnubaldas/api_iderp" TargetMode="External"/><Relationship Id="rId156" Type="http://schemas.openxmlformats.org/officeDocument/2006/relationships/hyperlink" Target="https://github.com/marlon-tek/ps-1.7" TargetMode="External"/><Relationship Id="rId277" Type="http://schemas.openxmlformats.org/officeDocument/2006/relationships/hyperlink" Target="https://github.com/jdelon02/cyberchapd8" TargetMode="External"/><Relationship Id="rId398" Type="http://schemas.openxmlformats.org/officeDocument/2006/relationships/hyperlink" Target="https://github.com/hirohisaonoue/eccube-4.0.5" TargetMode="External"/><Relationship Id="rId155" Type="http://schemas.openxmlformats.org/officeDocument/2006/relationships/hyperlink" Target="https://github.com/lquessenberry/open-social-10-on-pantheon" TargetMode="External"/><Relationship Id="rId276" Type="http://schemas.openxmlformats.org/officeDocument/2006/relationships/hyperlink" Target="https://github.com/Laradejpl/boutiqueAntillaise" TargetMode="External"/><Relationship Id="rId397" Type="http://schemas.openxmlformats.org/officeDocument/2006/relationships/hyperlink" Target="https://github.com/FabienBoulnois/SHARE" TargetMode="External"/><Relationship Id="rId40" Type="http://schemas.openxmlformats.org/officeDocument/2006/relationships/hyperlink" Target="https://github.com/Athrvatripathi/wpscan" TargetMode="External"/><Relationship Id="rId42" Type="http://schemas.openxmlformats.org/officeDocument/2006/relationships/hyperlink" Target="https://github.com/alanlengkoan/SI-Klasis-Makassar" TargetMode="External"/><Relationship Id="rId41" Type="http://schemas.openxmlformats.org/officeDocument/2006/relationships/hyperlink" Target="https://github.com/SauronsEyes/projectExperts" TargetMode="External"/><Relationship Id="rId44" Type="http://schemas.openxmlformats.org/officeDocument/2006/relationships/hyperlink" Target="https://github.com/tjsharkfan/SHF-Web-Site" TargetMode="External"/><Relationship Id="rId43" Type="http://schemas.openxmlformats.org/officeDocument/2006/relationships/hyperlink" Target="https://github.com/phpnuke/phpnuke" TargetMode="External"/><Relationship Id="rId46" Type="http://schemas.openxmlformats.org/officeDocument/2006/relationships/hyperlink" Target="https://github.com/Bastienp2a/PPE3" TargetMode="External"/><Relationship Id="rId45" Type="http://schemas.openxmlformats.org/officeDocument/2006/relationships/hyperlink" Target="https://github.com/ramosnvy/4ramosDoctrine" TargetMode="External"/><Relationship Id="rId509" Type="http://schemas.openxmlformats.org/officeDocument/2006/relationships/hyperlink" Target="https://github.com/mirooo93/projekt-FORUM" TargetMode="External"/><Relationship Id="rId508" Type="http://schemas.openxmlformats.org/officeDocument/2006/relationships/hyperlink" Target="https://github.com/glujan04/ceh_drupal_site" TargetMode="External"/><Relationship Id="rId629" Type="http://schemas.openxmlformats.org/officeDocument/2006/relationships/hyperlink" Target="https://github.com/ZiGiNation/phpBB--3.3-" TargetMode="External"/><Relationship Id="rId503" Type="http://schemas.openxmlformats.org/officeDocument/2006/relationships/hyperlink" Target="https://github.com/sakulambo/2FactorAuthPHP" TargetMode="External"/><Relationship Id="rId624" Type="http://schemas.openxmlformats.org/officeDocument/2006/relationships/hyperlink" Target="https://github.com/walidnemri/reservationWPWD" TargetMode="External"/><Relationship Id="rId502" Type="http://schemas.openxmlformats.org/officeDocument/2006/relationships/hyperlink" Target="https://github.com/aymen-bouhlel/rent-a-car" TargetMode="External"/><Relationship Id="rId623" Type="http://schemas.openxmlformats.org/officeDocument/2006/relationships/hyperlink" Target="https://github.com/AdriVNR/Projet-Marti" TargetMode="External"/><Relationship Id="rId501" Type="http://schemas.openxmlformats.org/officeDocument/2006/relationships/hyperlink" Target="https://github.com/Stephen-lapierre-mpf/apiPortal-GroupM2" TargetMode="External"/><Relationship Id="rId622" Type="http://schemas.openxmlformats.org/officeDocument/2006/relationships/hyperlink" Target="https://github.com/jaaz1994/mp-ecommerce-php" TargetMode="External"/><Relationship Id="rId500" Type="http://schemas.openxmlformats.org/officeDocument/2006/relationships/hyperlink" Target="https://github.com/BryanSeychelles/Symfony_Sebille" TargetMode="External"/><Relationship Id="rId621" Type="http://schemas.openxmlformats.org/officeDocument/2006/relationships/hyperlink" Target="https://github.com/supriyarajgopal/drupal" TargetMode="External"/><Relationship Id="rId507" Type="http://schemas.openxmlformats.org/officeDocument/2006/relationships/hyperlink" Target="https://github.com/caprowsky/archivio_storico" TargetMode="External"/><Relationship Id="rId628" Type="http://schemas.openxmlformats.org/officeDocument/2006/relationships/hyperlink" Target="https://github.com/konstatin-va/testapi" TargetMode="External"/><Relationship Id="rId506" Type="http://schemas.openxmlformats.org/officeDocument/2006/relationships/hyperlink" Target="https://github.com/LucasJotaEme/Intranet" TargetMode="External"/><Relationship Id="rId627" Type="http://schemas.openxmlformats.org/officeDocument/2006/relationships/hyperlink" Target="https://github.com/integrationsteam/Tools_MercadoPago" TargetMode="External"/><Relationship Id="rId505" Type="http://schemas.openxmlformats.org/officeDocument/2006/relationships/hyperlink" Target="https://github.com/lofilabo/core-of-pm-1" TargetMode="External"/><Relationship Id="rId626" Type="http://schemas.openxmlformats.org/officeDocument/2006/relationships/hyperlink" Target="https://github.com/kehao1996/wmt3" TargetMode="External"/><Relationship Id="rId504" Type="http://schemas.openxmlformats.org/officeDocument/2006/relationships/hyperlink" Target="https://github.com/francolaghezza/rasprivate-cloud" TargetMode="External"/><Relationship Id="rId625" Type="http://schemas.openxmlformats.org/officeDocument/2006/relationships/hyperlink" Target="https://github.com/chaogang/hyperf" TargetMode="External"/><Relationship Id="rId48" Type="http://schemas.openxmlformats.org/officeDocument/2006/relationships/hyperlink" Target="https://github.com/israelsilva1310/israelcasilva.com.br" TargetMode="External"/><Relationship Id="rId47" Type="http://schemas.openxmlformats.org/officeDocument/2006/relationships/hyperlink" Target="http://israelcasilva.com.br" TargetMode="External"/><Relationship Id="rId49" Type="http://schemas.openxmlformats.org/officeDocument/2006/relationships/hyperlink" Target="https://github.com/rram12/huntKingdomPlatform" TargetMode="External"/><Relationship Id="rId620" Type="http://schemas.openxmlformats.org/officeDocument/2006/relationships/hyperlink" Target="https://github.com/KoreanoNiu/mp-ecommerce-php" TargetMode="External"/><Relationship Id="rId31" Type="http://schemas.openxmlformats.org/officeDocument/2006/relationships/hyperlink" Target="https://github.com/tiberekanaan/kcci-new" TargetMode="External"/><Relationship Id="rId30" Type="http://schemas.openxmlformats.org/officeDocument/2006/relationships/hyperlink" Target="https://github.com/poojaganjage/Drupal-Issues-Module" TargetMode="External"/><Relationship Id="rId33" Type="http://schemas.openxmlformats.org/officeDocument/2006/relationships/hyperlink" Target="https://github.com/SvetlanaTseluykina/practice_diploma" TargetMode="External"/><Relationship Id="rId32" Type="http://schemas.openxmlformats.org/officeDocument/2006/relationships/hyperlink" Target="https://github.com/Brocoleo/Prestashop" TargetMode="External"/><Relationship Id="rId35" Type="http://schemas.openxmlformats.org/officeDocument/2006/relationships/hyperlink" Target="https://github.com/draynur/drupal-test-site" TargetMode="External"/><Relationship Id="rId34" Type="http://schemas.openxmlformats.org/officeDocument/2006/relationships/hyperlink" Target="https://github.com/trinhevil9xtb/eccube-shop" TargetMode="External"/><Relationship Id="rId619" Type="http://schemas.openxmlformats.org/officeDocument/2006/relationships/hyperlink" Target="https://github.com/KellianChamouard/symfonyrugby" TargetMode="External"/><Relationship Id="rId618" Type="http://schemas.openxmlformats.org/officeDocument/2006/relationships/hyperlink" Target="https://github.com/ricardotlatelpaCentro/centro-drupal8" TargetMode="External"/><Relationship Id="rId613" Type="http://schemas.openxmlformats.org/officeDocument/2006/relationships/hyperlink" Target="https://github.com/AlanGPmx/mp-ecommerce-php" TargetMode="External"/><Relationship Id="rId612" Type="http://schemas.openxmlformats.org/officeDocument/2006/relationships/hyperlink" Target="https://github.com/AkmalKurbanov/queen-cms" TargetMode="External"/><Relationship Id="rId611" Type="http://schemas.openxmlformats.org/officeDocument/2006/relationships/hyperlink" Target="https://github.com/lukeefrost/Laravel-OctoberCMS" TargetMode="External"/><Relationship Id="rId610" Type="http://schemas.openxmlformats.org/officeDocument/2006/relationships/hyperlink" Target="https://github.com/zakrock1/symfony1" TargetMode="External"/><Relationship Id="rId617" Type="http://schemas.openxmlformats.org/officeDocument/2006/relationships/hyperlink" Target="https://github.com/mauquie/821-G3" TargetMode="External"/><Relationship Id="rId616" Type="http://schemas.openxmlformats.org/officeDocument/2006/relationships/hyperlink" Target="https://github.com/thenexusG/mp-ecommerce-php-master" TargetMode="External"/><Relationship Id="rId615" Type="http://schemas.openxmlformats.org/officeDocument/2006/relationships/hyperlink" Target="https://github.com/benjamin024/mp-ecommerce-php" TargetMode="External"/><Relationship Id="rId614" Type="http://schemas.openxmlformats.org/officeDocument/2006/relationships/hyperlink" Target="https://github.com/echonorthernlights/EnvTest" TargetMode="External"/><Relationship Id="rId37" Type="http://schemas.openxmlformats.org/officeDocument/2006/relationships/hyperlink" Target="https://github.com/miguelbayoDAW/ComunityCar" TargetMode="External"/><Relationship Id="rId36" Type="http://schemas.openxmlformats.org/officeDocument/2006/relationships/hyperlink" Target="https://github.com/wismi11/Proyecto" TargetMode="External"/><Relationship Id="rId39" Type="http://schemas.openxmlformats.org/officeDocument/2006/relationships/hyperlink" Target="https://github.com/SK-EID/mid-rest-php-demo" TargetMode="External"/><Relationship Id="rId38" Type="http://schemas.openxmlformats.org/officeDocument/2006/relationships/hyperlink" Target="https://github.com/mahasrishanmugam/donation" TargetMode="External"/><Relationship Id="rId20" Type="http://schemas.openxmlformats.org/officeDocument/2006/relationships/hyperlink" Target="https://github.com/pablo-souza/agenda-telefonica" TargetMode="External"/><Relationship Id="rId22" Type="http://schemas.openxmlformats.org/officeDocument/2006/relationships/hyperlink" Target="https://github.com/BorchaniSalma/WebProject" TargetMode="External"/><Relationship Id="rId21" Type="http://schemas.openxmlformats.org/officeDocument/2006/relationships/hyperlink" Target="https://github.com/pabloripoll/symfony-order-api" TargetMode="External"/><Relationship Id="rId24" Type="http://schemas.openxmlformats.org/officeDocument/2006/relationships/hyperlink" Target="https://github.com/haba-sensei/socidem" TargetMode="External"/><Relationship Id="rId23" Type="http://schemas.openxmlformats.org/officeDocument/2006/relationships/hyperlink" Target="http://stampiza2.com" TargetMode="External"/><Relationship Id="rId409" Type="http://schemas.openxmlformats.org/officeDocument/2006/relationships/hyperlink" Target="https://github.com/nicoXXXXXtitan/wiwatt" TargetMode="External"/><Relationship Id="rId404" Type="http://schemas.openxmlformats.org/officeDocument/2006/relationships/hyperlink" Target="https://github.com/egidijussubacius/app10" TargetMode="External"/><Relationship Id="rId525" Type="http://schemas.openxmlformats.org/officeDocument/2006/relationships/hyperlink" Target="https://github.com/kolczu/mint_symfony_task2" TargetMode="External"/><Relationship Id="rId646" Type="http://schemas.openxmlformats.org/officeDocument/2006/relationships/hyperlink" Target="https://github.com/stvnli/d8-demo" TargetMode="External"/><Relationship Id="rId403" Type="http://schemas.openxmlformats.org/officeDocument/2006/relationships/hyperlink" Target="https://github.com/Seann02/forumsbyr" TargetMode="External"/><Relationship Id="rId524" Type="http://schemas.openxmlformats.org/officeDocument/2006/relationships/hyperlink" Target="https://github.com/ghostmigi/Sk-Booking" TargetMode="External"/><Relationship Id="rId645" Type="http://schemas.openxmlformats.org/officeDocument/2006/relationships/hyperlink" Target="https://github.com/agcentory240/WalletMercadopagePS" TargetMode="External"/><Relationship Id="rId402" Type="http://schemas.openxmlformats.org/officeDocument/2006/relationships/hyperlink" Target="https://github.com/franc999/MoviePass2.0" TargetMode="External"/><Relationship Id="rId523" Type="http://schemas.openxmlformats.org/officeDocument/2006/relationships/hyperlink" Target="https://github.com/aissata0315/Tp_PHP" TargetMode="External"/><Relationship Id="rId644" Type="http://schemas.openxmlformats.org/officeDocument/2006/relationships/hyperlink" Target="https://github.com/chucky2298/KiddoEsprit" TargetMode="External"/><Relationship Id="rId401" Type="http://schemas.openxmlformats.org/officeDocument/2006/relationships/hyperlink" Target="https://github.com/Eima1337/Sprint-3" TargetMode="External"/><Relationship Id="rId522" Type="http://schemas.openxmlformats.org/officeDocument/2006/relationships/hyperlink" Target="https://github.com/DmytroFiliuk2/kata" TargetMode="External"/><Relationship Id="rId643" Type="http://schemas.openxmlformats.org/officeDocument/2006/relationships/hyperlink" Target="https://github.com/asab1rd/symfony_quiz_app" TargetMode="External"/><Relationship Id="rId408" Type="http://schemas.openxmlformats.org/officeDocument/2006/relationships/hyperlink" Target="https://github.com/amoralesh/mpn" TargetMode="External"/><Relationship Id="rId529" Type="http://schemas.openxmlformats.org/officeDocument/2006/relationships/hyperlink" Target="https://github.com/Apilv/CRUD_ORM" TargetMode="External"/><Relationship Id="rId407" Type="http://schemas.openxmlformats.org/officeDocument/2006/relationships/hyperlink" Target="https://github.com/VTCManager/VTCManager-Website-Redesign" TargetMode="External"/><Relationship Id="rId528" Type="http://schemas.openxmlformats.org/officeDocument/2006/relationships/hyperlink" Target="https://github.com/Klaudijus1996/_3_Sprint_CRUD" TargetMode="External"/><Relationship Id="rId649" Type="http://schemas.openxmlformats.org/officeDocument/2006/relationships/hyperlink" Target="https://github.com/diegorodriguezvida/mercadopago-dxphp-1.8.1" TargetMode="External"/><Relationship Id="rId406" Type="http://schemas.openxmlformats.org/officeDocument/2006/relationships/hyperlink" Target="https://github.com/prasojojiwandono/web" TargetMode="External"/><Relationship Id="rId527" Type="http://schemas.openxmlformats.org/officeDocument/2006/relationships/hyperlink" Target="https://github.com/Joaquindan/mercadopago" TargetMode="External"/><Relationship Id="rId648" Type="http://schemas.openxmlformats.org/officeDocument/2006/relationships/hyperlink" Target="https://github.com/dhayanandan-code/drupal-development" TargetMode="External"/><Relationship Id="rId405" Type="http://schemas.openxmlformats.org/officeDocument/2006/relationships/hyperlink" Target="https://github.com/egidijussubacius/ORM-Doctrine" TargetMode="External"/><Relationship Id="rId526" Type="http://schemas.openxmlformats.org/officeDocument/2006/relationships/hyperlink" Target="https://github.com/Klaudijus1996/_3_sprint" TargetMode="External"/><Relationship Id="rId647" Type="http://schemas.openxmlformats.org/officeDocument/2006/relationships/hyperlink" Target="https://github.com/alouche1009/blog_symfony" TargetMode="External"/><Relationship Id="rId26" Type="http://schemas.openxmlformats.org/officeDocument/2006/relationships/hyperlink" Target="http://portfolio.github.io" TargetMode="External"/><Relationship Id="rId25" Type="http://schemas.openxmlformats.org/officeDocument/2006/relationships/hyperlink" Target="https://github.com/lauracastilloal97/cp1" TargetMode="External"/><Relationship Id="rId28" Type="http://schemas.openxmlformats.org/officeDocument/2006/relationships/hyperlink" Target="https://github.com/YantornoJoel/wordpress-wn" TargetMode="External"/><Relationship Id="rId27" Type="http://schemas.openxmlformats.org/officeDocument/2006/relationships/hyperlink" Target="https://github.com/ThibautWa/portfolio.github.io" TargetMode="External"/><Relationship Id="rId400" Type="http://schemas.openxmlformats.org/officeDocument/2006/relationships/hyperlink" Target="https://github.com/josemariatores/DAW2DAVID" TargetMode="External"/><Relationship Id="rId521" Type="http://schemas.openxmlformats.org/officeDocument/2006/relationships/hyperlink" Target="https://github.com/chinhhi102/NCKH2019" TargetMode="External"/><Relationship Id="rId642" Type="http://schemas.openxmlformats.org/officeDocument/2006/relationships/hyperlink" Target="https://github.com/koverchik/SmartAppTest" TargetMode="External"/><Relationship Id="rId29" Type="http://schemas.openxmlformats.org/officeDocument/2006/relationships/hyperlink" Target="https://github.com/PhetSirmhuel/wp_theme" TargetMode="External"/><Relationship Id="rId520" Type="http://schemas.openxmlformats.org/officeDocument/2006/relationships/hyperlink" Target="https://github.com/georas94/MeteoStation" TargetMode="External"/><Relationship Id="rId641" Type="http://schemas.openxmlformats.org/officeDocument/2006/relationships/hyperlink" Target="https://github.com/miaguirre22/jobeet-5" TargetMode="External"/><Relationship Id="rId640" Type="http://schemas.openxmlformats.org/officeDocument/2006/relationships/hyperlink" Target="https://github.com/lauraamrouche/Polytrotters" TargetMode="External"/><Relationship Id="rId11" Type="http://schemas.openxmlformats.org/officeDocument/2006/relationships/hyperlink" Target="https://github.com/biaogebusy/xinshi-cms" TargetMode="External"/><Relationship Id="rId10" Type="http://schemas.openxmlformats.org/officeDocument/2006/relationships/hyperlink" Target="https://github.com/MethodJules/xnavi_d9" TargetMode="External"/><Relationship Id="rId13" Type="http://schemas.openxmlformats.org/officeDocument/2006/relationships/hyperlink" Target="https://github.com/FakhryFauzi/drupal8-test" TargetMode="External"/><Relationship Id="rId12" Type="http://schemas.openxmlformats.org/officeDocument/2006/relationships/hyperlink" Target="https://github.com/carolinau/cu-theme" TargetMode="External"/><Relationship Id="rId519" Type="http://schemas.openxmlformats.org/officeDocument/2006/relationships/hyperlink" Target="https://github.com/franciscoDeskmultimedia/hestiag-web" TargetMode="External"/><Relationship Id="rId514" Type="http://schemas.openxmlformats.org/officeDocument/2006/relationships/hyperlink" Target="https://github.com/R0Wi/Doctrine.NET" TargetMode="External"/><Relationship Id="rId635" Type="http://schemas.openxmlformats.org/officeDocument/2006/relationships/hyperlink" Target="https://github.com/ttnguyentran/ProjetPokegame" TargetMode="External"/><Relationship Id="rId513" Type="http://schemas.openxmlformats.org/officeDocument/2006/relationships/hyperlink" Target="http://doctrine.net" TargetMode="External"/><Relationship Id="rId634" Type="http://schemas.openxmlformats.org/officeDocument/2006/relationships/hyperlink" Target="https://github.com/gurgelff/Demo-Symfony4-gurgelff" TargetMode="External"/><Relationship Id="rId512" Type="http://schemas.openxmlformats.org/officeDocument/2006/relationships/hyperlink" Target="https://github.com/Trystanr/friendface" TargetMode="External"/><Relationship Id="rId633" Type="http://schemas.openxmlformats.org/officeDocument/2006/relationships/hyperlink" Target="https://github.com/shnog0129/EC-CUBE" TargetMode="External"/><Relationship Id="rId511" Type="http://schemas.openxmlformats.org/officeDocument/2006/relationships/hyperlink" Target="https://github.com/dongocbon/ec-cube" TargetMode="External"/><Relationship Id="rId632" Type="http://schemas.openxmlformats.org/officeDocument/2006/relationships/hyperlink" Target="https://github.com/soban123/OOP_PHP_Implementation" TargetMode="External"/><Relationship Id="rId518" Type="http://schemas.openxmlformats.org/officeDocument/2006/relationships/hyperlink" Target="https://github.com/thorie7912/bitcoin-calculator" TargetMode="External"/><Relationship Id="rId639" Type="http://schemas.openxmlformats.org/officeDocument/2006/relationships/hyperlink" Target="https://github.com/ErickNiaina/sf4_crud_pharma" TargetMode="External"/><Relationship Id="rId517" Type="http://schemas.openxmlformats.org/officeDocument/2006/relationships/hyperlink" Target="https://github.com/SamilaChanu95/CardioCare_Surgery_Management_System-v1.3" TargetMode="External"/><Relationship Id="rId638" Type="http://schemas.openxmlformats.org/officeDocument/2006/relationships/hyperlink" Target="https://github.com/JMAILLY/ecv-competition-team-2" TargetMode="External"/><Relationship Id="rId516" Type="http://schemas.openxmlformats.org/officeDocument/2006/relationships/hyperlink" Target="https://github.com/Pierre-eemi/aliments-symfony" TargetMode="External"/><Relationship Id="rId637" Type="http://schemas.openxmlformats.org/officeDocument/2006/relationships/hyperlink" Target="https://github.com/zeineb0/DebboPiWeb" TargetMode="External"/><Relationship Id="rId515" Type="http://schemas.openxmlformats.org/officeDocument/2006/relationships/hyperlink" Target="https://github.com/RyanBarker44/LevauxChallenge" TargetMode="External"/><Relationship Id="rId636" Type="http://schemas.openxmlformats.org/officeDocument/2006/relationships/hyperlink" Target="https://github.com/xavierdever/webtp6" TargetMode="External"/><Relationship Id="rId15" Type="http://schemas.openxmlformats.org/officeDocument/2006/relationships/hyperlink" Target="https://github.com/viridianajo1/mercadopago" TargetMode="External"/><Relationship Id="rId14" Type="http://schemas.openxmlformats.org/officeDocument/2006/relationships/hyperlink" Target="https://github.com/IndyBoss/Alladdin" TargetMode="External"/><Relationship Id="rId17" Type="http://schemas.openxmlformats.org/officeDocument/2006/relationships/hyperlink" Target="https://github.com/harivenu/umit" TargetMode="External"/><Relationship Id="rId16" Type="http://schemas.openxmlformats.org/officeDocument/2006/relationships/hyperlink" Target="https://github.com/WRLC/liblists" TargetMode="External"/><Relationship Id="rId19" Type="http://schemas.openxmlformats.org/officeDocument/2006/relationships/hyperlink" Target="https://github.com/FranckMeinhardt/PhpBBGroupeB1" TargetMode="External"/><Relationship Id="rId510" Type="http://schemas.openxmlformats.org/officeDocument/2006/relationships/hyperlink" Target="https://github.com/Deni-Khalikov/BeCode" TargetMode="External"/><Relationship Id="rId631" Type="http://schemas.openxmlformats.org/officeDocument/2006/relationships/hyperlink" Target="https://github.com/anushri19/newsWebsite" TargetMode="External"/><Relationship Id="rId18" Type="http://schemas.openxmlformats.org/officeDocument/2006/relationships/hyperlink" Target="https://github.com/NikolaAleksic1996/WebSpaceApp4_To_4_1" TargetMode="External"/><Relationship Id="rId630" Type="http://schemas.openxmlformats.org/officeDocument/2006/relationships/hyperlink" Target="https://github.com/waltkong/hyperf_base_framework" TargetMode="External"/><Relationship Id="rId84" Type="http://schemas.openxmlformats.org/officeDocument/2006/relationships/hyperlink" Target="https://github.com/matthewboman/drupal-agency-upstream" TargetMode="External"/><Relationship Id="rId83" Type="http://schemas.openxmlformats.org/officeDocument/2006/relationships/hyperlink" Target="https://github.com/soltanianas/sporify_symfony" TargetMode="External"/><Relationship Id="rId86" Type="http://schemas.openxmlformats.org/officeDocument/2006/relationships/hyperlink" Target="https://github.com/alanlengkoan/SI-Pemesanan-Air-Tahu" TargetMode="External"/><Relationship Id="rId85" Type="http://schemas.openxmlformats.org/officeDocument/2006/relationships/hyperlink" Target="https://github.com/tc-ca/drupalwxt-internet" TargetMode="External"/><Relationship Id="rId88" Type="http://schemas.openxmlformats.org/officeDocument/2006/relationships/hyperlink" Target="https://github.com/toufa123/mamias_2021" TargetMode="External"/><Relationship Id="rId87" Type="http://schemas.openxmlformats.org/officeDocument/2006/relationships/hyperlink" Target="https://github.com/lbozzolo/elfortin-octobercms" TargetMode="External"/><Relationship Id="rId89" Type="http://schemas.openxmlformats.org/officeDocument/2006/relationships/hyperlink" Target="https://github.com/creative-eye-studio/CMS-Creative_Eye_Studio" TargetMode="External"/><Relationship Id="rId80" Type="http://schemas.openxmlformats.org/officeDocument/2006/relationships/hyperlink" Target="https://github.com/johncordova/killertimelapse.com" TargetMode="External"/><Relationship Id="rId82" Type="http://schemas.openxmlformats.org/officeDocument/2006/relationships/hyperlink" Target="https://github.com/johncordova/killerphotomosaics.com" TargetMode="External"/><Relationship Id="rId81" Type="http://schemas.openxmlformats.org/officeDocument/2006/relationships/hyperlink" Target="http://killerphotomosaics.com" TargetMode="External"/><Relationship Id="rId73" Type="http://schemas.openxmlformats.org/officeDocument/2006/relationships/hyperlink" Target="https://github.com/prestashopBoss/unNouveauSoufflePourClery" TargetMode="External"/><Relationship Id="rId72" Type="http://schemas.openxmlformats.org/officeDocument/2006/relationships/hyperlink" Target="https://github.com/monocasual/giada-www" TargetMode="External"/><Relationship Id="rId75" Type="http://schemas.openxmlformats.org/officeDocument/2006/relationships/hyperlink" Target="http://johnscryptoclass.com" TargetMode="External"/><Relationship Id="rId74" Type="http://schemas.openxmlformats.org/officeDocument/2006/relationships/hyperlink" Target="https://github.com/C698844402/Belloo" TargetMode="External"/><Relationship Id="rId77" Type="http://schemas.openxmlformats.org/officeDocument/2006/relationships/hyperlink" Target="http://killerpanoramas.com" TargetMode="External"/><Relationship Id="rId76" Type="http://schemas.openxmlformats.org/officeDocument/2006/relationships/hyperlink" Target="https://github.com/johncordova/johnscryptoclass.com" TargetMode="External"/><Relationship Id="rId79" Type="http://schemas.openxmlformats.org/officeDocument/2006/relationships/hyperlink" Target="http://killertimelapse.com" TargetMode="External"/><Relationship Id="rId78" Type="http://schemas.openxmlformats.org/officeDocument/2006/relationships/hyperlink" Target="https://github.com/johncordova/killerpanoramas.com" TargetMode="External"/><Relationship Id="rId71" Type="http://schemas.openxmlformats.org/officeDocument/2006/relationships/hyperlink" Target="https://github.com/CRIZPRZ/Crizprz-MercadoPago-Larevel" TargetMode="External"/><Relationship Id="rId70" Type="http://schemas.openxmlformats.org/officeDocument/2006/relationships/hyperlink" Target="https://github.com/hapo-chientv/ec-cube" TargetMode="External"/><Relationship Id="rId62" Type="http://schemas.openxmlformats.org/officeDocument/2006/relationships/hyperlink" Target="https://github.com/Anouchka25/Formation-Wordpress----projetSam" TargetMode="External"/><Relationship Id="rId61" Type="http://schemas.openxmlformats.org/officeDocument/2006/relationships/hyperlink" Target="https://github.com/GayalBalasooriya/Drupal" TargetMode="External"/><Relationship Id="rId64" Type="http://schemas.openxmlformats.org/officeDocument/2006/relationships/hyperlink" Target="https://github.com/arsantin/bureau" TargetMode="External"/><Relationship Id="rId63" Type="http://schemas.openxmlformats.org/officeDocument/2006/relationships/hyperlink" Target="https://github.com/leonardo2898/SistemaAlquiler" TargetMode="External"/><Relationship Id="rId66" Type="http://schemas.openxmlformats.org/officeDocument/2006/relationships/hyperlink" Target="https://github.com/ruchisharma-20/Drupal" TargetMode="External"/><Relationship Id="rId65" Type="http://schemas.openxmlformats.org/officeDocument/2006/relationships/hyperlink" Target="https://github.com/mhastan/CRM-WebShop-System" TargetMode="External"/><Relationship Id="rId68" Type="http://schemas.openxmlformats.org/officeDocument/2006/relationships/hyperlink" Target="https://github.com/mlibrary/canvas-lti" TargetMode="External"/><Relationship Id="rId67" Type="http://schemas.openxmlformats.org/officeDocument/2006/relationships/hyperlink" Target="https://github.com/OxfamIndia/qav" TargetMode="External"/><Relationship Id="rId609" Type="http://schemas.openxmlformats.org/officeDocument/2006/relationships/hyperlink" Target="https://github.com/athula1wasala/store_book" TargetMode="External"/><Relationship Id="rId608" Type="http://schemas.openxmlformats.org/officeDocument/2006/relationships/hyperlink" Target="https://github.com/ihebnasr/projetsymfony" TargetMode="External"/><Relationship Id="rId607" Type="http://schemas.openxmlformats.org/officeDocument/2006/relationships/hyperlink" Target="https://github.com/hamzaSghaier/gestion-Emploi" TargetMode="External"/><Relationship Id="rId60" Type="http://schemas.openxmlformats.org/officeDocument/2006/relationships/hyperlink" Target="https://github.com/bolatechproducoes/mpavaliacao" TargetMode="External"/><Relationship Id="rId602" Type="http://schemas.openxmlformats.org/officeDocument/2006/relationships/hyperlink" Target="https://github.com/Edyta2801/indeed" TargetMode="External"/><Relationship Id="rId601" Type="http://schemas.openxmlformats.org/officeDocument/2006/relationships/hyperlink" Target="https://github.com/NickLewisDigital/my-drupal8-site" TargetMode="External"/><Relationship Id="rId600" Type="http://schemas.openxmlformats.org/officeDocument/2006/relationships/hyperlink" Target="https://github.com/nickeblewis/my-drupal8-site" TargetMode="External"/><Relationship Id="rId606" Type="http://schemas.openxmlformats.org/officeDocument/2006/relationships/hyperlink" Target="https://github.com/lizhanfei/dic" TargetMode="External"/><Relationship Id="rId605" Type="http://schemas.openxmlformats.org/officeDocument/2006/relationships/hyperlink" Target="https://github.com/BikeLando/BikeLando" TargetMode="External"/><Relationship Id="rId604" Type="http://schemas.openxmlformats.org/officeDocument/2006/relationships/hyperlink" Target="https://github.com/AbirElM/carRepare_App" TargetMode="External"/><Relationship Id="rId603" Type="http://schemas.openxmlformats.org/officeDocument/2006/relationships/hyperlink" Target="https://github.com/SawChanLay/test-d8" TargetMode="External"/><Relationship Id="rId69" Type="http://schemas.openxmlformats.org/officeDocument/2006/relationships/hyperlink" Target="https://github.com/alexnu00001/Fisiocampus_cms" TargetMode="External"/><Relationship Id="rId51" Type="http://schemas.openxmlformats.org/officeDocument/2006/relationships/hyperlink" Target="https://github.com/nag381/oths" TargetMode="External"/><Relationship Id="rId50" Type="http://schemas.openxmlformats.org/officeDocument/2006/relationships/hyperlink" Target="https://github.com/filari/news-test" TargetMode="External"/><Relationship Id="rId53" Type="http://schemas.openxmlformats.org/officeDocument/2006/relationships/hyperlink" Target="https://github.com/RSalazarDev/pruebaRepo" TargetMode="External"/><Relationship Id="rId52" Type="http://schemas.openxmlformats.org/officeDocument/2006/relationships/hyperlink" Target="https://github.com/detectivejd/MercadoPagoMVC" TargetMode="External"/><Relationship Id="rId55" Type="http://schemas.openxmlformats.org/officeDocument/2006/relationships/hyperlink" Target="https://github.com/Roloxd/Trabajo2DAW2" TargetMode="External"/><Relationship Id="rId54" Type="http://schemas.openxmlformats.org/officeDocument/2006/relationships/hyperlink" Target="https://github.com/sas-isus/d8-refactored" TargetMode="External"/><Relationship Id="rId57" Type="http://schemas.openxmlformats.org/officeDocument/2006/relationships/hyperlink" Target="https://github.com/nisassa/bee-code-challenge-backend" TargetMode="External"/><Relationship Id="rId56" Type="http://schemas.openxmlformats.org/officeDocument/2006/relationships/hyperlink" Target="https://github.com/PaulMarechal/colorfoot" TargetMode="External"/><Relationship Id="rId59" Type="http://schemas.openxmlformats.org/officeDocument/2006/relationships/hyperlink" Target="https://github.com/tomas8801/tienda-online" TargetMode="External"/><Relationship Id="rId58" Type="http://schemas.openxmlformats.org/officeDocument/2006/relationships/hyperlink" Target="https://github.com/Antoine-Byr/Ouai-" TargetMode="External"/><Relationship Id="rId590" Type="http://schemas.openxmlformats.org/officeDocument/2006/relationships/hyperlink" Target="https://github.com/Pragalbha-Patil/E-Doctor" TargetMode="External"/><Relationship Id="rId107" Type="http://schemas.openxmlformats.org/officeDocument/2006/relationships/hyperlink" Target="https://github.com/VladyslavSt/X-Cart" TargetMode="External"/><Relationship Id="rId228" Type="http://schemas.openxmlformats.org/officeDocument/2006/relationships/hyperlink" Target="https://github.com/dutycorpse/covid-stat" TargetMode="External"/><Relationship Id="rId349" Type="http://schemas.openxmlformats.org/officeDocument/2006/relationships/hyperlink" Target="https://github.com/Misgar/TreinamentoPHP7" TargetMode="External"/><Relationship Id="rId106" Type="http://schemas.openxmlformats.org/officeDocument/2006/relationships/hyperlink" Target="https://github.com/tjaulin/GSB_Web" TargetMode="External"/><Relationship Id="rId227" Type="http://schemas.openxmlformats.org/officeDocument/2006/relationships/hyperlink" Target="https://github.com/eduardo2195/mp-ecommerce-php" TargetMode="External"/><Relationship Id="rId348" Type="http://schemas.openxmlformats.org/officeDocument/2006/relationships/hyperlink" Target="https://github.com/garotc/cosplaySymfony2" TargetMode="External"/><Relationship Id="rId469" Type="http://schemas.openxmlformats.org/officeDocument/2006/relationships/hyperlink" Target="https://github.com/yeissonvels/symfony5" TargetMode="External"/><Relationship Id="rId105" Type="http://schemas.openxmlformats.org/officeDocument/2006/relationships/hyperlink" Target="https://github.com/ArthurSIO/GSB-SP1-GSB-FRAIS" TargetMode="External"/><Relationship Id="rId226" Type="http://schemas.openxmlformats.org/officeDocument/2006/relationships/hyperlink" Target="https://github.com/daisymorin/sos_petlostcopie" TargetMode="External"/><Relationship Id="rId347" Type="http://schemas.openxmlformats.org/officeDocument/2006/relationships/hyperlink" Target="https://github.com/vmkozel/int" TargetMode="External"/><Relationship Id="rId468" Type="http://schemas.openxmlformats.org/officeDocument/2006/relationships/hyperlink" Target="https://github.com/VittorioBarella/Projeto_To-Do-List_PHP" TargetMode="External"/><Relationship Id="rId589" Type="http://schemas.openxmlformats.org/officeDocument/2006/relationships/hyperlink" Target="https://github.com/lucianovidiufilote/proxify" TargetMode="External"/><Relationship Id="rId104" Type="http://schemas.openxmlformats.org/officeDocument/2006/relationships/hyperlink" Target="https://github.com/SerkanS26/challenge-symfony-mvc" TargetMode="External"/><Relationship Id="rId225" Type="http://schemas.openxmlformats.org/officeDocument/2006/relationships/hyperlink" Target="https://github.com/KevinPizuch/MVC_My_Quizz" TargetMode="External"/><Relationship Id="rId346" Type="http://schemas.openxmlformats.org/officeDocument/2006/relationships/hyperlink" Target="https://github.com/juuliabellcom/nordictestforum.org" TargetMode="External"/><Relationship Id="rId467" Type="http://schemas.openxmlformats.org/officeDocument/2006/relationships/hyperlink" Target="https://github.com/jakezlb/dokiz" TargetMode="External"/><Relationship Id="rId588" Type="http://schemas.openxmlformats.org/officeDocument/2006/relationships/hyperlink" Target="https://github.com/yahyapervaiz/tickettingsystem" TargetMode="External"/><Relationship Id="rId109" Type="http://schemas.openxmlformats.org/officeDocument/2006/relationships/hyperlink" Target="https://github.com/Stdubic/docker-drupal-elasticsearch" TargetMode="External"/><Relationship Id="rId108" Type="http://schemas.openxmlformats.org/officeDocument/2006/relationships/hyperlink" Target="https://github.com/jmester13/VTGOLD" TargetMode="External"/><Relationship Id="rId229" Type="http://schemas.openxmlformats.org/officeDocument/2006/relationships/hyperlink" Target="https://github.com/eduardo2195/mercadopago" TargetMode="External"/><Relationship Id="rId220" Type="http://schemas.openxmlformats.org/officeDocument/2006/relationships/hyperlink" Target="https://github.com/2daaeperexp13/diweb" TargetMode="External"/><Relationship Id="rId341" Type="http://schemas.openxmlformats.org/officeDocument/2006/relationships/hyperlink" Target="https://github.com/buitam1811/group17-shoesshop" TargetMode="External"/><Relationship Id="rId462" Type="http://schemas.openxmlformats.org/officeDocument/2006/relationships/hyperlink" Target="https://github.com/xwen1000/cms" TargetMode="External"/><Relationship Id="rId583" Type="http://schemas.openxmlformats.org/officeDocument/2006/relationships/hyperlink" Target="https://github.com/IsmaelVaz/GetLocEquipamentos" TargetMode="External"/><Relationship Id="rId340" Type="http://schemas.openxmlformats.org/officeDocument/2006/relationships/hyperlink" Target="https://github.com/Neel1412/Test-assignment" TargetMode="External"/><Relationship Id="rId461" Type="http://schemas.openxmlformats.org/officeDocument/2006/relationships/hyperlink" Target="https://github.com/polo5922/EcoView" TargetMode="External"/><Relationship Id="rId582" Type="http://schemas.openxmlformats.org/officeDocument/2006/relationships/hyperlink" Target="https://github.com/elhnd/caravane" TargetMode="External"/><Relationship Id="rId460" Type="http://schemas.openxmlformats.org/officeDocument/2006/relationships/hyperlink" Target="https://github.com/raimonmerce/FloorfyTest" TargetMode="External"/><Relationship Id="rId581" Type="http://schemas.openxmlformats.org/officeDocument/2006/relationships/hyperlink" Target="https://github.com/DahmaniDev/KoolHealthyWebApp" TargetMode="External"/><Relationship Id="rId580" Type="http://schemas.openxmlformats.org/officeDocument/2006/relationships/hyperlink" Target="https://github.com/Ksalgados/Portafolio_FERME" TargetMode="External"/><Relationship Id="rId103" Type="http://schemas.openxmlformats.org/officeDocument/2006/relationships/hyperlink" Target="https://github.com/strit666/Drupal_proj_1" TargetMode="External"/><Relationship Id="rId224" Type="http://schemas.openxmlformats.org/officeDocument/2006/relationships/hyperlink" Target="https://github.com/lucianous/rifasolidaria-website" TargetMode="External"/><Relationship Id="rId345" Type="http://schemas.openxmlformats.org/officeDocument/2006/relationships/hyperlink" Target="http://nordictestforum.org" TargetMode="External"/><Relationship Id="rId466" Type="http://schemas.openxmlformats.org/officeDocument/2006/relationships/hyperlink" Target="https://github.com/dabadieng/guinotSportLoisirs" TargetMode="External"/><Relationship Id="rId587" Type="http://schemas.openxmlformats.org/officeDocument/2006/relationships/hyperlink" Target="https://github.com/exiliensoft/funnel" TargetMode="External"/><Relationship Id="rId102" Type="http://schemas.openxmlformats.org/officeDocument/2006/relationships/hyperlink" Target="https://github.com/wallacemancciny/wp-redescolar" TargetMode="External"/><Relationship Id="rId223" Type="http://schemas.openxmlformats.org/officeDocument/2006/relationships/hyperlink" Target="https://github.com/DevWebJr/Pinterest-Clone" TargetMode="External"/><Relationship Id="rId344" Type="http://schemas.openxmlformats.org/officeDocument/2006/relationships/hyperlink" Target="https://github.com/yuudaii/xsrvEC" TargetMode="External"/><Relationship Id="rId465" Type="http://schemas.openxmlformats.org/officeDocument/2006/relationships/hyperlink" Target="https://github.com/ns976/MorpheusProject" TargetMode="External"/><Relationship Id="rId586" Type="http://schemas.openxmlformats.org/officeDocument/2006/relationships/hyperlink" Target="https://github.com/teddyboirin/greeny_back" TargetMode="External"/><Relationship Id="rId101" Type="http://schemas.openxmlformats.org/officeDocument/2006/relationships/hyperlink" Target="https://github.com/utsav1-cyber/Symfony_Video-Template" TargetMode="External"/><Relationship Id="rId222" Type="http://schemas.openxmlformats.org/officeDocument/2006/relationships/hyperlink" Target="https://github.com/groplanda/biologica" TargetMode="External"/><Relationship Id="rId343" Type="http://schemas.openxmlformats.org/officeDocument/2006/relationships/hyperlink" Target="https://github.com/viviane88/elles_projet" TargetMode="External"/><Relationship Id="rId464" Type="http://schemas.openxmlformats.org/officeDocument/2006/relationships/hyperlink" Target="https://github.com/jaoiad/gitdrupal" TargetMode="External"/><Relationship Id="rId585" Type="http://schemas.openxmlformats.org/officeDocument/2006/relationships/hyperlink" Target="https://github.com/tima2015/ICC-Forum" TargetMode="External"/><Relationship Id="rId100" Type="http://schemas.openxmlformats.org/officeDocument/2006/relationships/hyperlink" Target="https://github.com/samuelfaith/xai-v2.1a" TargetMode="External"/><Relationship Id="rId221" Type="http://schemas.openxmlformats.org/officeDocument/2006/relationships/hyperlink" Target="https://github.com/med-aziz-ben-haha/Pi-dev" TargetMode="External"/><Relationship Id="rId342" Type="http://schemas.openxmlformats.org/officeDocument/2006/relationships/hyperlink" Target="https://github.com/bahya-kh/FilmRESTApi" TargetMode="External"/><Relationship Id="rId463" Type="http://schemas.openxmlformats.org/officeDocument/2006/relationships/hyperlink" Target="https://github.com/Okenkai/Workshop" TargetMode="External"/><Relationship Id="rId584" Type="http://schemas.openxmlformats.org/officeDocument/2006/relationships/hyperlink" Target="https://github.com/waltkong/hyperf_vue" TargetMode="External"/><Relationship Id="rId217" Type="http://schemas.openxmlformats.org/officeDocument/2006/relationships/hyperlink" Target="https://github.com/Alexei-Suzdalenko/symfony-jwt-auth-php" TargetMode="External"/><Relationship Id="rId338" Type="http://schemas.openxmlformats.org/officeDocument/2006/relationships/hyperlink" Target="https://github.com/ever-c0de/friendly-umbrella" TargetMode="External"/><Relationship Id="rId459" Type="http://schemas.openxmlformats.org/officeDocument/2006/relationships/hyperlink" Target="https://github.com/jean-paul31/demo" TargetMode="External"/><Relationship Id="rId216" Type="http://schemas.openxmlformats.org/officeDocument/2006/relationships/hyperlink" Target="https://github.com/gzim324/colden-cloud" TargetMode="External"/><Relationship Id="rId337" Type="http://schemas.openxmlformats.org/officeDocument/2006/relationships/hyperlink" Target="https://github.com/jeanmichel07/accessenergie" TargetMode="External"/><Relationship Id="rId458" Type="http://schemas.openxmlformats.org/officeDocument/2006/relationships/hyperlink" Target="https://github.com/anjely95/vendor" TargetMode="External"/><Relationship Id="rId579" Type="http://schemas.openxmlformats.org/officeDocument/2006/relationships/hyperlink" Target="https://github.com/DiversiCon/uc-d8-deploy" TargetMode="External"/><Relationship Id="rId215" Type="http://schemas.openxmlformats.org/officeDocument/2006/relationships/hyperlink" Target="https://github.com/MamoudouDiallo/mvc" TargetMode="External"/><Relationship Id="rId336" Type="http://schemas.openxmlformats.org/officeDocument/2006/relationships/hyperlink" Target="https://github.com/Camille-M27/PrepaGeo" TargetMode="External"/><Relationship Id="rId457" Type="http://schemas.openxmlformats.org/officeDocument/2006/relationships/hyperlink" Target="https://github.com/ghiyacia/leMondeDuLivre" TargetMode="External"/><Relationship Id="rId578" Type="http://schemas.openxmlformats.org/officeDocument/2006/relationships/hyperlink" Target="https://github.com/MyHealthSheets/d8_2020" TargetMode="External"/><Relationship Id="rId214" Type="http://schemas.openxmlformats.org/officeDocument/2006/relationships/hyperlink" Target="https://github.com/medhediobel/Bodenordnungsverfahren" TargetMode="External"/><Relationship Id="rId335" Type="http://schemas.openxmlformats.org/officeDocument/2006/relationships/hyperlink" Target="https://github.com/YIGRIKY/Books-repos" TargetMode="External"/><Relationship Id="rId456" Type="http://schemas.openxmlformats.org/officeDocument/2006/relationships/hyperlink" Target="https://github.com/mlakshmankumar/apigee-dev-portal-kickstart" TargetMode="External"/><Relationship Id="rId577" Type="http://schemas.openxmlformats.org/officeDocument/2006/relationships/hyperlink" Target="https://github.com/xemiliax/chat-boot" TargetMode="External"/><Relationship Id="rId219" Type="http://schemas.openxmlformats.org/officeDocument/2006/relationships/hyperlink" Target="https://github.com/ziquid/cheek.tv" TargetMode="External"/><Relationship Id="rId218" Type="http://schemas.openxmlformats.org/officeDocument/2006/relationships/hyperlink" Target="http://cheek.tv" TargetMode="External"/><Relationship Id="rId339" Type="http://schemas.openxmlformats.org/officeDocument/2006/relationships/hyperlink" Target="https://github.com/AndreiVoloshanovschi/symfony_indiv" TargetMode="External"/><Relationship Id="rId330" Type="http://schemas.openxmlformats.org/officeDocument/2006/relationships/hyperlink" Target="https://github.com/abdallahmayuto/sisi-express" TargetMode="External"/><Relationship Id="rId451" Type="http://schemas.openxmlformats.org/officeDocument/2006/relationships/hyperlink" Target="https://github.com/IuliiaTushkova/Bucket-List" TargetMode="External"/><Relationship Id="rId572" Type="http://schemas.openxmlformats.org/officeDocument/2006/relationships/hyperlink" Target="https://github.com/RicardoFV/meu_ecomerce" TargetMode="External"/><Relationship Id="rId450" Type="http://schemas.openxmlformats.org/officeDocument/2006/relationships/hyperlink" Target="https://github.com/fallm09/ApiRest" TargetMode="External"/><Relationship Id="rId571" Type="http://schemas.openxmlformats.org/officeDocument/2006/relationships/hyperlink" Target="https://github.com/nishantqed42/drupalactivities" TargetMode="External"/><Relationship Id="rId570" Type="http://schemas.openxmlformats.org/officeDocument/2006/relationships/hyperlink" Target="https://github.com/Estelle-dng/Camping_Project" TargetMode="External"/><Relationship Id="rId213" Type="http://schemas.openxmlformats.org/officeDocument/2006/relationships/hyperlink" Target="https://github.com/alcidesrh/arena-park-sf4.2" TargetMode="External"/><Relationship Id="rId334" Type="http://schemas.openxmlformats.org/officeDocument/2006/relationships/hyperlink" Target="https://github.com/Ayou08/symfony_exercice" TargetMode="External"/><Relationship Id="rId455" Type="http://schemas.openxmlformats.org/officeDocument/2006/relationships/hyperlink" Target="https://github.com/kabrender/demo123" TargetMode="External"/><Relationship Id="rId576" Type="http://schemas.openxmlformats.org/officeDocument/2006/relationships/hyperlink" Target="https://www.hibike.com.br/" TargetMode="External"/><Relationship Id="rId212" Type="http://schemas.openxmlformats.org/officeDocument/2006/relationships/hyperlink" Target="https://github.com/OnetiuBogdanSorin/sfcourse" TargetMode="External"/><Relationship Id="rId333" Type="http://schemas.openxmlformats.org/officeDocument/2006/relationships/hyperlink" Target="https://github.com/dattasouvik/idam" TargetMode="External"/><Relationship Id="rId454" Type="http://schemas.openxmlformats.org/officeDocument/2006/relationships/hyperlink" Target="https://github.com/Modip/BP_ORM_API" TargetMode="External"/><Relationship Id="rId575" Type="http://schemas.openxmlformats.org/officeDocument/2006/relationships/hyperlink" Target="https://github.com/furkantopcuoglu/symfony-soyagaci" TargetMode="External"/><Relationship Id="rId211" Type="http://schemas.openxmlformats.org/officeDocument/2006/relationships/hyperlink" Target="https://github.com/Sandra-Romero/RegistroPacientesSymfony" TargetMode="External"/><Relationship Id="rId332" Type="http://schemas.openxmlformats.org/officeDocument/2006/relationships/hyperlink" Target="https://github.com/mpinia76/contable_core" TargetMode="External"/><Relationship Id="rId453" Type="http://schemas.openxmlformats.org/officeDocument/2006/relationships/hyperlink" Target="https://github.com/Toth-Gabor/october-cms-rent-a-car" TargetMode="External"/><Relationship Id="rId574" Type="http://schemas.openxmlformats.org/officeDocument/2006/relationships/hyperlink" Target="https://furkantopcuoglu.com/" TargetMode="External"/><Relationship Id="rId210" Type="http://schemas.openxmlformats.org/officeDocument/2006/relationships/hyperlink" Target="https://github.com/AlejoOspina01/SERVERBACKSIGBE" TargetMode="External"/><Relationship Id="rId331" Type="http://schemas.openxmlformats.org/officeDocument/2006/relationships/hyperlink" Target="https://github.com/Ambitionk3/beora_test" TargetMode="External"/><Relationship Id="rId452" Type="http://schemas.openxmlformats.org/officeDocument/2006/relationships/hyperlink" Target="https://github.com/RogerioEustaquio/supply" TargetMode="External"/><Relationship Id="rId573" Type="http://schemas.openxmlformats.org/officeDocument/2006/relationships/hyperlink" Target="https://github.com/robinslager/java_web_interface" TargetMode="External"/><Relationship Id="rId370" Type="http://schemas.openxmlformats.org/officeDocument/2006/relationships/hyperlink" Target="https://github.com/juanklagos/dropstock" TargetMode="External"/><Relationship Id="rId491" Type="http://schemas.openxmlformats.org/officeDocument/2006/relationships/hyperlink" Target="https://github.com/Alnino98/pakkem" TargetMode="External"/><Relationship Id="rId490" Type="http://schemas.openxmlformats.org/officeDocument/2006/relationships/hyperlink" Target="https://github.com/MariusGi/project3" TargetMode="External"/><Relationship Id="rId129" Type="http://schemas.openxmlformats.org/officeDocument/2006/relationships/hyperlink" Target="https://github.com/micdavcan/interlogica" TargetMode="External"/><Relationship Id="rId128" Type="http://schemas.openxmlformats.org/officeDocument/2006/relationships/hyperlink" Target="https://github.com/BenjaminRouger/Calcium" TargetMode="External"/><Relationship Id="rId249" Type="http://schemas.openxmlformats.org/officeDocument/2006/relationships/hyperlink" Target="https://github.com/Lyly81/CSB2G-Gestion" TargetMode="External"/><Relationship Id="rId127" Type="http://schemas.openxmlformats.org/officeDocument/2006/relationships/hyperlink" Target="https://github.com/Fenozo/youthmanagement" TargetMode="External"/><Relationship Id="rId248" Type="http://schemas.openxmlformats.org/officeDocument/2006/relationships/hyperlink" Target="https://github.com/Lyly81/SymBNB" TargetMode="External"/><Relationship Id="rId369" Type="http://schemas.openxmlformats.org/officeDocument/2006/relationships/hyperlink" Target="http://latambyte.com" TargetMode="External"/><Relationship Id="rId126" Type="http://schemas.openxmlformats.org/officeDocument/2006/relationships/hyperlink" Target="https://github.com/MaalawiMahdi/Projet3eme" TargetMode="External"/><Relationship Id="rId247" Type="http://schemas.openxmlformats.org/officeDocument/2006/relationships/hyperlink" Target="https://github.com/rlaecio/phpmvc" TargetMode="External"/><Relationship Id="rId368" Type="http://schemas.openxmlformats.org/officeDocument/2006/relationships/hyperlink" Target="https://github.com/llmasdeu/PWBOX" TargetMode="External"/><Relationship Id="rId489" Type="http://schemas.openxmlformats.org/officeDocument/2006/relationships/hyperlink" Target="https://github.com/hacene92230/drupal-theme" TargetMode="External"/><Relationship Id="rId121" Type="http://schemas.openxmlformats.org/officeDocument/2006/relationships/hyperlink" Target="https://github.com/softnayr/ayro" TargetMode="External"/><Relationship Id="rId242" Type="http://schemas.openxmlformats.org/officeDocument/2006/relationships/hyperlink" Target="https://github.com/WilliamKap/CrowdIn" TargetMode="External"/><Relationship Id="rId363" Type="http://schemas.openxmlformats.org/officeDocument/2006/relationships/hyperlink" Target="https://github.com/bilguunerdene/wdc" TargetMode="External"/><Relationship Id="rId484" Type="http://schemas.openxmlformats.org/officeDocument/2006/relationships/hyperlink" Target="https://github.com/webererico/CompanyCarControlSymfony" TargetMode="External"/><Relationship Id="rId120" Type="http://schemas.openxmlformats.org/officeDocument/2006/relationships/hyperlink" Target="https://github.com/SILGA-90/site-vitrine-wordpress" TargetMode="External"/><Relationship Id="rId241" Type="http://schemas.openxmlformats.org/officeDocument/2006/relationships/hyperlink" Target="https://github.com/iamdanielavilavera/mercadopago" TargetMode="External"/><Relationship Id="rId362" Type="http://schemas.openxmlformats.org/officeDocument/2006/relationships/hyperlink" Target="https://github.com/farouest/breizhmazone" TargetMode="External"/><Relationship Id="rId483" Type="http://schemas.openxmlformats.org/officeDocument/2006/relationships/hyperlink" Target="https://github.com/CesarMdz/mp-ecommerce-php" TargetMode="External"/><Relationship Id="rId240" Type="http://schemas.openxmlformats.org/officeDocument/2006/relationships/hyperlink" Target="https://github.com/eduard2diaz/leen2" TargetMode="External"/><Relationship Id="rId361" Type="http://schemas.openxmlformats.org/officeDocument/2006/relationships/hyperlink" Target="https://github.com/MatthisBrault/QFi" TargetMode="External"/><Relationship Id="rId482" Type="http://schemas.openxmlformats.org/officeDocument/2006/relationships/hyperlink" Target="https://github.com/Boudjadjasamira/TP_STOCK" TargetMode="External"/><Relationship Id="rId360" Type="http://schemas.openxmlformats.org/officeDocument/2006/relationships/hyperlink" Target="https://github.com/MatthisBrault/MatthisBrault.github.io" TargetMode="External"/><Relationship Id="rId481" Type="http://schemas.openxmlformats.org/officeDocument/2006/relationships/hyperlink" Target="https://github.com/kargainworld/kargain-world" TargetMode="External"/><Relationship Id="rId125" Type="http://schemas.openxmlformats.org/officeDocument/2006/relationships/hyperlink" Target="https://github.com/kamal-flag/monitor" TargetMode="External"/><Relationship Id="rId246" Type="http://schemas.openxmlformats.org/officeDocument/2006/relationships/hyperlink" Target="https://github.com/igueye2204/ProjetSchool_Back" TargetMode="External"/><Relationship Id="rId367" Type="http://schemas.openxmlformats.org/officeDocument/2006/relationships/hyperlink" Target="https://github.com/qatar-museums/Qatarmuseum-rep" TargetMode="External"/><Relationship Id="rId488" Type="http://schemas.openxmlformats.org/officeDocument/2006/relationships/hyperlink" Target="https://github.com/jdelon02/vmhcd8" TargetMode="External"/><Relationship Id="rId124" Type="http://schemas.openxmlformats.org/officeDocument/2006/relationships/hyperlink" Target="https://github.com/JoeErny/projet-erny-joe" TargetMode="External"/><Relationship Id="rId245" Type="http://schemas.openxmlformats.org/officeDocument/2006/relationships/hyperlink" Target="https://github.com/Nganthoiba/myeasyphp" TargetMode="External"/><Relationship Id="rId366" Type="http://schemas.openxmlformats.org/officeDocument/2006/relationships/hyperlink" Target="https://github.com/LagartoSK/paixaopura-landingpage" TargetMode="External"/><Relationship Id="rId487" Type="http://schemas.openxmlformats.org/officeDocument/2006/relationships/hyperlink" Target="https://github.com/jamtechdev/oro-temp" TargetMode="External"/><Relationship Id="rId123" Type="http://schemas.openxmlformats.org/officeDocument/2006/relationships/hyperlink" Target="https://github.com/Grishans/ABN_Cms" TargetMode="External"/><Relationship Id="rId244" Type="http://schemas.openxmlformats.org/officeDocument/2006/relationships/hyperlink" Target="https://github.com/hmetro/api_teleconsulta" TargetMode="External"/><Relationship Id="rId365" Type="http://schemas.openxmlformats.org/officeDocument/2006/relationships/hyperlink" Target="https://github.com/MaksEgorSYFONY/Books" TargetMode="External"/><Relationship Id="rId486" Type="http://schemas.openxmlformats.org/officeDocument/2006/relationships/hyperlink" Target="https://github.com/Yannick6633/HomeForAll" TargetMode="External"/><Relationship Id="rId122" Type="http://schemas.openxmlformats.org/officeDocument/2006/relationships/hyperlink" Target="https://github.com/andyruto/ShiftPLAN" TargetMode="External"/><Relationship Id="rId243" Type="http://schemas.openxmlformats.org/officeDocument/2006/relationships/hyperlink" Target="https://github.com/lvsambou/actunews" TargetMode="External"/><Relationship Id="rId364" Type="http://schemas.openxmlformats.org/officeDocument/2006/relationships/hyperlink" Target="https://github.com/val922/Timbok" TargetMode="External"/><Relationship Id="rId485" Type="http://schemas.openxmlformats.org/officeDocument/2006/relationships/hyperlink" Target="https://github.com/alviabramov/projectHW20200924" TargetMode="External"/><Relationship Id="rId95" Type="http://schemas.openxmlformats.org/officeDocument/2006/relationships/hyperlink" Target="https://github.com/iheb69nachet/prestashop" TargetMode="External"/><Relationship Id="rId94" Type="http://schemas.openxmlformats.org/officeDocument/2006/relationships/hyperlink" Target="https://github.com/IIED-org/pubs" TargetMode="External"/><Relationship Id="rId97" Type="http://schemas.openxmlformats.org/officeDocument/2006/relationships/hyperlink" Target="https://github.com/GoodGamery/GoodGamery-Web" TargetMode="External"/><Relationship Id="rId96" Type="http://schemas.openxmlformats.org/officeDocument/2006/relationships/hyperlink" Target="https://github.com/fermercadal/drupal-training" TargetMode="External"/><Relationship Id="rId99" Type="http://schemas.openxmlformats.org/officeDocument/2006/relationships/hyperlink" Target="https://github.com/claire-ancel40/stage" TargetMode="External"/><Relationship Id="rId480" Type="http://schemas.openxmlformats.org/officeDocument/2006/relationships/hyperlink" Target="https://github.com/thanhtham010891/cloud" TargetMode="External"/><Relationship Id="rId98" Type="http://schemas.openxmlformats.org/officeDocument/2006/relationships/hyperlink" Target="https://github.com/eduromero7/proyectohotel" TargetMode="External"/><Relationship Id="rId91" Type="http://schemas.openxmlformats.org/officeDocument/2006/relationships/hyperlink" Target="https://github.com/dreamsxin/myleft" TargetMode="External"/><Relationship Id="rId90" Type="http://schemas.openxmlformats.org/officeDocument/2006/relationships/hyperlink" Target="https://github.com/stephanie-louis/bdgest-offline-release" TargetMode="External"/><Relationship Id="rId93" Type="http://schemas.openxmlformats.org/officeDocument/2006/relationships/hyperlink" Target="https://github.com/sravanichinni/demowebsite" TargetMode="External"/><Relationship Id="rId92" Type="http://schemas.openxmlformats.org/officeDocument/2006/relationships/hyperlink" Target="https://github.com/machvanhoang/check_eccube" TargetMode="External"/><Relationship Id="rId118" Type="http://schemas.openxmlformats.org/officeDocument/2006/relationships/hyperlink" Target="https://github.com/stephLaza/commerce" TargetMode="External"/><Relationship Id="rId239" Type="http://schemas.openxmlformats.org/officeDocument/2006/relationships/hyperlink" Target="https://github.com/riaj03/smart-classroom" TargetMode="External"/><Relationship Id="rId117" Type="http://schemas.openxmlformats.org/officeDocument/2006/relationships/hyperlink" Target="https://github.com/JenBucheli/q-and-a" TargetMode="External"/><Relationship Id="rId238" Type="http://schemas.openxmlformats.org/officeDocument/2006/relationships/hyperlink" Target="https://github.com/suria-raul/halcyon" TargetMode="External"/><Relationship Id="rId359" Type="http://schemas.openxmlformats.org/officeDocument/2006/relationships/hyperlink" Target="http://matthisbrault.github.io" TargetMode="External"/><Relationship Id="rId116" Type="http://schemas.openxmlformats.org/officeDocument/2006/relationships/hyperlink" Target="https://github.com/dmitriygnatenko/balticrest" TargetMode="External"/><Relationship Id="rId237" Type="http://schemas.openxmlformats.org/officeDocument/2006/relationships/hyperlink" Target="https://github.com/YaxkinCortez/Academia" TargetMode="External"/><Relationship Id="rId358" Type="http://schemas.openxmlformats.org/officeDocument/2006/relationships/hyperlink" Target="https://github.com/ph3l1x/pendeedus" TargetMode="External"/><Relationship Id="rId479" Type="http://schemas.openxmlformats.org/officeDocument/2006/relationships/hyperlink" Target="https://github.com/phangs/trust-can" TargetMode="External"/><Relationship Id="rId115" Type="http://schemas.openxmlformats.org/officeDocument/2006/relationships/hyperlink" Target="https://github.com/Slevin06/eccubeHome" TargetMode="External"/><Relationship Id="rId236" Type="http://schemas.openxmlformats.org/officeDocument/2006/relationships/hyperlink" Target="https://github.com/Gravdan/Drupal-8-Test" TargetMode="External"/><Relationship Id="rId357" Type="http://schemas.openxmlformats.org/officeDocument/2006/relationships/hyperlink" Target="https://github.com/ysf12374/Library" TargetMode="External"/><Relationship Id="rId478" Type="http://schemas.openxmlformats.org/officeDocument/2006/relationships/hyperlink" Target="https://github.com/kmoussouni/testMedialis" TargetMode="External"/><Relationship Id="rId599" Type="http://schemas.openxmlformats.org/officeDocument/2006/relationships/hyperlink" Target="https://github.com/ttnguyentran/ForumProjetCommun" TargetMode="External"/><Relationship Id="rId119" Type="http://schemas.openxmlformats.org/officeDocument/2006/relationships/hyperlink" Target="https://github.com/philippopov14/drupal_ui_training" TargetMode="External"/><Relationship Id="rId110" Type="http://schemas.openxmlformats.org/officeDocument/2006/relationships/hyperlink" Target="https://github.com/mohammeddib10/mspr3" TargetMode="External"/><Relationship Id="rId231" Type="http://schemas.openxmlformats.org/officeDocument/2006/relationships/hyperlink" Target="https://github.com/rocketshopcode/gabriel" TargetMode="External"/><Relationship Id="rId352" Type="http://schemas.openxmlformats.org/officeDocument/2006/relationships/hyperlink" Target="https://github.com/teguhwin8/pixel" TargetMode="External"/><Relationship Id="rId473" Type="http://schemas.openxmlformats.org/officeDocument/2006/relationships/hyperlink" Target="https://github.com/Arrakeencode/pirate" TargetMode="External"/><Relationship Id="rId594" Type="http://schemas.openxmlformats.org/officeDocument/2006/relationships/hyperlink" Target="https://github.com/mickaelgudin/projetL3" TargetMode="External"/><Relationship Id="rId230" Type="http://schemas.openxmlformats.org/officeDocument/2006/relationships/hyperlink" Target="https://github.com/Silikhe/prestashop" TargetMode="External"/><Relationship Id="rId351" Type="http://schemas.openxmlformats.org/officeDocument/2006/relationships/hyperlink" Target="https://github.com/markf3lton/newproject" TargetMode="External"/><Relationship Id="rId472" Type="http://schemas.openxmlformats.org/officeDocument/2006/relationships/hyperlink" Target="https://github.com/yevgeniyweaver/lara.blog" TargetMode="External"/><Relationship Id="rId593" Type="http://schemas.openxmlformats.org/officeDocument/2006/relationships/hyperlink" Target="https://github.com/anwarproject/inaklug" TargetMode="External"/><Relationship Id="rId350" Type="http://schemas.openxmlformats.org/officeDocument/2006/relationships/hyperlink" Target="https://github.com/Mermib/cdn20" TargetMode="External"/><Relationship Id="rId471" Type="http://schemas.openxmlformats.org/officeDocument/2006/relationships/hyperlink" Target="https://github.com/Matija-OpenLab/notes-ocms" TargetMode="External"/><Relationship Id="rId592" Type="http://schemas.openxmlformats.org/officeDocument/2006/relationships/hyperlink" Target="https://github.com/Lucas-Moreno/back-webdoc-blockchain" TargetMode="External"/><Relationship Id="rId470" Type="http://schemas.openxmlformats.org/officeDocument/2006/relationships/hyperlink" Target="https://github.com/beevester/kichose" TargetMode="External"/><Relationship Id="rId591" Type="http://schemas.openxmlformats.org/officeDocument/2006/relationships/hyperlink" Target="https://github.com/walidazz/airbnb-clone" TargetMode="External"/><Relationship Id="rId114" Type="http://schemas.openxmlformats.org/officeDocument/2006/relationships/hyperlink" Target="https://github.com/LucasVermersch/patientosv2_public" TargetMode="External"/><Relationship Id="rId235" Type="http://schemas.openxmlformats.org/officeDocument/2006/relationships/hyperlink" Target="https://github.com/josep-iborra/Proyecto_integrado_2-DAW_Grupo1" TargetMode="External"/><Relationship Id="rId356" Type="http://schemas.openxmlformats.org/officeDocument/2006/relationships/hyperlink" Target="https://github.com/DiaAbdoulaye93/miseaNiveauBackEnd" TargetMode="External"/><Relationship Id="rId477" Type="http://schemas.openxmlformats.org/officeDocument/2006/relationships/hyperlink" Target="https://github.com/camcservice/arsenic.github.io" TargetMode="External"/><Relationship Id="rId598" Type="http://schemas.openxmlformats.org/officeDocument/2006/relationships/hyperlink" Target="https://github.com/LSoftonic/darya_online_shopping" TargetMode="External"/><Relationship Id="rId113" Type="http://schemas.openxmlformats.org/officeDocument/2006/relationships/hyperlink" Target="https://github.com/douniaharag/GSB-Frais" TargetMode="External"/><Relationship Id="rId234" Type="http://schemas.openxmlformats.org/officeDocument/2006/relationships/hyperlink" Target="https://github.com/Duplex-dev/Mon-joli-projet" TargetMode="External"/><Relationship Id="rId355" Type="http://schemas.openxmlformats.org/officeDocument/2006/relationships/hyperlink" Target="https://github.com/wewlr17/moijv" TargetMode="External"/><Relationship Id="rId476" Type="http://schemas.openxmlformats.org/officeDocument/2006/relationships/hyperlink" Target="http://arsenic.github.io" TargetMode="External"/><Relationship Id="rId597" Type="http://schemas.openxmlformats.org/officeDocument/2006/relationships/hyperlink" Target="https://github.com/AbirElM/MechanoApp" TargetMode="External"/><Relationship Id="rId112" Type="http://schemas.openxmlformats.org/officeDocument/2006/relationships/hyperlink" Target="https://github.com/P-DAO/GSB-SP1-Frais-Visiteur" TargetMode="External"/><Relationship Id="rId233" Type="http://schemas.openxmlformats.org/officeDocument/2006/relationships/hyperlink" Target="https://github.com/Iram1995/chamilo-master" TargetMode="External"/><Relationship Id="rId354" Type="http://schemas.openxmlformats.org/officeDocument/2006/relationships/hyperlink" Target="https://github.com/johnnydevpanel/drupal8-2020" TargetMode="External"/><Relationship Id="rId475" Type="http://schemas.openxmlformats.org/officeDocument/2006/relationships/hyperlink" Target="https://github.com/MasterPK/VUT_IBT_IS" TargetMode="External"/><Relationship Id="rId596" Type="http://schemas.openxmlformats.org/officeDocument/2006/relationships/hyperlink" Target="https://github.com/quoctu2016/e-joy" TargetMode="External"/><Relationship Id="rId111" Type="http://schemas.openxmlformats.org/officeDocument/2006/relationships/hyperlink" Target="https://github.com/UFOP-CSI477/2017-02-trabalho-final-gestao_gravidez_paloma_renan" TargetMode="External"/><Relationship Id="rId232" Type="http://schemas.openxmlformats.org/officeDocument/2006/relationships/hyperlink" Target="https://github.com/BenKod-r/chatapp-mercure-test" TargetMode="External"/><Relationship Id="rId353" Type="http://schemas.openxmlformats.org/officeDocument/2006/relationships/hyperlink" Target="https://github.com/Marlon94/SUPPIMMO" TargetMode="External"/><Relationship Id="rId474" Type="http://schemas.openxmlformats.org/officeDocument/2006/relationships/hyperlink" Target="https://github.com/kda23/d8-se" TargetMode="External"/><Relationship Id="rId595" Type="http://schemas.openxmlformats.org/officeDocument/2006/relationships/hyperlink" Target="https://github.com/ranaars/symfony4lts-adminpanel" TargetMode="External"/><Relationship Id="rId305" Type="http://schemas.openxmlformats.org/officeDocument/2006/relationships/hyperlink" Target="https://github.com/suria-raul/drupal-practice" TargetMode="External"/><Relationship Id="rId426" Type="http://schemas.openxmlformats.org/officeDocument/2006/relationships/hyperlink" Target="https://github.com/YenDevpanel/0311-drupal8" TargetMode="External"/><Relationship Id="rId547" Type="http://schemas.openxmlformats.org/officeDocument/2006/relationships/hyperlink" Target="https://github.com/AnTran91/200eur" TargetMode="External"/><Relationship Id="rId304" Type="http://schemas.openxmlformats.org/officeDocument/2006/relationships/hyperlink" Target="https://github.com/alanbel9/webInternalBusinessChat" TargetMode="External"/><Relationship Id="rId425" Type="http://schemas.openxmlformats.org/officeDocument/2006/relationships/hyperlink" Target="https://github.com/abinsabu/feed_burner" TargetMode="External"/><Relationship Id="rId546" Type="http://schemas.openxmlformats.org/officeDocument/2006/relationships/hyperlink" Target="https://github.com/octobercms-session/practical-first" TargetMode="External"/><Relationship Id="rId303" Type="http://schemas.openxmlformats.org/officeDocument/2006/relationships/hyperlink" Target="https://github.com/dayyaan-ahamada/Ahamada_Symfony" TargetMode="External"/><Relationship Id="rId424" Type="http://schemas.openxmlformats.org/officeDocument/2006/relationships/hyperlink" Target="https://github.com/superkumario64/stuart_custup" TargetMode="External"/><Relationship Id="rId545" Type="http://schemas.openxmlformats.org/officeDocument/2006/relationships/hyperlink" Target="https://github.com/dcaplandh/ecommerce-mp-php" TargetMode="External"/><Relationship Id="rId302" Type="http://schemas.openxmlformats.org/officeDocument/2006/relationships/hyperlink" Target="https://github.com/TincanPipPip/Syd-Upstream" TargetMode="External"/><Relationship Id="rId423" Type="http://schemas.openxmlformats.org/officeDocument/2006/relationships/hyperlink" Target="https://github.com/samiullah/behat-drupal-extension-demo" TargetMode="External"/><Relationship Id="rId544" Type="http://schemas.openxmlformats.org/officeDocument/2006/relationships/hyperlink" Target="https://github.com/DeiseClaudino/MVC-com-PHP-Entenda-o-padr-o-Model-View-Controller" TargetMode="External"/><Relationship Id="rId309" Type="http://schemas.openxmlformats.org/officeDocument/2006/relationships/hyperlink" Target="https://github.com/anthonycory/ForumMissionLocale" TargetMode="External"/><Relationship Id="rId308" Type="http://schemas.openxmlformats.org/officeDocument/2006/relationships/hyperlink" Target="https://github.com/nenber/TTDProject" TargetMode="External"/><Relationship Id="rId429" Type="http://schemas.openxmlformats.org/officeDocument/2006/relationships/hyperlink" Target="https://github.com/nvchungkma/webbanhang" TargetMode="External"/><Relationship Id="rId307" Type="http://schemas.openxmlformats.org/officeDocument/2006/relationships/hyperlink" Target="https://github.com/ASXFA/sistem_pakar" TargetMode="External"/><Relationship Id="rId428" Type="http://schemas.openxmlformats.org/officeDocument/2006/relationships/hyperlink" Target="https://github.com/satsalou/initial-pantheon-drupal8-opigno" TargetMode="External"/><Relationship Id="rId549" Type="http://schemas.openxmlformats.org/officeDocument/2006/relationships/hyperlink" Target="https://github.com/fallm09/Doctrine" TargetMode="External"/><Relationship Id="rId306" Type="http://schemas.openxmlformats.org/officeDocument/2006/relationships/hyperlink" Target="https://github.com/Ambitionk3/Beora" TargetMode="External"/><Relationship Id="rId427" Type="http://schemas.openxmlformats.org/officeDocument/2006/relationships/hyperlink" Target="https://github.com/aryadiahmad4689/onionArchitecture-and-mimalisFramework" TargetMode="External"/><Relationship Id="rId548" Type="http://schemas.openxmlformats.org/officeDocument/2006/relationships/hyperlink" Target="https://github.com/bacarvalho/Smart-PHP" TargetMode="External"/><Relationship Id="rId301" Type="http://schemas.openxmlformats.org/officeDocument/2006/relationships/hyperlink" Target="https://github.com/sgortaisNC/symf-test" TargetMode="External"/><Relationship Id="rId422" Type="http://schemas.openxmlformats.org/officeDocument/2006/relationships/hyperlink" Target="https://github.com/toutvukantabu/LesLamesDuPonant" TargetMode="External"/><Relationship Id="rId543" Type="http://schemas.openxmlformats.org/officeDocument/2006/relationships/hyperlink" Target="https://github.com/btssiorostand14/portefeuille2020" TargetMode="External"/><Relationship Id="rId300" Type="http://schemas.openxmlformats.org/officeDocument/2006/relationships/hyperlink" Target="https://github.com/mxcezl/Blog-Symfony" TargetMode="External"/><Relationship Id="rId421" Type="http://schemas.openxmlformats.org/officeDocument/2006/relationships/hyperlink" Target="https://github.com/utsura/utsura" TargetMode="External"/><Relationship Id="rId542" Type="http://schemas.openxmlformats.org/officeDocument/2006/relationships/hyperlink" Target="https://github.com/FaresEsprit20/reussirgs" TargetMode="External"/><Relationship Id="rId420" Type="http://schemas.openxmlformats.org/officeDocument/2006/relationships/hyperlink" Target="https://github.com/hinslu/Symfony_Youtube_search" TargetMode="External"/><Relationship Id="rId541" Type="http://schemas.openxmlformats.org/officeDocument/2006/relationships/hyperlink" Target="https://github.com/Cesarcasagrande/Study" TargetMode="External"/><Relationship Id="rId540" Type="http://schemas.openxmlformats.org/officeDocument/2006/relationships/hyperlink" Target="https://github.com/sergeicomua/orders-rest-api" TargetMode="External"/><Relationship Id="rId415" Type="http://schemas.openxmlformats.org/officeDocument/2006/relationships/hyperlink" Target="https://github.com/ComputerhilfeCoesfeld/gw" TargetMode="External"/><Relationship Id="rId536" Type="http://schemas.openxmlformats.org/officeDocument/2006/relationships/hyperlink" Target="https://github.com/mthev-coder/test" TargetMode="External"/><Relationship Id="rId657" Type="http://schemas.openxmlformats.org/officeDocument/2006/relationships/drawing" Target="../drawings/drawing2.xml"/><Relationship Id="rId414" Type="http://schemas.openxmlformats.org/officeDocument/2006/relationships/hyperlink" Target="https://github.com/Rif0-coder/octobre-cms-template" TargetMode="External"/><Relationship Id="rId535" Type="http://schemas.openxmlformats.org/officeDocument/2006/relationships/hyperlink" Target="https://github.com/Hlife97/Php_Ev_Kira" TargetMode="External"/><Relationship Id="rId656" Type="http://schemas.openxmlformats.org/officeDocument/2006/relationships/hyperlink" Target="https://github.com/SeifBh/PIDEV-esprit-entre-aide" TargetMode="External"/><Relationship Id="rId413" Type="http://schemas.openxmlformats.org/officeDocument/2006/relationships/hyperlink" Target="https://github.com/scarecrow-ragdoll/symfony5_test" TargetMode="External"/><Relationship Id="rId534" Type="http://schemas.openxmlformats.org/officeDocument/2006/relationships/hyperlink" Target="https://github.com/franciscoDeskmultimedia/abogadoscrespo" TargetMode="External"/><Relationship Id="rId655" Type="http://schemas.openxmlformats.org/officeDocument/2006/relationships/hyperlink" Target="https://github.com/valmito/GSB" TargetMode="External"/><Relationship Id="rId412" Type="http://schemas.openxmlformats.org/officeDocument/2006/relationships/hyperlink" Target="https://github.com/giezele/PHPComposer-Doctrine" TargetMode="External"/><Relationship Id="rId533" Type="http://schemas.openxmlformats.org/officeDocument/2006/relationships/hyperlink" Target="https://github.com/matiziliotto/mp-ecommerce-php" TargetMode="External"/><Relationship Id="rId654" Type="http://schemas.openxmlformats.org/officeDocument/2006/relationships/hyperlink" Target="https://github.com/henrilionel67/vitrine_pfaffenhoffen" TargetMode="External"/><Relationship Id="rId419" Type="http://schemas.openxmlformats.org/officeDocument/2006/relationships/hyperlink" Target="https://github.com/thiagosalome/nutrion" TargetMode="External"/><Relationship Id="rId418" Type="http://schemas.openxmlformats.org/officeDocument/2006/relationships/hyperlink" Target="https://github.com/nicomagnani3/SSLComercioBrandsenAPI" TargetMode="External"/><Relationship Id="rId539" Type="http://schemas.openxmlformats.org/officeDocument/2006/relationships/hyperlink" Target="https://github.com/ThomasSed/CSDC-Registrations" TargetMode="External"/><Relationship Id="rId417" Type="http://schemas.openxmlformats.org/officeDocument/2006/relationships/hyperlink" Target="https://github.com/drupal-pro/drupal-pro.github.io" TargetMode="External"/><Relationship Id="rId538" Type="http://schemas.openxmlformats.org/officeDocument/2006/relationships/hyperlink" Target="https://github.com/FlxLtg/Century-31" TargetMode="External"/><Relationship Id="rId416" Type="http://schemas.openxmlformats.org/officeDocument/2006/relationships/hyperlink" Target="http://drupal-pro.github.io" TargetMode="External"/><Relationship Id="rId537" Type="http://schemas.openxmlformats.org/officeDocument/2006/relationships/hyperlink" Target="https://github.com/AlessandroRinaudo/techover" TargetMode="External"/><Relationship Id="rId411" Type="http://schemas.openxmlformats.org/officeDocument/2006/relationships/hyperlink" Target="https://github.com/misa29/mp-ecommerce-php" TargetMode="External"/><Relationship Id="rId532" Type="http://schemas.openxmlformats.org/officeDocument/2006/relationships/hyperlink" Target="https://github.com/santi76/mp-ecommerce-php" TargetMode="External"/><Relationship Id="rId653" Type="http://schemas.openxmlformats.org/officeDocument/2006/relationships/hyperlink" Target="https://github.com/raul881007/findaway_backend" TargetMode="External"/><Relationship Id="rId410" Type="http://schemas.openxmlformats.org/officeDocument/2006/relationships/hyperlink" Target="https://github.com/zeedcoprp/IHM" TargetMode="External"/><Relationship Id="rId531" Type="http://schemas.openxmlformats.org/officeDocument/2006/relationships/hyperlink" Target="https://github.com/piyushchourey11/mp-8" TargetMode="External"/><Relationship Id="rId652" Type="http://schemas.openxmlformats.org/officeDocument/2006/relationships/hyperlink" Target="https://github.com/luismi97/PortafolioLuismi" TargetMode="External"/><Relationship Id="rId530" Type="http://schemas.openxmlformats.org/officeDocument/2006/relationships/hyperlink" Target="https://github.com/toufa123/mamias_wsl2" TargetMode="External"/><Relationship Id="rId651" Type="http://schemas.openxmlformats.org/officeDocument/2006/relationships/hyperlink" Target="https://github.com/xayoshida/eccube" TargetMode="External"/><Relationship Id="rId650" Type="http://schemas.openxmlformats.org/officeDocument/2006/relationships/hyperlink" Target="https://github.com/Chelsea-hk3/eccube-4.0.3" TargetMode="External"/><Relationship Id="rId206" Type="http://schemas.openxmlformats.org/officeDocument/2006/relationships/hyperlink" Target="https://github.com/Alice1360/Examen-de-Symfony-" TargetMode="External"/><Relationship Id="rId327" Type="http://schemas.openxmlformats.org/officeDocument/2006/relationships/hyperlink" Target="https://github.com/alviabramov/diplom" TargetMode="External"/><Relationship Id="rId448" Type="http://schemas.openxmlformats.org/officeDocument/2006/relationships/hyperlink" Target="https://github.com/QuentinLCS/lemangafrancais" TargetMode="External"/><Relationship Id="rId569" Type="http://schemas.openxmlformats.org/officeDocument/2006/relationships/hyperlink" Target="https://github.com/JOURANI/RevueProject" TargetMode="External"/><Relationship Id="rId205" Type="http://schemas.openxmlformats.org/officeDocument/2006/relationships/hyperlink" Target="https://github.com/JuanWilde/symfony-api-platform" TargetMode="External"/><Relationship Id="rId326" Type="http://schemas.openxmlformats.org/officeDocument/2006/relationships/hyperlink" Target="https://github.com/vasetrendafilov/studentcommunity" TargetMode="External"/><Relationship Id="rId447" Type="http://schemas.openxmlformats.org/officeDocument/2006/relationships/hyperlink" Target="https://github.com/abdullahmohsen/acme-cms" TargetMode="External"/><Relationship Id="rId568" Type="http://schemas.openxmlformats.org/officeDocument/2006/relationships/hyperlink" Target="https://github.com/crenza/ffn" TargetMode="External"/><Relationship Id="rId204" Type="http://schemas.openxmlformats.org/officeDocument/2006/relationships/hyperlink" Target="https://github.com/sawHtayMaw/EccubeOJT" TargetMode="External"/><Relationship Id="rId325" Type="http://schemas.openxmlformats.org/officeDocument/2006/relationships/hyperlink" Target="https://github.com/MITASHI-OTHA/demo" TargetMode="External"/><Relationship Id="rId446" Type="http://schemas.openxmlformats.org/officeDocument/2006/relationships/hyperlink" Target="https://github.com/AleksRomanov/Sib_nut" TargetMode="External"/><Relationship Id="rId567" Type="http://schemas.openxmlformats.org/officeDocument/2006/relationships/hyperlink" Target="https://github.com/wargfn/travellerdb" TargetMode="External"/><Relationship Id="rId203" Type="http://schemas.openxmlformats.org/officeDocument/2006/relationships/hyperlink" Target="https://github.com/Reivax64/symfony-vue" TargetMode="External"/><Relationship Id="rId324" Type="http://schemas.openxmlformats.org/officeDocument/2006/relationships/hyperlink" Target="http://mitashi-otha.com" TargetMode="External"/><Relationship Id="rId445" Type="http://schemas.openxmlformats.org/officeDocument/2006/relationships/hyperlink" Target="https://github.com/DeschenesJackie/projetTest" TargetMode="External"/><Relationship Id="rId566" Type="http://schemas.openxmlformats.org/officeDocument/2006/relationships/hyperlink" Target="https://github.com/EvaS1/DayToRoleApplicationWeb" TargetMode="External"/><Relationship Id="rId209" Type="http://schemas.openxmlformats.org/officeDocument/2006/relationships/hyperlink" Target="https://github.com/spainbarca/MyStoreOficial" TargetMode="External"/><Relationship Id="rId208" Type="http://schemas.openxmlformats.org/officeDocument/2006/relationships/hyperlink" Target="https://github.com/HilaryOkello/shoeprestashop" TargetMode="External"/><Relationship Id="rId329" Type="http://schemas.openxmlformats.org/officeDocument/2006/relationships/hyperlink" Target="https://github.com/sergz99/data" TargetMode="External"/><Relationship Id="rId207" Type="http://schemas.openxmlformats.org/officeDocument/2006/relationships/hyperlink" Target="https://github.com/LeoPaulD/DoctoAsk" TargetMode="External"/><Relationship Id="rId328" Type="http://schemas.openxmlformats.org/officeDocument/2006/relationships/hyperlink" Target="https://github.com/lksads/projeto-mvc" TargetMode="External"/><Relationship Id="rId449" Type="http://schemas.openxmlformats.org/officeDocument/2006/relationships/hyperlink" Target="https://github.com/petermester/cheppers-feladat" TargetMode="External"/><Relationship Id="rId440" Type="http://schemas.openxmlformats.org/officeDocument/2006/relationships/hyperlink" Target="https://github.com/nanditjoshi/drupla-8-project" TargetMode="External"/><Relationship Id="rId561" Type="http://schemas.openxmlformats.org/officeDocument/2006/relationships/hyperlink" Target="https://github.com/HikvIneH/vue-store" TargetMode="External"/><Relationship Id="rId560" Type="http://schemas.openxmlformats.org/officeDocument/2006/relationships/hyperlink" Target="https://github.com/elhakimdev/oop_mvc" TargetMode="External"/><Relationship Id="rId202" Type="http://schemas.openxmlformats.org/officeDocument/2006/relationships/hyperlink" Target="https://github.com/gnapv/dryd8" TargetMode="External"/><Relationship Id="rId323" Type="http://schemas.openxmlformats.org/officeDocument/2006/relationships/hyperlink" Target="https://github.com/bmry/locastic" TargetMode="External"/><Relationship Id="rId444" Type="http://schemas.openxmlformats.org/officeDocument/2006/relationships/hyperlink" Target="https://github.com/jonathankablan/sentraider_fr" TargetMode="External"/><Relationship Id="rId565" Type="http://schemas.openxmlformats.org/officeDocument/2006/relationships/hyperlink" Target="https://github.com/iOrchK/prestamos-x-garantia" TargetMode="External"/><Relationship Id="rId201" Type="http://schemas.openxmlformats.org/officeDocument/2006/relationships/hyperlink" Target="https://github.com/walidazz/boutique2" TargetMode="External"/><Relationship Id="rId322" Type="http://schemas.openxmlformats.org/officeDocument/2006/relationships/hyperlink" Target="https://github.com/edu-bubniak/sistema-cursos" TargetMode="External"/><Relationship Id="rId443" Type="http://schemas.openxmlformats.org/officeDocument/2006/relationships/hyperlink" Target="https://github.com/njovanovich/norwex" TargetMode="External"/><Relationship Id="rId564" Type="http://schemas.openxmlformats.org/officeDocument/2006/relationships/hyperlink" Target="https://github.com/TungPV998/orm" TargetMode="External"/><Relationship Id="rId200" Type="http://schemas.openxmlformats.org/officeDocument/2006/relationships/hyperlink" Target="https://github.com/arl505/uniArchive" TargetMode="External"/><Relationship Id="rId321" Type="http://schemas.openxmlformats.org/officeDocument/2006/relationships/hyperlink" Target="https://github.com/TrentonMarks/THT2" TargetMode="External"/><Relationship Id="rId442" Type="http://schemas.openxmlformats.org/officeDocument/2006/relationships/hyperlink" Target="https://github.com/ysiadb/hiionline" TargetMode="External"/><Relationship Id="rId563" Type="http://schemas.openxmlformats.org/officeDocument/2006/relationships/hyperlink" Target="https://github.com/dmitry-pashkevich/marvel_landing" TargetMode="External"/><Relationship Id="rId320" Type="http://schemas.openxmlformats.org/officeDocument/2006/relationships/hyperlink" Target="https://github.com/MFilipkowski/online-course_dumped" TargetMode="External"/><Relationship Id="rId441" Type="http://schemas.openxmlformats.org/officeDocument/2006/relationships/hyperlink" Target="https://github.com/nonstopgit/Prova" TargetMode="External"/><Relationship Id="rId562" Type="http://schemas.openxmlformats.org/officeDocument/2006/relationships/hyperlink" Target="https://github.com/Judith-0309/ORM_MVC" TargetMode="External"/><Relationship Id="rId316" Type="http://schemas.openxmlformats.org/officeDocument/2006/relationships/hyperlink" Target="https://github.com/nooevil/ivankovich" TargetMode="External"/><Relationship Id="rId437" Type="http://schemas.openxmlformats.org/officeDocument/2006/relationships/hyperlink" Target="https://github.com/marcoamayalizcano/pijamascompany" TargetMode="External"/><Relationship Id="rId558" Type="http://schemas.openxmlformats.org/officeDocument/2006/relationships/hyperlink" Target="https://github.com/Esther-Itam/Symfony---BattleOffice" TargetMode="External"/><Relationship Id="rId315" Type="http://schemas.openxmlformats.org/officeDocument/2006/relationships/hyperlink" Target="https://github.com/nethmi2020/october-demo" TargetMode="External"/><Relationship Id="rId436" Type="http://schemas.openxmlformats.org/officeDocument/2006/relationships/hyperlink" Target="https://github.com/ilyesbenkhaled/symfony5" TargetMode="External"/><Relationship Id="rId557" Type="http://schemas.openxmlformats.org/officeDocument/2006/relationships/hyperlink" Target="https://github.com/juanymdq/psicologos" TargetMode="External"/><Relationship Id="rId314" Type="http://schemas.openxmlformats.org/officeDocument/2006/relationships/hyperlink" Target="https://github.com/Erwnn/ModuleMateriel" TargetMode="External"/><Relationship Id="rId435" Type="http://schemas.openxmlformats.org/officeDocument/2006/relationships/hyperlink" Target="https://github.com/yaakoubiane/symfony-angular-crud" TargetMode="External"/><Relationship Id="rId556" Type="http://schemas.openxmlformats.org/officeDocument/2006/relationships/hyperlink" Target="https://github.com/cora7126/bfss" TargetMode="External"/><Relationship Id="rId313" Type="http://schemas.openxmlformats.org/officeDocument/2006/relationships/hyperlink" Target="https://github.com/Tscholte/SNAPS" TargetMode="External"/><Relationship Id="rId434" Type="http://schemas.openxmlformats.org/officeDocument/2006/relationships/hyperlink" Target="https://github.com/LePetitLouis/SymfonyApp" TargetMode="External"/><Relationship Id="rId555" Type="http://schemas.openxmlformats.org/officeDocument/2006/relationships/hyperlink" Target="https://github.com/Khadgar420/symfony" TargetMode="External"/><Relationship Id="rId319" Type="http://schemas.openxmlformats.org/officeDocument/2006/relationships/hyperlink" Target="https://github.com/Ambitionk3/test" TargetMode="External"/><Relationship Id="rId318" Type="http://schemas.openxmlformats.org/officeDocument/2006/relationships/hyperlink" Target="https://github.com/Felix-Bergemann/FHDWDatenerfassung" TargetMode="External"/><Relationship Id="rId439" Type="http://schemas.openxmlformats.org/officeDocument/2006/relationships/hyperlink" Target="https://github.com/TskNitokiana/Digit-Ticket" TargetMode="External"/><Relationship Id="rId317" Type="http://schemas.openxmlformats.org/officeDocument/2006/relationships/hyperlink" Target="https://github.com/andrecristen/atletica" TargetMode="External"/><Relationship Id="rId438" Type="http://schemas.openxmlformats.org/officeDocument/2006/relationships/hyperlink" Target="https://github.com/louise-decombe/blog_symfony" TargetMode="External"/><Relationship Id="rId559" Type="http://schemas.openxmlformats.org/officeDocument/2006/relationships/hyperlink" Target="https://github.com/Doudou-A/Project6" TargetMode="External"/><Relationship Id="rId550" Type="http://schemas.openxmlformats.org/officeDocument/2006/relationships/hyperlink" Target="https://github.com/danrod96/Mercadolibre-Tests" TargetMode="External"/><Relationship Id="rId312" Type="http://schemas.openxmlformats.org/officeDocument/2006/relationships/hyperlink" Target="https://github.com/cay17/uacjobs" TargetMode="External"/><Relationship Id="rId433" Type="http://schemas.openxmlformats.org/officeDocument/2006/relationships/hyperlink" Target="https://github.com/SorsDev/SistemaReservaHotel" TargetMode="External"/><Relationship Id="rId554" Type="http://schemas.openxmlformats.org/officeDocument/2006/relationships/hyperlink" Target="https://github.com/OlimpoDreamMaker/vsarena" TargetMode="External"/><Relationship Id="rId311" Type="http://schemas.openxmlformats.org/officeDocument/2006/relationships/hyperlink" Target="https://github.com/supriyarajgopal/drupal-packt" TargetMode="External"/><Relationship Id="rId432" Type="http://schemas.openxmlformats.org/officeDocument/2006/relationships/hyperlink" Target="https://github.com/cd0932507137/symfony-php-learn" TargetMode="External"/><Relationship Id="rId553" Type="http://schemas.openxmlformats.org/officeDocument/2006/relationships/hyperlink" Target="https://github.com/linhcatcat/wcf" TargetMode="External"/><Relationship Id="rId310" Type="http://schemas.openxmlformats.org/officeDocument/2006/relationships/hyperlink" Target="https://github.com/gatesbin/blog" TargetMode="External"/><Relationship Id="rId431" Type="http://schemas.openxmlformats.org/officeDocument/2006/relationships/hyperlink" Target="https://github.com/cerveau08/transfert-argent" TargetMode="External"/><Relationship Id="rId552" Type="http://schemas.openxmlformats.org/officeDocument/2006/relationships/hyperlink" Target="https://github.com/davidkouame/recherchemaison" TargetMode="External"/><Relationship Id="rId430" Type="http://schemas.openxmlformats.org/officeDocument/2006/relationships/hyperlink" Target="https://github.com/OlivierS7/SolidarityBond" TargetMode="External"/><Relationship Id="rId551" Type="http://schemas.openxmlformats.org/officeDocument/2006/relationships/hyperlink" Target="https://github.com/MansouraD/php_POO_NS_DoctrineORM" TargetMode="External"/></Relationships>
</file>

<file path=xl/worksheets/_rels/sheet3.xml.rels><?xml version="1.0" encoding="UTF-8" standalone="yes"?><Relationships xmlns="http://schemas.openxmlformats.org/package/2006/relationships"><Relationship Id="rId190" Type="http://schemas.openxmlformats.org/officeDocument/2006/relationships/hyperlink" Target="https://github.com/LampteyRaphael/inventory" TargetMode="External"/><Relationship Id="rId194" Type="http://schemas.openxmlformats.org/officeDocument/2006/relationships/hyperlink" Target="https://github.com/teodoroleckie/translate" TargetMode="External"/><Relationship Id="rId193" Type="http://schemas.openxmlformats.org/officeDocument/2006/relationships/hyperlink" Target="https://github.com/thanhdat262000/magentoShop" TargetMode="External"/><Relationship Id="rId192" Type="http://schemas.openxmlformats.org/officeDocument/2006/relationships/hyperlink" Target="https://github.com/jianweiii/moodle" TargetMode="External"/><Relationship Id="rId191" Type="http://schemas.openxmlformats.org/officeDocument/2006/relationships/hyperlink" Target="https://github.com/ss7424Refar/ems-api" TargetMode="External"/><Relationship Id="rId187" Type="http://schemas.openxmlformats.org/officeDocument/2006/relationships/hyperlink" Target="https://github.com/lvtk12HaUI/SLLDT-Laravel" TargetMode="External"/><Relationship Id="rId186" Type="http://schemas.openxmlformats.org/officeDocument/2006/relationships/hyperlink" Target="https://github.com/ssbing99/TCI" TargetMode="External"/><Relationship Id="rId185" Type="http://schemas.openxmlformats.org/officeDocument/2006/relationships/hyperlink" Target="https://github.com/phpcfdi/rfc" TargetMode="External"/><Relationship Id="rId184" Type="http://schemas.openxmlformats.org/officeDocument/2006/relationships/hyperlink" Target="https://github.com/ClarkCakewalk/stroke" TargetMode="External"/><Relationship Id="rId189" Type="http://schemas.openxmlformats.org/officeDocument/2006/relationships/hyperlink" Target="https://github.com/veewee/xml" TargetMode="External"/><Relationship Id="rId188" Type="http://schemas.openxmlformats.org/officeDocument/2006/relationships/hyperlink" Target="https://github.com/RogeCR045/PROYECTO3-COMPLETO" TargetMode="External"/><Relationship Id="rId183" Type="http://schemas.openxmlformats.org/officeDocument/2006/relationships/hyperlink" Target="https://github.com/apeschar/opencart-excel-import-export" TargetMode="External"/><Relationship Id="rId182" Type="http://schemas.openxmlformats.org/officeDocument/2006/relationships/hyperlink" Target="https://github.com/AlexKole113/Excel_two_step_import" TargetMode="External"/><Relationship Id="rId181" Type="http://schemas.openxmlformats.org/officeDocument/2006/relationships/hyperlink" Target="https://github.com/h6a1b5i8b5l9/study_proj" TargetMode="External"/><Relationship Id="rId180" Type="http://schemas.openxmlformats.org/officeDocument/2006/relationships/hyperlink" Target="https://github.com/sanmai/later" TargetMode="External"/><Relationship Id="rId176" Type="http://schemas.openxmlformats.org/officeDocument/2006/relationships/hyperlink" Target="https://github.com/leyvamanu/webimpacto" TargetMode="External"/><Relationship Id="rId175" Type="http://schemas.openxmlformats.org/officeDocument/2006/relationships/hyperlink" Target="https://github.com/gustavofreze/php-vo" TargetMode="External"/><Relationship Id="rId174" Type="http://schemas.openxmlformats.org/officeDocument/2006/relationships/hyperlink" Target="https://github.com/gustavofreze/php-interop" TargetMode="External"/><Relationship Id="rId173" Type="http://schemas.openxmlformats.org/officeDocument/2006/relationships/hyperlink" Target="https://github.com/ANAS-AAMMARI/moodle" TargetMode="External"/><Relationship Id="rId179" Type="http://schemas.openxmlformats.org/officeDocument/2006/relationships/hyperlink" Target="https://github.com/gustavofreze/mutation-test-php" TargetMode="External"/><Relationship Id="rId178" Type="http://schemas.openxmlformats.org/officeDocument/2006/relationships/hyperlink" Target="https://github.com/chinatianwen/easy" TargetMode="External"/><Relationship Id="rId177" Type="http://schemas.openxmlformats.org/officeDocument/2006/relationships/hyperlink" Target="https://github.com/RogeCR045/PROYECTO-FINAL-COMPLETO" TargetMode="External"/><Relationship Id="rId198" Type="http://schemas.openxmlformats.org/officeDocument/2006/relationships/hyperlink" Target="https://github.com/jgarciatorres/AppGestiondeGastos_V3" TargetMode="External"/><Relationship Id="rId197" Type="http://schemas.openxmlformats.org/officeDocument/2006/relationships/hyperlink" Target="https://github.com/allenxusc/yii3" TargetMode="External"/><Relationship Id="rId196" Type="http://schemas.openxmlformats.org/officeDocument/2006/relationships/hyperlink" Target="https://github.com/vPrabeen/Canada-Innovation" TargetMode="External"/><Relationship Id="rId195" Type="http://schemas.openxmlformats.org/officeDocument/2006/relationships/hyperlink" Target="https://github.com/teodoroleckie/versioned-assets" TargetMode="External"/><Relationship Id="rId199" Type="http://schemas.openxmlformats.org/officeDocument/2006/relationships/hyperlink" Target="https://github.com/tiberekanaan/kcci" TargetMode="External"/><Relationship Id="rId150" Type="http://schemas.openxmlformats.org/officeDocument/2006/relationships/hyperlink" Target="https://github.com/gwillem/flarum-multitenant" TargetMode="External"/><Relationship Id="rId392" Type="http://schemas.openxmlformats.org/officeDocument/2006/relationships/hyperlink" Target="https://github.com/yechanggui/meichao-v2-api" TargetMode="External"/><Relationship Id="rId391" Type="http://schemas.openxmlformats.org/officeDocument/2006/relationships/hyperlink" Target="https://github.com/brightdigita/vitrine-back-test-2" TargetMode="External"/><Relationship Id="rId390" Type="http://schemas.openxmlformats.org/officeDocument/2006/relationships/hyperlink" Target="https://github.com/kavadevelopers/coderanita" TargetMode="External"/><Relationship Id="rId1" Type="http://schemas.openxmlformats.org/officeDocument/2006/relationships/hyperlink" Target="https://github.com/orisai/cmf-ui" TargetMode="External"/><Relationship Id="rId2" Type="http://schemas.openxmlformats.org/officeDocument/2006/relationships/hyperlink" Target="https://github.com/airtonzanon/sculpin-contentful-bundle" TargetMode="External"/><Relationship Id="rId3" Type="http://schemas.openxmlformats.org/officeDocument/2006/relationships/hyperlink" Target="https://github.com/kiang/pharmacies" TargetMode="External"/><Relationship Id="rId149" Type="http://schemas.openxmlformats.org/officeDocument/2006/relationships/hyperlink" Target="https://github.com/Kjbest/Chinaco" TargetMode="External"/><Relationship Id="rId4" Type="http://schemas.openxmlformats.org/officeDocument/2006/relationships/hyperlink" Target="https://github.com/kavadevelopers/groom" TargetMode="External"/><Relationship Id="rId148" Type="http://schemas.openxmlformats.org/officeDocument/2006/relationships/hyperlink" Target="https://github.com/RobPrivAcc/brand" TargetMode="External"/><Relationship Id="rId1090" Type="http://schemas.openxmlformats.org/officeDocument/2006/relationships/hyperlink" Target="https://github.com/noprisigit/kepegawaian" TargetMode="External"/><Relationship Id="rId1091" Type="http://schemas.openxmlformats.org/officeDocument/2006/relationships/hyperlink" Target="https://github.com/liuzhongsheng/vod" TargetMode="External"/><Relationship Id="rId1092" Type="http://schemas.openxmlformats.org/officeDocument/2006/relationships/hyperlink" Target="https://github.com/s-xhil/PS2035" TargetMode="External"/><Relationship Id="rId1093" Type="http://schemas.openxmlformats.org/officeDocument/2006/relationships/hyperlink" Target="https://github.com/jssusen/kuangji" TargetMode="External"/><Relationship Id="rId1094" Type="http://schemas.openxmlformats.org/officeDocument/2006/relationships/hyperlink" Target="https://github.com/noemis17/aplicacionweb" TargetMode="External"/><Relationship Id="rId9" Type="http://schemas.openxmlformats.org/officeDocument/2006/relationships/hyperlink" Target="https://github.com/tranlequocbao/QC" TargetMode="External"/><Relationship Id="rId143" Type="http://schemas.openxmlformats.org/officeDocument/2006/relationships/hyperlink" Target="https://github.com/ricardoboss/Philly" TargetMode="External"/><Relationship Id="rId385" Type="http://schemas.openxmlformats.org/officeDocument/2006/relationships/hyperlink" Target="https://github.com/Mahendraluthfi/proshop" TargetMode="External"/><Relationship Id="rId1095" Type="http://schemas.openxmlformats.org/officeDocument/2006/relationships/hyperlink" Target="https://github.com/SoyAlejo/Merkar2.0" TargetMode="External"/><Relationship Id="rId142" Type="http://schemas.openxmlformats.org/officeDocument/2006/relationships/hyperlink" Target="https://github.com/sokil/php-isocodes" TargetMode="External"/><Relationship Id="rId384" Type="http://schemas.openxmlformats.org/officeDocument/2006/relationships/hyperlink" Target="https://github.com/prasadjoshi70/moodle" TargetMode="External"/><Relationship Id="rId1096" Type="http://schemas.openxmlformats.org/officeDocument/2006/relationships/hyperlink" Target="https://github.com/ammararyanto/caps_kp" TargetMode="External"/><Relationship Id="rId141" Type="http://schemas.openxmlformats.org/officeDocument/2006/relationships/hyperlink" Target="https://github.com/ichsanarsyi/jvtinventory" TargetMode="External"/><Relationship Id="rId383" Type="http://schemas.openxmlformats.org/officeDocument/2006/relationships/hyperlink" Target="https://github.com/DaranV/web" TargetMode="External"/><Relationship Id="rId1097" Type="http://schemas.openxmlformats.org/officeDocument/2006/relationships/hyperlink" Target="https://github.com/hyfenstudio/hyfenation" TargetMode="External"/><Relationship Id="rId140" Type="http://schemas.openxmlformats.org/officeDocument/2006/relationships/hyperlink" Target="https://github.com/unitec-moodle/mdlprdapp2" TargetMode="External"/><Relationship Id="rId382" Type="http://schemas.openxmlformats.org/officeDocument/2006/relationships/hyperlink" Target="https://github.com/true-Business-software/FAWATRA-ERP-old" TargetMode="External"/><Relationship Id="rId1098" Type="http://schemas.openxmlformats.org/officeDocument/2006/relationships/hyperlink" Target="https://github.com/marfino3028/kepegawaian" TargetMode="External"/><Relationship Id="rId5" Type="http://schemas.openxmlformats.org/officeDocument/2006/relationships/hyperlink" Target="https://github.com/sentosadev/CRM-APPS" TargetMode="External"/><Relationship Id="rId147" Type="http://schemas.openxmlformats.org/officeDocument/2006/relationships/hyperlink" Target="https://github.com/cpaucarc/unasam_nivelation" TargetMode="External"/><Relationship Id="rId389" Type="http://schemas.openxmlformats.org/officeDocument/2006/relationships/hyperlink" Target="https://github.com/tamcb2708/magento_zoron" TargetMode="External"/><Relationship Id="rId1099" Type="http://schemas.openxmlformats.org/officeDocument/2006/relationships/hyperlink" Target="https://github.com/maestrojed/drupal-nyc-maestro" TargetMode="External"/><Relationship Id="rId6" Type="http://schemas.openxmlformats.org/officeDocument/2006/relationships/hyperlink" Target="https://github.com/4yop/miscellaneous" TargetMode="External"/><Relationship Id="rId146" Type="http://schemas.openxmlformats.org/officeDocument/2006/relationships/hyperlink" Target="https://github.com/spalacios-itec/prestashop" TargetMode="External"/><Relationship Id="rId388" Type="http://schemas.openxmlformats.org/officeDocument/2006/relationships/hyperlink" Target="https://goo.gl/maps/ax35DHJPLui49YdQ6" TargetMode="External"/><Relationship Id="rId7" Type="http://schemas.openxmlformats.org/officeDocument/2006/relationships/hyperlink" Target="https://github.com/jean-christophe-mairot/API_gestion_championnat_ski" TargetMode="External"/><Relationship Id="rId145" Type="http://schemas.openxmlformats.org/officeDocument/2006/relationships/hyperlink" Target="https://github.com/RobPrivAcc/margin" TargetMode="External"/><Relationship Id="rId387" Type="http://schemas.openxmlformats.org/officeDocument/2006/relationships/hyperlink" Target="http://bkaphr.vn/" TargetMode="External"/><Relationship Id="rId8" Type="http://schemas.openxmlformats.org/officeDocument/2006/relationships/hyperlink" Target="https://github.com/phanvanthanh/VNPT-PAYC" TargetMode="External"/><Relationship Id="rId144" Type="http://schemas.openxmlformats.org/officeDocument/2006/relationships/hyperlink" Target="https://github.com/linhnguyen125/Looki" TargetMode="External"/><Relationship Id="rId386" Type="http://schemas.openxmlformats.org/officeDocument/2006/relationships/hyperlink" Target="https://github.com/LucatonyRaudales/gulaeat-panel-" TargetMode="External"/><Relationship Id="rId381" Type="http://schemas.openxmlformats.org/officeDocument/2006/relationships/hyperlink" Target="https://github.com/gr34tnull/mircobmeg" TargetMode="External"/><Relationship Id="rId380" Type="http://schemas.openxmlformats.org/officeDocument/2006/relationships/hyperlink" Target="https://github.com/YetiForceCompany/UpdatePackages" TargetMode="External"/><Relationship Id="rId139" Type="http://schemas.openxmlformats.org/officeDocument/2006/relationships/hyperlink" Target="https://github.com/yiisoft/yii-debug-viewer" TargetMode="External"/><Relationship Id="rId138" Type="http://schemas.openxmlformats.org/officeDocument/2006/relationships/hyperlink" Target="https://github.com/pokemon-go-api/pokemon-go-api" TargetMode="External"/><Relationship Id="rId137" Type="http://schemas.openxmlformats.org/officeDocument/2006/relationships/hyperlink" Target="https://github.com/hytcom/nogal-php" TargetMode="External"/><Relationship Id="rId379" Type="http://schemas.openxmlformats.org/officeDocument/2006/relationships/hyperlink" Target="https://github.com/WyriHaximus/github-action-next-semvers" TargetMode="External"/><Relationship Id="rId1080" Type="http://schemas.openxmlformats.org/officeDocument/2006/relationships/hyperlink" Target="https://github.com/raffaelj/cockpit_Tables" TargetMode="External"/><Relationship Id="rId1081" Type="http://schemas.openxmlformats.org/officeDocument/2006/relationships/hyperlink" Target="https://github.com/TTUgit/moodle2020" TargetMode="External"/><Relationship Id="rId1082" Type="http://schemas.openxmlformats.org/officeDocument/2006/relationships/hyperlink" Target="https://github.com/abifitrird/relact" TargetMode="External"/><Relationship Id="rId1083" Type="http://schemas.openxmlformats.org/officeDocument/2006/relationships/hyperlink" Target="https://github.com/lc5who/gylc" TargetMode="External"/><Relationship Id="rId132" Type="http://schemas.openxmlformats.org/officeDocument/2006/relationships/hyperlink" Target="https://github.com/madewithlove/htaccess-api-client" TargetMode="External"/><Relationship Id="rId374" Type="http://schemas.openxmlformats.org/officeDocument/2006/relationships/hyperlink" Target="https://github.com/hariprasetyoaji/alifakids" TargetMode="External"/><Relationship Id="rId1084" Type="http://schemas.openxmlformats.org/officeDocument/2006/relationships/hyperlink" Target="https://github.com/sujonkumer/help" TargetMode="External"/><Relationship Id="rId131" Type="http://schemas.openxmlformats.org/officeDocument/2006/relationships/hyperlink" Target="https://github.com/kavadevelopers/daas" TargetMode="External"/><Relationship Id="rId373" Type="http://schemas.openxmlformats.org/officeDocument/2006/relationships/hyperlink" Target="http://internetclub.or.id/" TargetMode="External"/><Relationship Id="rId1085" Type="http://schemas.openxmlformats.org/officeDocument/2006/relationships/hyperlink" Target="https://github.com/prabhu/Vulnerable-Web-Application" TargetMode="External"/><Relationship Id="rId130" Type="http://schemas.openxmlformats.org/officeDocument/2006/relationships/hyperlink" Target="https://github.com/xtwoend/hyperf-wallet" TargetMode="External"/><Relationship Id="rId372" Type="http://schemas.openxmlformats.org/officeDocument/2006/relationships/hyperlink" Target="https://github.com/lquessenberry/open-social-10-on-pantheon" TargetMode="External"/><Relationship Id="rId1086" Type="http://schemas.openxmlformats.org/officeDocument/2006/relationships/hyperlink" Target="https://github.com/Nesta-Maulana/Sisy" TargetMode="External"/><Relationship Id="rId371" Type="http://schemas.openxmlformats.org/officeDocument/2006/relationships/hyperlink" Target="https://github.com/VimalanVE/Heptagon" TargetMode="External"/><Relationship Id="rId1087" Type="http://schemas.openxmlformats.org/officeDocument/2006/relationships/hyperlink" Target="https://github.com/linhcatcat/wcf" TargetMode="External"/><Relationship Id="rId136" Type="http://schemas.openxmlformats.org/officeDocument/2006/relationships/hyperlink" Target="https://github.com/deongis7/cosmic_api" TargetMode="External"/><Relationship Id="rId378" Type="http://schemas.openxmlformats.org/officeDocument/2006/relationships/hyperlink" Target="https://github.com/avinashk369/keshaw" TargetMode="External"/><Relationship Id="rId1088" Type="http://schemas.openxmlformats.org/officeDocument/2006/relationships/hyperlink" Target="https://github.com/JasonToOne/amkj_shop" TargetMode="External"/><Relationship Id="rId135" Type="http://schemas.openxmlformats.org/officeDocument/2006/relationships/hyperlink" Target="https://github.com/fuadzikri1512/moodlelms" TargetMode="External"/><Relationship Id="rId377" Type="http://schemas.openxmlformats.org/officeDocument/2006/relationships/hyperlink" Target="https://github.com/reactphp-inspector/simple-orm" TargetMode="External"/><Relationship Id="rId1089" Type="http://schemas.openxmlformats.org/officeDocument/2006/relationships/hyperlink" Target="https://github.com/MiVoWorks/homeeat" TargetMode="External"/><Relationship Id="rId134" Type="http://schemas.openxmlformats.org/officeDocument/2006/relationships/hyperlink" Target="https://github.com/makinacorpus/generated-hydrator-bundle" TargetMode="External"/><Relationship Id="rId376" Type="http://schemas.openxmlformats.org/officeDocument/2006/relationships/hyperlink" Target="https://github.com/Royko7/study-plan" TargetMode="External"/><Relationship Id="rId133" Type="http://schemas.openxmlformats.org/officeDocument/2006/relationships/hyperlink" Target="https://github.com/satyendra12345/Custom_Shopping_Website" TargetMode="External"/><Relationship Id="rId375" Type="http://schemas.openxmlformats.org/officeDocument/2006/relationships/hyperlink" Target="https://github.com/nexusunited/symfony-tdd-example" TargetMode="External"/><Relationship Id="rId172" Type="http://schemas.openxmlformats.org/officeDocument/2006/relationships/hyperlink" Target="https://github.com/iucn-whp/world-heritage-outlook-v2" TargetMode="External"/><Relationship Id="rId171" Type="http://schemas.openxmlformats.org/officeDocument/2006/relationships/hyperlink" Target="https://github.com/veewee/composer-run-parallel" TargetMode="External"/><Relationship Id="rId170" Type="http://schemas.openxmlformats.org/officeDocument/2006/relationships/hyperlink" Target="https://github.com/Nareswari21/SistemPresensi" TargetMode="External"/><Relationship Id="rId165" Type="http://schemas.openxmlformats.org/officeDocument/2006/relationships/hyperlink" Target="https://github.com/yii-extension/simple-view-tailwind" TargetMode="External"/><Relationship Id="rId164" Type="http://schemas.openxmlformats.org/officeDocument/2006/relationships/hyperlink" Target="https://github.com/descomplicandoadocencia/ava" TargetMode="External"/><Relationship Id="rId163" Type="http://schemas.openxmlformats.org/officeDocument/2006/relationships/hyperlink" Target="https://github.com/ngovanhai/estiimated" TargetMode="External"/><Relationship Id="rId162" Type="http://schemas.openxmlformats.org/officeDocument/2006/relationships/hyperlink" Target="https://github.com/bitExpert/captainhook-infection" TargetMode="External"/><Relationship Id="rId169" Type="http://schemas.openxmlformats.org/officeDocument/2006/relationships/hyperlink" Target="https://github.com/Nareswari21/BumDesBB" TargetMode="External"/><Relationship Id="rId168" Type="http://schemas.openxmlformats.org/officeDocument/2006/relationships/hyperlink" Target="https://github.com/fendivictor/covid-survey" TargetMode="External"/><Relationship Id="rId167" Type="http://schemas.openxmlformats.org/officeDocument/2006/relationships/hyperlink" Target="https://github.com/loophp/church-encoding" TargetMode="External"/><Relationship Id="rId166" Type="http://schemas.openxmlformats.org/officeDocument/2006/relationships/hyperlink" Target="https://github.com/samuelfa/TFG-UOC-CRM" TargetMode="External"/><Relationship Id="rId161" Type="http://schemas.openxmlformats.org/officeDocument/2006/relationships/hyperlink" Target="https://github.com/BotescuMihai/BMT-Final-2021-PC" TargetMode="External"/><Relationship Id="rId160" Type="http://schemas.openxmlformats.org/officeDocument/2006/relationships/hyperlink" Target="https://github.com/DEXDEVS/iati-admissions" TargetMode="External"/><Relationship Id="rId159" Type="http://schemas.openxmlformats.org/officeDocument/2006/relationships/hyperlink" Target="https://github.com/LexusAlex/tree-structures" TargetMode="External"/><Relationship Id="rId154" Type="http://schemas.openxmlformats.org/officeDocument/2006/relationships/hyperlink" Target="https://github.com/psspmoodle/staging" TargetMode="External"/><Relationship Id="rId396" Type="http://schemas.openxmlformats.org/officeDocument/2006/relationships/hyperlink" Target="https://github.com/pokorny344/prestashop1.7.x" TargetMode="External"/><Relationship Id="rId153" Type="http://schemas.openxmlformats.org/officeDocument/2006/relationships/hyperlink" Target="https://github.com/velasquezjc/moodle3.10.crackSIGIR" TargetMode="External"/><Relationship Id="rId395" Type="http://schemas.openxmlformats.org/officeDocument/2006/relationships/hyperlink" Target="https://github.com/stscoundrel/collection" TargetMode="External"/><Relationship Id="rId152" Type="http://schemas.openxmlformats.org/officeDocument/2006/relationships/hyperlink" Target="https://github.com/scottwmelton/drupal8" TargetMode="External"/><Relationship Id="rId394" Type="http://schemas.openxmlformats.org/officeDocument/2006/relationships/hyperlink" Target="https://github.com/xx90ff/docking" TargetMode="External"/><Relationship Id="rId151" Type="http://schemas.openxmlformats.org/officeDocument/2006/relationships/hyperlink" Target="https://github.com/Stmikbanisaleh/juraganwifi" TargetMode="External"/><Relationship Id="rId393" Type="http://schemas.openxmlformats.org/officeDocument/2006/relationships/hyperlink" Target="https://github.com/S-Kirua26/DWWM-Steeven" TargetMode="External"/><Relationship Id="rId158" Type="http://schemas.openxmlformats.org/officeDocument/2006/relationships/hyperlink" Target="https://github.com/Hector-Perales-Natto/reportes" TargetMode="External"/><Relationship Id="rId157" Type="http://schemas.openxmlformats.org/officeDocument/2006/relationships/hyperlink" Target="https://github.com/mujahidmunir/hut-bjb" TargetMode="External"/><Relationship Id="rId399" Type="http://schemas.openxmlformats.org/officeDocument/2006/relationships/hyperlink" Target="https://github.com/fangxk/xinyuanwuye" TargetMode="External"/><Relationship Id="rId156" Type="http://schemas.openxmlformats.org/officeDocument/2006/relationships/hyperlink" Target="https://github.com/Johnzero/moviecms" TargetMode="External"/><Relationship Id="rId398" Type="http://schemas.openxmlformats.org/officeDocument/2006/relationships/hyperlink" Target="https://github.com/Abinaya2802/certificate" TargetMode="External"/><Relationship Id="rId155" Type="http://schemas.openxmlformats.org/officeDocument/2006/relationships/hyperlink" Target="https://github.com/ewout87/remasport" TargetMode="External"/><Relationship Id="rId397" Type="http://schemas.openxmlformats.org/officeDocument/2006/relationships/hyperlink" Target="https://github.com/dpelaezr/makeup" TargetMode="External"/><Relationship Id="rId808" Type="http://schemas.openxmlformats.org/officeDocument/2006/relationships/hyperlink" Target="https://github.com/DeniHidayatullah/ecommerce_produk_desa" TargetMode="External"/><Relationship Id="rId807" Type="http://schemas.openxmlformats.org/officeDocument/2006/relationships/hyperlink" Target="https://github.com/nhintt/new-ecommerce" TargetMode="External"/><Relationship Id="rId806" Type="http://schemas.openxmlformats.org/officeDocument/2006/relationships/hyperlink" Target="https://github.com/RaedZein/thamra-admin-laravel-cms" TargetMode="External"/><Relationship Id="rId805" Type="http://schemas.openxmlformats.org/officeDocument/2006/relationships/hyperlink" Target="https://github.com/yosrafelkris/ElsComputer" TargetMode="External"/><Relationship Id="rId809" Type="http://schemas.openxmlformats.org/officeDocument/2006/relationships/hyperlink" Target="https://github.com/zors2ge00s2/Moodle-Dev" TargetMode="External"/><Relationship Id="rId800" Type="http://schemas.openxmlformats.org/officeDocument/2006/relationships/hyperlink" Target="https://github.com/zawiszaty/cart-api" TargetMode="External"/><Relationship Id="rId804" Type="http://schemas.openxmlformats.org/officeDocument/2006/relationships/hyperlink" Target="https://github.com/Guikingone/MeiliSearchBundle" TargetMode="External"/><Relationship Id="rId803" Type="http://schemas.openxmlformats.org/officeDocument/2006/relationships/hyperlink" Target="https://github.com/gbrramos/tccmakerLaravel" TargetMode="External"/><Relationship Id="rId802" Type="http://schemas.openxmlformats.org/officeDocument/2006/relationships/hyperlink" Target="https://github.com/dodinovembri/likert_scale_nira" TargetMode="External"/><Relationship Id="rId801" Type="http://schemas.openxmlformats.org/officeDocument/2006/relationships/hyperlink" Target="https://github.com/tafiaalifianty/Tugas-Besar-Layanan-STI" TargetMode="External"/><Relationship Id="rId40" Type="http://schemas.openxmlformats.org/officeDocument/2006/relationships/hyperlink" Target="https://github.com/borashek32/lemma-auto_voyager" TargetMode="External"/><Relationship Id="rId42" Type="http://schemas.openxmlformats.org/officeDocument/2006/relationships/hyperlink" Target="https://github.com/MikroGovernment/angaryos-stack" TargetMode="External"/><Relationship Id="rId41" Type="http://schemas.openxmlformats.org/officeDocument/2006/relationships/hyperlink" Target="https://github.com/samsonasik/ci4-album" TargetMode="External"/><Relationship Id="rId44" Type="http://schemas.openxmlformats.org/officeDocument/2006/relationships/hyperlink" Target="https://github.com/reyvolsam/nomina-backend55" TargetMode="External"/><Relationship Id="rId43" Type="http://schemas.openxmlformats.org/officeDocument/2006/relationships/hyperlink" Target="https://github.com/trantiep/vcestore" TargetMode="External"/><Relationship Id="rId46" Type="http://schemas.openxmlformats.org/officeDocument/2006/relationships/hyperlink" Target="https://github.com/DID-UNICA/magestictest" TargetMode="External"/><Relationship Id="rId45" Type="http://schemas.openxmlformats.org/officeDocument/2006/relationships/hyperlink" Target="https://github.com/amav96/express" TargetMode="External"/><Relationship Id="rId509" Type="http://schemas.openxmlformats.org/officeDocument/2006/relationships/hyperlink" Target="https://github.com/ronzuma/rentcar" TargetMode="External"/><Relationship Id="rId508" Type="http://schemas.openxmlformats.org/officeDocument/2006/relationships/hyperlink" Target="https://github.com/Gacheri/prestashop" TargetMode="External"/><Relationship Id="rId503" Type="http://schemas.openxmlformats.org/officeDocument/2006/relationships/hyperlink" Target="https://github.com/keensoen/ifup" TargetMode="External"/><Relationship Id="rId745" Type="http://schemas.openxmlformats.org/officeDocument/2006/relationships/hyperlink" Target="https://github.com/Dieguito18/miPaquete" TargetMode="External"/><Relationship Id="rId987" Type="http://schemas.openxmlformats.org/officeDocument/2006/relationships/hyperlink" Target="https://github.com/shahidmirz/nexxtin" TargetMode="External"/><Relationship Id="rId502" Type="http://schemas.openxmlformats.org/officeDocument/2006/relationships/hyperlink" Target="https://github.com/angrybrad/craft3-test" TargetMode="External"/><Relationship Id="rId744" Type="http://schemas.openxmlformats.org/officeDocument/2006/relationships/hyperlink" Target="https://github.com/aankristanto/gin-upload-fx-itinos" TargetMode="External"/><Relationship Id="rId986" Type="http://schemas.openxmlformats.org/officeDocument/2006/relationships/hyperlink" Target="https://github.com/TallineauHugo/Rollers" TargetMode="External"/><Relationship Id="rId501" Type="http://schemas.openxmlformats.org/officeDocument/2006/relationships/hyperlink" Target="https://github.com/mohamednasser-dev/active_e_commerce" TargetMode="External"/><Relationship Id="rId743" Type="http://schemas.openxmlformats.org/officeDocument/2006/relationships/hyperlink" Target="https://github.com/navarraplural/enburlada" TargetMode="External"/><Relationship Id="rId985" Type="http://schemas.openxmlformats.org/officeDocument/2006/relationships/hyperlink" Target="https://github.com/DangHoat/quanlyCongNo2020App-Web" TargetMode="External"/><Relationship Id="rId500" Type="http://schemas.openxmlformats.org/officeDocument/2006/relationships/hyperlink" Target="https://github.com/jobingeorge/mis" TargetMode="External"/><Relationship Id="rId742" Type="http://schemas.openxmlformats.org/officeDocument/2006/relationships/hyperlink" Target="https://github.com/teguhpermadi/siakad" TargetMode="External"/><Relationship Id="rId984" Type="http://schemas.openxmlformats.org/officeDocument/2006/relationships/hyperlink" Target="https://github.com/Amin-Rabbani/moodle" TargetMode="External"/><Relationship Id="rId507" Type="http://schemas.openxmlformats.org/officeDocument/2006/relationships/hyperlink" Target="https://github.com/645418484/waibao" TargetMode="External"/><Relationship Id="rId749" Type="http://schemas.openxmlformats.org/officeDocument/2006/relationships/hyperlink" Target="https://github.com/BeteLgis/moodle-qtype_digitalliteracy" TargetMode="External"/><Relationship Id="rId506" Type="http://schemas.openxmlformats.org/officeDocument/2006/relationships/hyperlink" Target="https://github.com/stscoundrel/ouroboros-orm" TargetMode="External"/><Relationship Id="rId748" Type="http://schemas.openxmlformats.org/officeDocument/2006/relationships/hyperlink" Target="https://github.com/quynguyen97cntt/QLThongTinNgoaiTruSVTDMU" TargetMode="External"/><Relationship Id="rId505" Type="http://schemas.openxmlformats.org/officeDocument/2006/relationships/hyperlink" Target="https://github.com/KevinPizuch/E-commerce" TargetMode="External"/><Relationship Id="rId747" Type="http://schemas.openxmlformats.org/officeDocument/2006/relationships/hyperlink" Target="https://github.com/SOF3/hierardoc.php" TargetMode="External"/><Relationship Id="rId989" Type="http://schemas.openxmlformats.org/officeDocument/2006/relationships/hyperlink" Target="https://github.com/BaktiQilan/e-health" TargetMode="External"/><Relationship Id="rId504" Type="http://schemas.openxmlformats.org/officeDocument/2006/relationships/hyperlink" Target="https://github.com/KevinPizuch/My_Event" TargetMode="External"/><Relationship Id="rId746" Type="http://schemas.openxmlformats.org/officeDocument/2006/relationships/hyperlink" Target="https://github.com/PeterGabrielVE/condominio" TargetMode="External"/><Relationship Id="rId988" Type="http://schemas.openxmlformats.org/officeDocument/2006/relationships/hyperlink" Target="https://github.com/foxccc/ycyproject" TargetMode="External"/><Relationship Id="rId48" Type="http://schemas.openxmlformats.org/officeDocument/2006/relationships/hyperlink" Target="https://github.com/systemas11atp/dev-cricut" TargetMode="External"/><Relationship Id="rId47" Type="http://schemas.openxmlformats.org/officeDocument/2006/relationships/hyperlink" Target="https://github.com/systemas11atp/dev-silhouette" TargetMode="External"/><Relationship Id="rId49" Type="http://schemas.openxmlformats.org/officeDocument/2006/relationships/hyperlink" Target="https://github.com/cep11p/api-gestor-cuenta-bancaria" TargetMode="External"/><Relationship Id="rId741" Type="http://schemas.openxmlformats.org/officeDocument/2006/relationships/hyperlink" Target="https://github.com/zhang-jun-yi/EasyAdmin" TargetMode="External"/><Relationship Id="rId983" Type="http://schemas.openxmlformats.org/officeDocument/2006/relationships/hyperlink" Target="https://github.com/dps-abinbev/budnew" TargetMode="External"/><Relationship Id="rId740" Type="http://schemas.openxmlformats.org/officeDocument/2006/relationships/hyperlink" Target="https://github.com/Divyakag/laravel" TargetMode="External"/><Relationship Id="rId982" Type="http://schemas.openxmlformats.org/officeDocument/2006/relationships/hyperlink" Target="https://github.com/Stephen-lapierre-mpf/apiPortal-GroupM2" TargetMode="External"/><Relationship Id="rId981" Type="http://schemas.openxmlformats.org/officeDocument/2006/relationships/hyperlink" Target="https://github.com/here-bossnanda/wecan-backend" TargetMode="External"/><Relationship Id="rId980" Type="http://schemas.openxmlformats.org/officeDocument/2006/relationships/hyperlink" Target="https://github.com/adhityaranggap/BGA" TargetMode="External"/><Relationship Id="rId31" Type="http://schemas.openxmlformats.org/officeDocument/2006/relationships/hyperlink" Target="https://github.com/haxan100/becommers" TargetMode="External"/><Relationship Id="rId30" Type="http://schemas.openxmlformats.org/officeDocument/2006/relationships/hyperlink" Target="https://github.com/iLexN/config-object" TargetMode="External"/><Relationship Id="rId33" Type="http://schemas.openxmlformats.org/officeDocument/2006/relationships/hyperlink" Target="https://github.com/Guikingone/SchedulerBundle" TargetMode="External"/><Relationship Id="rId32" Type="http://schemas.openxmlformats.org/officeDocument/2006/relationships/hyperlink" Target="https://github.com/khalid-eyez/cive_eclassrooms" TargetMode="External"/><Relationship Id="rId35" Type="http://schemas.openxmlformats.org/officeDocument/2006/relationships/hyperlink" Target="https://github.com/coduo/php-matcher" TargetMode="External"/><Relationship Id="rId34" Type="http://schemas.openxmlformats.org/officeDocument/2006/relationships/hyperlink" Target="https://github.com/jaffrantirta/sudanabejo" TargetMode="External"/><Relationship Id="rId739" Type="http://schemas.openxmlformats.org/officeDocument/2006/relationships/hyperlink" Target="https://github.com/pobitromondal/PHP-LWHH" TargetMode="External"/><Relationship Id="rId734" Type="http://schemas.openxmlformats.org/officeDocument/2006/relationships/hyperlink" Target="https://github.com/Rees5/tasty-treats" TargetMode="External"/><Relationship Id="rId976" Type="http://schemas.openxmlformats.org/officeDocument/2006/relationships/hyperlink" Target="https://github.com/menat-lms/LMS" TargetMode="External"/><Relationship Id="rId733" Type="http://schemas.openxmlformats.org/officeDocument/2006/relationships/hyperlink" Target="https://github.com/qubojie/diccuzQ" TargetMode="External"/><Relationship Id="rId975" Type="http://schemas.openxmlformats.org/officeDocument/2006/relationships/hyperlink" Target="https://github.com/kapil0324/movie_review_system" TargetMode="External"/><Relationship Id="rId732" Type="http://schemas.openxmlformats.org/officeDocument/2006/relationships/hyperlink" Target="https://github.com/Saloni-Mahajan/Laravel-DataTables" TargetMode="External"/><Relationship Id="rId974" Type="http://schemas.openxmlformats.org/officeDocument/2006/relationships/hyperlink" Target="https://github.com/EddieIsZhuoZeng/TA17-Rainovation-ZhuoZeng-htdocs" TargetMode="External"/><Relationship Id="rId731" Type="http://schemas.openxmlformats.org/officeDocument/2006/relationships/hyperlink" Target="https://github.com/ayush24910/laravel-login-socialite" TargetMode="External"/><Relationship Id="rId973" Type="http://schemas.openxmlformats.org/officeDocument/2006/relationships/hyperlink" Target="https://github.com/shusirou/toko" TargetMode="External"/><Relationship Id="rId738" Type="http://schemas.openxmlformats.org/officeDocument/2006/relationships/hyperlink" Target="https://github.com/JoshuaGr33n/school-result-checker" TargetMode="External"/><Relationship Id="rId737" Type="http://schemas.openxmlformats.org/officeDocument/2006/relationships/hyperlink" Target="https://github.com/JoshuaGr33n/command" TargetMode="External"/><Relationship Id="rId979" Type="http://schemas.openxmlformats.org/officeDocument/2006/relationships/hyperlink" Target="https://github.com/douja-amr/Personal-Portfolio" TargetMode="External"/><Relationship Id="rId736" Type="http://schemas.openxmlformats.org/officeDocument/2006/relationships/hyperlink" Target="https://github.com/danbax/auctions" TargetMode="External"/><Relationship Id="rId978" Type="http://schemas.openxmlformats.org/officeDocument/2006/relationships/hyperlink" Target="https://github.com/L200160026/BaseCodeigniter" TargetMode="External"/><Relationship Id="rId735" Type="http://schemas.openxmlformats.org/officeDocument/2006/relationships/hyperlink" Target="https://github.com/fatihaysel/bet414" TargetMode="External"/><Relationship Id="rId977" Type="http://schemas.openxmlformats.org/officeDocument/2006/relationships/hyperlink" Target="https://github.com/myvow/fastadmin_oms" TargetMode="External"/><Relationship Id="rId37" Type="http://schemas.openxmlformats.org/officeDocument/2006/relationships/hyperlink" Target="https://github.com/humbug/php-scoper" TargetMode="External"/><Relationship Id="rId36" Type="http://schemas.openxmlformats.org/officeDocument/2006/relationships/hyperlink" Target="https://github.com/dawnStreaks/Montaha" TargetMode="External"/><Relationship Id="rId39" Type="http://schemas.openxmlformats.org/officeDocument/2006/relationships/hyperlink" Target="https://github.com/MammatusPHP/cron" TargetMode="External"/><Relationship Id="rId38" Type="http://schemas.openxmlformats.org/officeDocument/2006/relationships/hyperlink" Target="https://github.com/pheature-flags/symfony-toggle" TargetMode="External"/><Relationship Id="rId730" Type="http://schemas.openxmlformats.org/officeDocument/2006/relationships/hyperlink" Target="https://github.com/asadog21/hyperf-test1" TargetMode="External"/><Relationship Id="rId972" Type="http://schemas.openxmlformats.org/officeDocument/2006/relationships/hyperlink" Target="https://github.com/vikashsuthar-techdeck/vendor" TargetMode="External"/><Relationship Id="rId971" Type="http://schemas.openxmlformats.org/officeDocument/2006/relationships/hyperlink" Target="https://github.com/phpopenfather/miaoxiang" TargetMode="External"/><Relationship Id="rId970" Type="http://schemas.openxmlformats.org/officeDocument/2006/relationships/hyperlink" Target="https://github.com/hasuikhs/PHP" TargetMode="External"/><Relationship Id="rId1114" Type="http://schemas.openxmlformats.org/officeDocument/2006/relationships/hyperlink" Target="https://github.com/khoirulmustofa/nurul-fikri" TargetMode="External"/><Relationship Id="rId1115" Type="http://schemas.openxmlformats.org/officeDocument/2006/relationships/hyperlink" Target="https://github.com/MuhammadAafaq/project1" TargetMode="External"/><Relationship Id="rId20" Type="http://schemas.openxmlformats.org/officeDocument/2006/relationships/hyperlink" Target="https://github.com/kubawerlos/php-cs-fixer-custom-fixers" TargetMode="External"/><Relationship Id="rId1116" Type="http://schemas.openxmlformats.org/officeDocument/2006/relationships/hyperlink" Target="https://github.com/sonalnigam22/tsa" TargetMode="External"/><Relationship Id="rId1117" Type="http://schemas.openxmlformats.org/officeDocument/2006/relationships/hyperlink" Target="https://github.com/hieuvd53/blog" TargetMode="External"/><Relationship Id="rId22" Type="http://schemas.openxmlformats.org/officeDocument/2006/relationships/hyperlink" Target="https://github.com/yiisoft/yii-view" TargetMode="External"/><Relationship Id="rId1118" Type="http://schemas.openxmlformats.org/officeDocument/2006/relationships/hyperlink" Target="https://github.com/alok133/vendor" TargetMode="External"/><Relationship Id="rId21" Type="http://schemas.openxmlformats.org/officeDocument/2006/relationships/hyperlink" Target="https://github.com/ilifau/StudOn" TargetMode="External"/><Relationship Id="rId1119" Type="http://schemas.openxmlformats.org/officeDocument/2006/relationships/hyperlink" Target="https://github.com/adibhensem/testadibindex" TargetMode="External"/><Relationship Id="rId24" Type="http://schemas.openxmlformats.org/officeDocument/2006/relationships/hyperlink" Target="https://github.com/Roave/infection-static-analysis-plugin" TargetMode="External"/><Relationship Id="rId23" Type="http://schemas.openxmlformats.org/officeDocument/2006/relationships/hyperlink" Target="https://github.com/yiisoft/data-response" TargetMode="External"/><Relationship Id="rId525" Type="http://schemas.openxmlformats.org/officeDocument/2006/relationships/hyperlink" Target="https://github.com/joespinelli7/drupal-mod-dev-2" TargetMode="External"/><Relationship Id="rId767" Type="http://schemas.openxmlformats.org/officeDocument/2006/relationships/hyperlink" Target="https://github.com/slman-ali-dev/dr-dana" TargetMode="External"/><Relationship Id="rId524" Type="http://schemas.openxmlformats.org/officeDocument/2006/relationships/hyperlink" Target="https://github.com/khalidibwal/ptusd" TargetMode="External"/><Relationship Id="rId766" Type="http://schemas.openxmlformats.org/officeDocument/2006/relationships/hyperlink" Target="https://github.com/ravichandra99/mautic" TargetMode="External"/><Relationship Id="rId523" Type="http://schemas.openxmlformats.org/officeDocument/2006/relationships/hyperlink" Target="https://github.com/Siddhesh220398/dessertdenapp" TargetMode="External"/><Relationship Id="rId765" Type="http://schemas.openxmlformats.org/officeDocument/2006/relationships/hyperlink" Target="https://github.com/phespro/container" TargetMode="External"/><Relationship Id="rId522" Type="http://schemas.openxmlformats.org/officeDocument/2006/relationships/hyperlink" Target="https://github.com/Krishna-chauhan/restaurant" TargetMode="External"/><Relationship Id="rId764" Type="http://schemas.openxmlformats.org/officeDocument/2006/relationships/hyperlink" Target="https://github.com/bahya-kh/FilmRESTApi" TargetMode="External"/><Relationship Id="rId529" Type="http://schemas.openxmlformats.org/officeDocument/2006/relationships/hyperlink" Target="https://github.com/Super-Boom/pig" TargetMode="External"/><Relationship Id="rId528" Type="http://schemas.openxmlformats.org/officeDocument/2006/relationships/hyperlink" Target="https://github.com/qlimix/validation" TargetMode="External"/><Relationship Id="rId527" Type="http://schemas.openxmlformats.org/officeDocument/2006/relationships/hyperlink" Target="https://github.com/AmericoCardenas/btd" TargetMode="External"/><Relationship Id="rId769" Type="http://schemas.openxmlformats.org/officeDocument/2006/relationships/hyperlink" Target="https://github.com/arcGit-admin/moodle" TargetMode="External"/><Relationship Id="rId526" Type="http://schemas.openxmlformats.org/officeDocument/2006/relationships/hyperlink" Target="https://github.com/rosaliamuia/shoesprestashop" TargetMode="External"/><Relationship Id="rId768" Type="http://schemas.openxmlformats.org/officeDocument/2006/relationships/hyperlink" Target="https://github.com/yuudaii/xsrvEC" TargetMode="External"/><Relationship Id="rId26" Type="http://schemas.openxmlformats.org/officeDocument/2006/relationships/hyperlink" Target="https://github.com/dilawar/hippo" TargetMode="External"/><Relationship Id="rId25" Type="http://schemas.openxmlformats.org/officeDocument/2006/relationships/hyperlink" Target="https://github.com/guiam09/QualisHRIS" TargetMode="External"/><Relationship Id="rId28" Type="http://schemas.openxmlformats.org/officeDocument/2006/relationships/hyperlink" Target="https://github.com/Enalean/php-prometheus-client" TargetMode="External"/><Relationship Id="rId27" Type="http://schemas.openxmlformats.org/officeDocument/2006/relationships/hyperlink" Target="https://github.com/iLexN/result-option" TargetMode="External"/><Relationship Id="rId521" Type="http://schemas.openxmlformats.org/officeDocument/2006/relationships/hyperlink" Target="https://github.com/rocketshopcode/gabriel" TargetMode="External"/><Relationship Id="rId763" Type="http://schemas.openxmlformats.org/officeDocument/2006/relationships/hyperlink" Target="https://github.com/hussainanwar215/demo_learning" TargetMode="External"/><Relationship Id="rId1110" Type="http://schemas.openxmlformats.org/officeDocument/2006/relationships/hyperlink" Target="https://github.com/luiscaram1/ParticularCRM" TargetMode="External"/><Relationship Id="rId29" Type="http://schemas.openxmlformats.org/officeDocument/2006/relationships/hyperlink" Target="https://github.com/rosell-dk/webp-express" TargetMode="External"/><Relationship Id="rId520" Type="http://schemas.openxmlformats.org/officeDocument/2006/relationships/hyperlink" Target="https://github.com/manishchaubey0511/my-training" TargetMode="External"/><Relationship Id="rId762" Type="http://schemas.openxmlformats.org/officeDocument/2006/relationships/hyperlink" Target="https://github.com/MuazamIftikhar/payroll" TargetMode="External"/><Relationship Id="rId1111" Type="http://schemas.openxmlformats.org/officeDocument/2006/relationships/hyperlink" Target="https://github.com/amitkolloldey/promotional_product_script" TargetMode="External"/><Relationship Id="rId761" Type="http://schemas.openxmlformats.org/officeDocument/2006/relationships/hyperlink" Target="https://github.com/HigherEducationMarketing/mautic_v3_multi" TargetMode="External"/><Relationship Id="rId1112" Type="http://schemas.openxmlformats.org/officeDocument/2006/relationships/hyperlink" Target="https://github.com/adip240499/iabee" TargetMode="External"/><Relationship Id="rId760" Type="http://schemas.openxmlformats.org/officeDocument/2006/relationships/hyperlink" Target="https://github.com/NuwanTheekshana/HNBA_ServerInventory" TargetMode="External"/><Relationship Id="rId1113" Type="http://schemas.openxmlformats.org/officeDocument/2006/relationships/hyperlink" Target="https://github.com/agustianto/htdocs.kantor" TargetMode="External"/><Relationship Id="rId1103" Type="http://schemas.openxmlformats.org/officeDocument/2006/relationships/hyperlink" Target="https://github.com/viradiya1993/Client-management-using-Laravel" TargetMode="External"/><Relationship Id="rId1104" Type="http://schemas.openxmlformats.org/officeDocument/2006/relationships/hyperlink" Target="https://github.com/siwakornB/PackageApp" TargetMode="External"/><Relationship Id="rId1105" Type="http://schemas.openxmlformats.org/officeDocument/2006/relationships/hyperlink" Target="https://github.com/lourosenberg/asdfsdaf" TargetMode="External"/><Relationship Id="rId1106" Type="http://schemas.openxmlformats.org/officeDocument/2006/relationships/hyperlink" Target="https://github.com/harryjumat/KKP-DATA-MINING-SML" TargetMode="External"/><Relationship Id="rId11" Type="http://schemas.openxmlformats.org/officeDocument/2006/relationships/hyperlink" Target="https://github.com/dangquanghai/gcom" TargetMode="External"/><Relationship Id="rId1107" Type="http://schemas.openxmlformats.org/officeDocument/2006/relationships/hyperlink" Target="https://github.com/cvavjea/restrendevous" TargetMode="External"/><Relationship Id="rId10" Type="http://schemas.openxmlformats.org/officeDocument/2006/relationships/hyperlink" Target="https://github.com/avitaind/vaio" TargetMode="External"/><Relationship Id="rId1108" Type="http://schemas.openxmlformats.org/officeDocument/2006/relationships/hyperlink" Target="https://github.com/kevinjdk/6to-Semestre-Kevin-Holguin" TargetMode="External"/><Relationship Id="rId13" Type="http://schemas.openxmlformats.org/officeDocument/2006/relationships/hyperlink" Target="https://github.com/IonBazan/composer-diff" TargetMode="External"/><Relationship Id="rId1109" Type="http://schemas.openxmlformats.org/officeDocument/2006/relationships/hyperlink" Target="https://github.com/aalidev/cellvital" TargetMode="External"/><Relationship Id="rId12" Type="http://schemas.openxmlformats.org/officeDocument/2006/relationships/hyperlink" Target="https://github.com/sovithia/PPSS_WEB" TargetMode="External"/><Relationship Id="rId519" Type="http://schemas.openxmlformats.org/officeDocument/2006/relationships/hyperlink" Target="https://github.com/Jordan-type/samsung-magento" TargetMode="External"/><Relationship Id="rId514" Type="http://schemas.openxmlformats.org/officeDocument/2006/relationships/hyperlink" Target="https://github.com/fugaswolf/StageDrupalOef" TargetMode="External"/><Relationship Id="rId756" Type="http://schemas.openxmlformats.org/officeDocument/2006/relationships/hyperlink" Target="https://github.com/abdallahmayuto/sisi-express" TargetMode="External"/><Relationship Id="rId998" Type="http://schemas.openxmlformats.org/officeDocument/2006/relationships/hyperlink" Target="https://github.com/pantheonsteve/d8muggledistro" TargetMode="External"/><Relationship Id="rId513" Type="http://schemas.openxmlformats.org/officeDocument/2006/relationships/hyperlink" Target="https://github.com/SimonVenier/InteractiveMath" TargetMode="External"/><Relationship Id="rId755" Type="http://schemas.openxmlformats.org/officeDocument/2006/relationships/hyperlink" Target="https://github.com/omidsoleimani1987/Project-portfolio" TargetMode="External"/><Relationship Id="rId997" Type="http://schemas.openxmlformats.org/officeDocument/2006/relationships/hyperlink" Target="https://github.com/muhamadfikri-dev/omob" TargetMode="External"/><Relationship Id="rId512" Type="http://schemas.openxmlformats.org/officeDocument/2006/relationships/hyperlink" Target="https://github.com/jwdunne/laravel-hacking" TargetMode="External"/><Relationship Id="rId754" Type="http://schemas.openxmlformats.org/officeDocument/2006/relationships/hyperlink" Target="https://github.com/olivierChabrol/lab" TargetMode="External"/><Relationship Id="rId996" Type="http://schemas.openxmlformats.org/officeDocument/2006/relationships/hyperlink" Target="https://github.com/nobody05/composer_satis_demo" TargetMode="External"/><Relationship Id="rId511" Type="http://schemas.openxmlformats.org/officeDocument/2006/relationships/hyperlink" Target="https://github.com/caoyaolin1993/my-project" TargetMode="External"/><Relationship Id="rId753" Type="http://schemas.openxmlformats.org/officeDocument/2006/relationships/hyperlink" Target="https://github.com/gauravkad98/talkdesk" TargetMode="External"/><Relationship Id="rId995" Type="http://schemas.openxmlformats.org/officeDocument/2006/relationships/hyperlink" Target="https://github.com/chaoting1995/project-little" TargetMode="External"/><Relationship Id="rId518" Type="http://schemas.openxmlformats.org/officeDocument/2006/relationships/hyperlink" Target="https://github.com/IwonGunawan/crudCodeigniter" TargetMode="External"/><Relationship Id="rId517" Type="http://schemas.openxmlformats.org/officeDocument/2006/relationships/hyperlink" Target="https://github.com/Jordan-type/samsung-shop-prestashop" TargetMode="External"/><Relationship Id="rId759" Type="http://schemas.openxmlformats.org/officeDocument/2006/relationships/hyperlink" Target="https://github.com/MajidQureshi/wfood" TargetMode="External"/><Relationship Id="rId516" Type="http://schemas.openxmlformats.org/officeDocument/2006/relationships/hyperlink" Target="https://github.com/stArch3r/samsung-mangeto" TargetMode="External"/><Relationship Id="rId758" Type="http://schemas.openxmlformats.org/officeDocument/2006/relationships/hyperlink" Target="https://github.com/edgarqazs/ag-backend" TargetMode="External"/><Relationship Id="rId515" Type="http://schemas.openxmlformats.org/officeDocument/2006/relationships/hyperlink" Target="https://github.com/hamboneZA/elearning-pro-moodle-corporate" TargetMode="External"/><Relationship Id="rId757" Type="http://schemas.openxmlformats.org/officeDocument/2006/relationships/hyperlink" Target="https://github.com/fezfez/symfony-console-di" TargetMode="External"/><Relationship Id="rId999" Type="http://schemas.openxmlformats.org/officeDocument/2006/relationships/hyperlink" Target="https://github.com/LucasJotaEme/Documentos" TargetMode="External"/><Relationship Id="rId15" Type="http://schemas.openxmlformats.org/officeDocument/2006/relationships/hyperlink" Target="https://github.com/andregds85/ct" TargetMode="External"/><Relationship Id="rId990" Type="http://schemas.openxmlformats.org/officeDocument/2006/relationships/hyperlink" Target="https://github.com/viswanath-qe/Moodle-CICD" TargetMode="External"/><Relationship Id="rId14" Type="http://schemas.openxmlformats.org/officeDocument/2006/relationships/hyperlink" Target="https://github.com/iLexN/package-template" TargetMode="External"/><Relationship Id="rId17" Type="http://schemas.openxmlformats.org/officeDocument/2006/relationships/hyperlink" Target="https://github.com/phpmyadmin/phpmyadmin" TargetMode="External"/><Relationship Id="rId16" Type="http://schemas.openxmlformats.org/officeDocument/2006/relationships/hyperlink" Target="https://github.com/phpmyadmin/composer" TargetMode="External"/><Relationship Id="rId19" Type="http://schemas.openxmlformats.org/officeDocument/2006/relationships/hyperlink" Target="https://github.com/EGPerezR/EstadiasFaltas" TargetMode="External"/><Relationship Id="rId510" Type="http://schemas.openxmlformats.org/officeDocument/2006/relationships/hyperlink" Target="https://github.com/seawboon/loyalty" TargetMode="External"/><Relationship Id="rId752" Type="http://schemas.openxmlformats.org/officeDocument/2006/relationships/hyperlink" Target="https://github.com/monsalve/sasseri_app2" TargetMode="External"/><Relationship Id="rId994" Type="http://schemas.openxmlformats.org/officeDocument/2006/relationships/hyperlink" Target="https://github.com/fanzhaogui/PHP_More_Testing" TargetMode="External"/><Relationship Id="rId18" Type="http://schemas.openxmlformats.org/officeDocument/2006/relationships/hyperlink" Target="https://github.com/ecphp/php-directive-bundle" TargetMode="External"/><Relationship Id="rId751" Type="http://schemas.openxmlformats.org/officeDocument/2006/relationships/hyperlink" Target="https://github.com/monsalvete86/sasseri_app2" TargetMode="External"/><Relationship Id="rId993" Type="http://schemas.openxmlformats.org/officeDocument/2006/relationships/hyperlink" Target="https://github.com/francolaghezza/rasprivate-cloud" TargetMode="External"/><Relationship Id="rId1100" Type="http://schemas.openxmlformats.org/officeDocument/2006/relationships/hyperlink" Target="https://github.com/setiyawan/srvln" TargetMode="External"/><Relationship Id="rId750" Type="http://schemas.openxmlformats.org/officeDocument/2006/relationships/hyperlink" Target="https://github.com/Yaroslav199961121/mailchecf" TargetMode="External"/><Relationship Id="rId992" Type="http://schemas.openxmlformats.org/officeDocument/2006/relationships/hyperlink" Target="https://github.com/AiHao1024/fenliao" TargetMode="External"/><Relationship Id="rId1101" Type="http://schemas.openxmlformats.org/officeDocument/2006/relationships/hyperlink" Target="https://github.com/tadakongithub/daily_trial_balance_sheet_jp" TargetMode="External"/><Relationship Id="rId991" Type="http://schemas.openxmlformats.org/officeDocument/2006/relationships/hyperlink" Target="https://github.com/aymen-bouhlel/rent-a-car" TargetMode="External"/><Relationship Id="rId1102" Type="http://schemas.openxmlformats.org/officeDocument/2006/relationships/hyperlink" Target="https://github.com/texah01/P" TargetMode="External"/><Relationship Id="rId84" Type="http://schemas.openxmlformats.org/officeDocument/2006/relationships/hyperlink" Target="https://github.com/skrtoha/tahos" TargetMode="External"/><Relationship Id="rId83" Type="http://schemas.openxmlformats.org/officeDocument/2006/relationships/hyperlink" Target="https://github.com/kozhinhikkodan/employee-register" TargetMode="External"/><Relationship Id="rId86" Type="http://schemas.openxmlformats.org/officeDocument/2006/relationships/hyperlink" Target="https://github.com/susantohenri/sikembang" TargetMode="External"/><Relationship Id="rId85" Type="http://schemas.openxmlformats.org/officeDocument/2006/relationships/hyperlink" Target="https://github.com/namdongvando/002ThanhMinhDuc" TargetMode="External"/><Relationship Id="rId88" Type="http://schemas.openxmlformats.org/officeDocument/2006/relationships/hyperlink" Target="https://github.com/nisa-sabrina/archadian-assessment" TargetMode="External"/><Relationship Id="rId87" Type="http://schemas.openxmlformats.org/officeDocument/2006/relationships/hyperlink" Target="https://github.com/HuynhEmCuong/Moodle-PHP" TargetMode="External"/><Relationship Id="rId89" Type="http://schemas.openxmlformats.org/officeDocument/2006/relationships/hyperlink" Target="https://github.com/aponscat/editora-core" TargetMode="External"/><Relationship Id="rId709" Type="http://schemas.openxmlformats.org/officeDocument/2006/relationships/hyperlink" Target="https://github.com/masterhuy/molla2" TargetMode="External"/><Relationship Id="rId708" Type="http://schemas.openxmlformats.org/officeDocument/2006/relationships/hyperlink" Target="https://github.com/wikugw/laravel-kepemudaan" TargetMode="External"/><Relationship Id="rId707" Type="http://schemas.openxmlformats.org/officeDocument/2006/relationships/hyperlink" Target="https://github.com/13234201522/lazypeople_mart" TargetMode="External"/><Relationship Id="rId949" Type="http://schemas.openxmlformats.org/officeDocument/2006/relationships/hyperlink" Target="https://github.com/MuhammadUMerRiaz/SaleMela" TargetMode="External"/><Relationship Id="rId706" Type="http://schemas.openxmlformats.org/officeDocument/2006/relationships/hyperlink" Target="https://github.com/kimzux/Fees-Management-System" TargetMode="External"/><Relationship Id="rId948" Type="http://schemas.openxmlformats.org/officeDocument/2006/relationships/hyperlink" Target="https://github.com/jpasosa/plataformaisso.com.ar" TargetMode="External"/><Relationship Id="rId80" Type="http://schemas.openxmlformats.org/officeDocument/2006/relationships/hyperlink" Target="https://github.com/BioKIC/Symbiota-stri" TargetMode="External"/><Relationship Id="rId82" Type="http://schemas.openxmlformats.org/officeDocument/2006/relationships/hyperlink" Target="https://github.com/Tiafeno/ticket-falicrea" TargetMode="External"/><Relationship Id="rId81" Type="http://schemas.openxmlformats.org/officeDocument/2006/relationships/hyperlink" Target="https://github.com/Monofony/Monofony" TargetMode="External"/><Relationship Id="rId701" Type="http://schemas.openxmlformats.org/officeDocument/2006/relationships/hyperlink" Target="https://github.com/sanmai/json-serializer" TargetMode="External"/><Relationship Id="rId943" Type="http://schemas.openxmlformats.org/officeDocument/2006/relationships/hyperlink" Target="https://github.com/Arraazzii/Simpel" TargetMode="External"/><Relationship Id="rId700" Type="http://schemas.openxmlformats.org/officeDocument/2006/relationships/hyperlink" Target="https://github.com/XluNl/mhsh" TargetMode="External"/><Relationship Id="rId942" Type="http://schemas.openxmlformats.org/officeDocument/2006/relationships/hyperlink" Target="https://github.com/ddrag23/sekolahku" TargetMode="External"/><Relationship Id="rId941" Type="http://schemas.openxmlformats.org/officeDocument/2006/relationships/hyperlink" Target="https://github.com/public-iran/store" TargetMode="External"/><Relationship Id="rId940" Type="http://schemas.openxmlformats.org/officeDocument/2006/relationships/hyperlink" Target="https://github.com/jesus-david/ls_natural_medicine" TargetMode="External"/><Relationship Id="rId705" Type="http://schemas.openxmlformats.org/officeDocument/2006/relationships/hyperlink" Target="https://github.com/j55-webdevloper/ymi_gifts" TargetMode="External"/><Relationship Id="rId947" Type="http://schemas.openxmlformats.org/officeDocument/2006/relationships/hyperlink" Target="http://plataformaisso.com.ar" TargetMode="External"/><Relationship Id="rId704" Type="http://schemas.openxmlformats.org/officeDocument/2006/relationships/hyperlink" Target="https://github.com/MammatusPHP/test-utilities" TargetMode="External"/><Relationship Id="rId946" Type="http://schemas.openxmlformats.org/officeDocument/2006/relationships/hyperlink" Target="https://github.com/guitarbien/mutation2020" TargetMode="External"/><Relationship Id="rId703" Type="http://schemas.openxmlformats.org/officeDocument/2006/relationships/hyperlink" Target="https://github.com/sanmai/ydelivery-sdk" TargetMode="External"/><Relationship Id="rId945" Type="http://schemas.openxmlformats.org/officeDocument/2006/relationships/hyperlink" Target="https://github.com/rodrigosta/Eleicao-Colegiado" TargetMode="External"/><Relationship Id="rId702" Type="http://schemas.openxmlformats.org/officeDocument/2006/relationships/hyperlink" Target="https://github.com/sanmai/version-info" TargetMode="External"/><Relationship Id="rId944" Type="http://schemas.openxmlformats.org/officeDocument/2006/relationships/hyperlink" Target="https://github.com/ohndz/PHPMailer-Excel-envios" TargetMode="External"/><Relationship Id="rId73" Type="http://schemas.openxmlformats.org/officeDocument/2006/relationships/hyperlink" Target="https://github.com/football-betting/tips" TargetMode="External"/><Relationship Id="rId72" Type="http://schemas.openxmlformats.org/officeDocument/2006/relationships/hyperlink" Target="https://github.com/Brotiger/psuti_museum" TargetMode="External"/><Relationship Id="rId75" Type="http://schemas.openxmlformats.org/officeDocument/2006/relationships/hyperlink" Target="https://github.com/artevance/bangsus" TargetMode="External"/><Relationship Id="rId74" Type="http://schemas.openxmlformats.org/officeDocument/2006/relationships/hyperlink" Target="https://github.com/trung5620/nguyencongpc" TargetMode="External"/><Relationship Id="rId77" Type="http://schemas.openxmlformats.org/officeDocument/2006/relationships/hyperlink" Target="https://github.com/enginyenice/Object-Detection-With-Smart-Phones" TargetMode="External"/><Relationship Id="rId76" Type="http://schemas.openxmlformats.org/officeDocument/2006/relationships/hyperlink" Target="https://github.com/aloysiusmatz/apotek" TargetMode="External"/><Relationship Id="rId79" Type="http://schemas.openxmlformats.org/officeDocument/2006/relationships/hyperlink" Target="https://github.com/gomura/croirecafe_2021" TargetMode="External"/><Relationship Id="rId78" Type="http://schemas.openxmlformats.org/officeDocument/2006/relationships/hyperlink" Target="https://github.com/SCDB-IPDN/keuanganV2" TargetMode="External"/><Relationship Id="rId939" Type="http://schemas.openxmlformats.org/officeDocument/2006/relationships/hyperlink" Target="https://github.com/VPNHEX/yemenpoint" TargetMode="External"/><Relationship Id="rId938" Type="http://schemas.openxmlformats.org/officeDocument/2006/relationships/hyperlink" Target="https://github.com/kghiroto/DocumentManagement" TargetMode="External"/><Relationship Id="rId937" Type="http://schemas.openxmlformats.org/officeDocument/2006/relationships/hyperlink" Target="https://github.com/buhahemal/Ifoundit" TargetMode="External"/><Relationship Id="rId71" Type="http://schemas.openxmlformats.org/officeDocument/2006/relationships/hyperlink" Target="https://github.com/VicDev13/OPE" TargetMode="External"/><Relationship Id="rId70" Type="http://schemas.openxmlformats.org/officeDocument/2006/relationships/hyperlink" Target="https://github.com/Admidio/admidio" TargetMode="External"/><Relationship Id="rId932" Type="http://schemas.openxmlformats.org/officeDocument/2006/relationships/hyperlink" Target="https://github.com/anigato/ANIGATRAVEL" TargetMode="External"/><Relationship Id="rId931" Type="http://schemas.openxmlformats.org/officeDocument/2006/relationships/hyperlink" Target="https://github.com/listermatrix/audit_project_post_to_twitter" TargetMode="External"/><Relationship Id="rId930" Type="http://schemas.openxmlformats.org/officeDocument/2006/relationships/hyperlink" Target="https://github.com/irfan1991/ci-project" TargetMode="External"/><Relationship Id="rId936" Type="http://schemas.openxmlformats.org/officeDocument/2006/relationships/hyperlink" Target="https://github.com/elvisraul/covid19" TargetMode="External"/><Relationship Id="rId935" Type="http://schemas.openxmlformats.org/officeDocument/2006/relationships/hyperlink" Target="https://github.com/andry18/Moodle3.9-Cesar" TargetMode="External"/><Relationship Id="rId934" Type="http://schemas.openxmlformats.org/officeDocument/2006/relationships/hyperlink" Target="https://github.com/nauhand/iziplanning_comtic" TargetMode="External"/><Relationship Id="rId933" Type="http://schemas.openxmlformats.org/officeDocument/2006/relationships/hyperlink" Target="https://github.com/kastuti/TA-KlasifikasiBuku" TargetMode="External"/><Relationship Id="rId62" Type="http://schemas.openxmlformats.org/officeDocument/2006/relationships/hyperlink" Target="https://github.com/mental-health-america/mha" TargetMode="External"/><Relationship Id="rId61" Type="http://schemas.openxmlformats.org/officeDocument/2006/relationships/hyperlink" Target="https://github.com/kevncobb/limed9" TargetMode="External"/><Relationship Id="rId64" Type="http://schemas.openxmlformats.org/officeDocument/2006/relationships/hyperlink" Target="https://github.com/NERC-CEH/pantheon-brc-core-upstream-d8" TargetMode="External"/><Relationship Id="rId63" Type="http://schemas.openxmlformats.org/officeDocument/2006/relationships/hyperlink" Target="https://github.com/emundus/v6" TargetMode="External"/><Relationship Id="rId66" Type="http://schemas.openxmlformats.org/officeDocument/2006/relationships/hyperlink" Target="https://github.com/keboola/job-runner" TargetMode="External"/><Relationship Id="rId65" Type="http://schemas.openxmlformats.org/officeDocument/2006/relationships/hyperlink" Target="https://github.com/cmontellanob/DesarrolloWeb1-21" TargetMode="External"/><Relationship Id="rId68" Type="http://schemas.openxmlformats.org/officeDocument/2006/relationships/hyperlink" Target="https://github.com/suxiangdong/zhiboshi-backbone" TargetMode="External"/><Relationship Id="rId67" Type="http://schemas.openxmlformats.org/officeDocument/2006/relationships/hyperlink" Target="https://github.com/yii-extension/asset-bootstrap5" TargetMode="External"/><Relationship Id="rId729" Type="http://schemas.openxmlformats.org/officeDocument/2006/relationships/hyperlink" Target="https://github.com/MCornejoDev/MoodlePrueba" TargetMode="External"/><Relationship Id="rId728" Type="http://schemas.openxmlformats.org/officeDocument/2006/relationships/hyperlink" Target="https://github.com/kevindoni/SPP" TargetMode="External"/><Relationship Id="rId60" Type="http://schemas.openxmlformats.org/officeDocument/2006/relationships/hyperlink" Target="https://github.com/BrendonGomes/PHP_XLS_TO_SQL" TargetMode="External"/><Relationship Id="rId723" Type="http://schemas.openxmlformats.org/officeDocument/2006/relationships/hyperlink" Target="https://github.com/granitebody/site" TargetMode="External"/><Relationship Id="rId965" Type="http://schemas.openxmlformats.org/officeDocument/2006/relationships/hyperlink" Target="https://github.com/abdelrahmanMA/Search_Engine_Results_Processing" TargetMode="External"/><Relationship Id="rId722" Type="http://schemas.openxmlformats.org/officeDocument/2006/relationships/hyperlink" Target="https://github.com/cesar12p/Proyecto-Prestashop" TargetMode="External"/><Relationship Id="rId964" Type="http://schemas.openxmlformats.org/officeDocument/2006/relationships/hyperlink" Target="https://github.com/douja-amr/Project-Portfolio" TargetMode="External"/><Relationship Id="rId721" Type="http://schemas.openxmlformats.org/officeDocument/2006/relationships/hyperlink" Target="https://github.com/trantandat18pm/quanlidiemsinhvien" TargetMode="External"/><Relationship Id="rId963" Type="http://schemas.openxmlformats.org/officeDocument/2006/relationships/hyperlink" Target="https://github.com/TpISENT/nu-2020" TargetMode="External"/><Relationship Id="rId720" Type="http://schemas.openxmlformats.org/officeDocument/2006/relationships/hyperlink" Target="https://github.com/yopt85/akaunting" TargetMode="External"/><Relationship Id="rId962" Type="http://schemas.openxmlformats.org/officeDocument/2006/relationships/hyperlink" Target="https://github.com/robyfofo/PhpSimplyGest" TargetMode="External"/><Relationship Id="rId727" Type="http://schemas.openxmlformats.org/officeDocument/2006/relationships/hyperlink" Target="https://github.com/MuhammadTeguh07/TeknikPenelusuranKesalahan" TargetMode="External"/><Relationship Id="rId969" Type="http://schemas.openxmlformats.org/officeDocument/2006/relationships/hyperlink" Target="https://github.com/veewee/happy-helpers" TargetMode="External"/><Relationship Id="rId726" Type="http://schemas.openxmlformats.org/officeDocument/2006/relationships/hyperlink" Target="https://github.com/jacksutherland/tropicalmadness-com" TargetMode="External"/><Relationship Id="rId968" Type="http://schemas.openxmlformats.org/officeDocument/2006/relationships/hyperlink" Target="https://github.com/linzixi/yii2-demo" TargetMode="External"/><Relationship Id="rId725" Type="http://schemas.openxmlformats.org/officeDocument/2006/relationships/hyperlink" Target="https://github.com/3NiCoP3/prestashop" TargetMode="External"/><Relationship Id="rId967" Type="http://schemas.openxmlformats.org/officeDocument/2006/relationships/hyperlink" Target="https://github.com/github-lxw/shop" TargetMode="External"/><Relationship Id="rId724" Type="http://schemas.openxmlformats.org/officeDocument/2006/relationships/hyperlink" Target="https://github.com/verplancken/EagoSubastas" TargetMode="External"/><Relationship Id="rId966" Type="http://schemas.openxmlformats.org/officeDocument/2006/relationships/hyperlink" Target="https://github.com/anasalqoyyum/webbeta" TargetMode="External"/><Relationship Id="rId69" Type="http://schemas.openxmlformats.org/officeDocument/2006/relationships/hyperlink" Target="https://github.com/WyriHaximus/php-test-utilities" TargetMode="External"/><Relationship Id="rId961" Type="http://schemas.openxmlformats.org/officeDocument/2006/relationships/hyperlink" Target="https://github.com/AiHao1024/fenniao" TargetMode="External"/><Relationship Id="rId960" Type="http://schemas.openxmlformats.org/officeDocument/2006/relationships/hyperlink" Target="https://github.com/web247/test-weather" TargetMode="External"/><Relationship Id="rId51" Type="http://schemas.openxmlformats.org/officeDocument/2006/relationships/hyperlink" Target="https://github.com/chuksolloh/gastract" TargetMode="External"/><Relationship Id="rId50" Type="http://schemas.openxmlformats.org/officeDocument/2006/relationships/hyperlink" Target="https://github.com/mg-abramishvili/dbox" TargetMode="External"/><Relationship Id="rId53" Type="http://schemas.openxmlformats.org/officeDocument/2006/relationships/hyperlink" Target="https://github.com/ivansoldiaz/FarmaciaColiseum" TargetMode="External"/><Relationship Id="rId52" Type="http://schemas.openxmlformats.org/officeDocument/2006/relationships/hyperlink" Target="https://github.com/OIEau/sidhymo" TargetMode="External"/><Relationship Id="rId55" Type="http://schemas.openxmlformats.org/officeDocument/2006/relationships/hyperlink" Target="https://github.com/nfsecurity/the-fraud-explorer" TargetMode="External"/><Relationship Id="rId54" Type="http://schemas.openxmlformats.org/officeDocument/2006/relationships/hyperlink" Target="https://github.com/devdiginest/redtable" TargetMode="External"/><Relationship Id="rId57" Type="http://schemas.openxmlformats.org/officeDocument/2006/relationships/hyperlink" Target="https://github.com/CODEX-IT-sys/codexv2" TargetMode="External"/><Relationship Id="rId56" Type="http://schemas.openxmlformats.org/officeDocument/2006/relationships/hyperlink" Target="https://github.com/fajrika/ems-v1" TargetMode="External"/><Relationship Id="rId719" Type="http://schemas.openxmlformats.org/officeDocument/2006/relationships/hyperlink" Target="https://github.com/structlooper/storelink" TargetMode="External"/><Relationship Id="rId718" Type="http://schemas.openxmlformats.org/officeDocument/2006/relationships/hyperlink" Target="https://github.com/vespercore02/MVC-SRS" TargetMode="External"/><Relationship Id="rId717" Type="http://schemas.openxmlformats.org/officeDocument/2006/relationships/hyperlink" Target="https://github.com/WeilerWebServices/Box-Project" TargetMode="External"/><Relationship Id="rId959" Type="http://schemas.openxmlformats.org/officeDocument/2006/relationships/hyperlink" Target="https://github.com/SAmithNadig/SMS" TargetMode="External"/><Relationship Id="rId712" Type="http://schemas.openxmlformats.org/officeDocument/2006/relationships/hyperlink" Target="https://github.com/richardolopes/totvs-kanoah" TargetMode="External"/><Relationship Id="rId954" Type="http://schemas.openxmlformats.org/officeDocument/2006/relationships/hyperlink" Target="https://github.com/WeDevTech/ViewPOS" TargetMode="External"/><Relationship Id="rId711" Type="http://schemas.openxmlformats.org/officeDocument/2006/relationships/hyperlink" Target="https://github.com/alifhabsyi/projecksppdci" TargetMode="External"/><Relationship Id="rId953" Type="http://schemas.openxmlformats.org/officeDocument/2006/relationships/hyperlink" Target="https://github.com/jdelon02/vmhcd8" TargetMode="External"/><Relationship Id="rId710" Type="http://schemas.openxmlformats.org/officeDocument/2006/relationships/hyperlink" Target="https://github.com/anthonycory/ForumMissionLocale" TargetMode="External"/><Relationship Id="rId952" Type="http://schemas.openxmlformats.org/officeDocument/2006/relationships/hyperlink" Target="https://github.com/4mSystems/temporary-E-solution-Lawyer-App-" TargetMode="External"/><Relationship Id="rId951" Type="http://schemas.openxmlformats.org/officeDocument/2006/relationships/hyperlink" Target="https://github.com/abdasis/absen" TargetMode="External"/><Relationship Id="rId716" Type="http://schemas.openxmlformats.org/officeDocument/2006/relationships/hyperlink" Target="https://github.com/mayferdev/maypos-dummy" TargetMode="External"/><Relationship Id="rId958" Type="http://schemas.openxmlformats.org/officeDocument/2006/relationships/hyperlink" Target="https://github.com/DaSvilu3/mohammed-2" TargetMode="External"/><Relationship Id="rId715" Type="http://schemas.openxmlformats.org/officeDocument/2006/relationships/hyperlink" Target="https://github.com/DiegoMoralesNavarro/Leads" TargetMode="External"/><Relationship Id="rId957" Type="http://schemas.openxmlformats.org/officeDocument/2006/relationships/hyperlink" Target="https://github.com/iterica/navigation-bundle" TargetMode="External"/><Relationship Id="rId714" Type="http://schemas.openxmlformats.org/officeDocument/2006/relationships/hyperlink" Target="https://github.com/developappco/moodle310" TargetMode="External"/><Relationship Id="rId956" Type="http://schemas.openxmlformats.org/officeDocument/2006/relationships/hyperlink" Target="https://github.com/rizalramli/lcc" TargetMode="External"/><Relationship Id="rId713" Type="http://schemas.openxmlformats.org/officeDocument/2006/relationships/hyperlink" Target="https://github.com/arimuntari/simpembayaran" TargetMode="External"/><Relationship Id="rId955" Type="http://schemas.openxmlformats.org/officeDocument/2006/relationships/hyperlink" Target="https://github.com/haan78/dojo2" TargetMode="External"/><Relationship Id="rId59" Type="http://schemas.openxmlformats.org/officeDocument/2006/relationships/hyperlink" Target="https://github.com/krlosexe/crm" TargetMode="External"/><Relationship Id="rId58" Type="http://schemas.openxmlformats.org/officeDocument/2006/relationships/hyperlink" Target="https://github.com/IFSight/tabrasa9" TargetMode="External"/><Relationship Id="rId950" Type="http://schemas.openxmlformats.org/officeDocument/2006/relationships/hyperlink" Target="https://github.com/kargainworld/kargain-world" TargetMode="External"/><Relationship Id="rId590" Type="http://schemas.openxmlformats.org/officeDocument/2006/relationships/hyperlink" Target="https://github.com/RyseSlade/php-expectations" TargetMode="External"/><Relationship Id="rId107" Type="http://schemas.openxmlformats.org/officeDocument/2006/relationships/hyperlink" Target="https://github.com/saylordotorg/Moodle_Saylor" TargetMode="External"/><Relationship Id="rId349" Type="http://schemas.openxmlformats.org/officeDocument/2006/relationships/hyperlink" Target="https://github.com/vikrant1982/kanelle" TargetMode="External"/><Relationship Id="rId106" Type="http://schemas.openxmlformats.org/officeDocument/2006/relationships/hyperlink" Target="https://github.com/kietchungvnr/MOODLE_37" TargetMode="External"/><Relationship Id="rId348" Type="http://schemas.openxmlformats.org/officeDocument/2006/relationships/hyperlink" Target="https://github.com/devalfullstackdeveloper/dev_isebreaker_api" TargetMode="External"/><Relationship Id="rId105" Type="http://schemas.openxmlformats.org/officeDocument/2006/relationships/hyperlink" Target="https://github.com/Ocramius/ProxyManager" TargetMode="External"/><Relationship Id="rId347" Type="http://schemas.openxmlformats.org/officeDocument/2006/relationships/hyperlink" Target="https://github.com/keboola/job-queue-api-php-client" TargetMode="External"/><Relationship Id="rId589" Type="http://schemas.openxmlformats.org/officeDocument/2006/relationships/hyperlink" Target="https://github.com/infection/codeception-adapter" TargetMode="External"/><Relationship Id="rId104" Type="http://schemas.openxmlformats.org/officeDocument/2006/relationships/hyperlink" Target="https://github.com/Setono/consent-contracts" TargetMode="External"/><Relationship Id="rId346" Type="http://schemas.openxmlformats.org/officeDocument/2006/relationships/hyperlink" Target="https://github.com/KElBowety/CS3620-Project" TargetMode="External"/><Relationship Id="rId588" Type="http://schemas.openxmlformats.org/officeDocument/2006/relationships/hyperlink" Target="https://github.com/jmgummer/QCalerts" TargetMode="External"/><Relationship Id="rId109" Type="http://schemas.openxmlformats.org/officeDocument/2006/relationships/hyperlink" Target="https://github.com/iomad/iomad" TargetMode="External"/><Relationship Id="rId1170" Type="http://schemas.openxmlformats.org/officeDocument/2006/relationships/hyperlink" Target="https://github.com/RingLives/booking" TargetMode="External"/><Relationship Id="rId108" Type="http://schemas.openxmlformats.org/officeDocument/2006/relationships/hyperlink" Target="https://github.com/happerloo/scand-test-env" TargetMode="External"/><Relationship Id="rId1171" Type="http://schemas.openxmlformats.org/officeDocument/2006/relationships/hyperlink" Target="https://github.com/PhanithNoch/portfoio-v2" TargetMode="External"/><Relationship Id="rId341" Type="http://schemas.openxmlformats.org/officeDocument/2006/relationships/hyperlink" Target="https://github.com/infinityloop-dev/utils" TargetMode="External"/><Relationship Id="rId583" Type="http://schemas.openxmlformats.org/officeDocument/2006/relationships/hyperlink" Target="https://github.com/fuadpuadun/tokonlen" TargetMode="External"/><Relationship Id="rId1172" Type="http://schemas.openxmlformats.org/officeDocument/2006/relationships/hyperlink" Target="https://github.com/tima2015/ICC-Forum" TargetMode="External"/><Relationship Id="rId340" Type="http://schemas.openxmlformats.org/officeDocument/2006/relationships/hyperlink" Target="https://github.com/Epoch-sonder/my_work" TargetMode="External"/><Relationship Id="rId582" Type="http://schemas.openxmlformats.org/officeDocument/2006/relationships/hyperlink" Target="https://github.com/iancarlosortega/proyectoTurismo" TargetMode="External"/><Relationship Id="rId1173" Type="http://schemas.openxmlformats.org/officeDocument/2006/relationships/hyperlink" Target="https://github.com/Killers007/BACKUP-APLIKASI" TargetMode="External"/><Relationship Id="rId581" Type="http://schemas.openxmlformats.org/officeDocument/2006/relationships/hyperlink" Target="https://github.com/ekanur/persediaan" TargetMode="External"/><Relationship Id="rId1174" Type="http://schemas.openxmlformats.org/officeDocument/2006/relationships/hyperlink" Target="https://github.com/teddyboirin/greeny_back" TargetMode="External"/><Relationship Id="rId580" Type="http://schemas.openxmlformats.org/officeDocument/2006/relationships/hyperlink" Target="https://github.com/lucmichalski/prestasift" TargetMode="External"/><Relationship Id="rId1175" Type="http://schemas.openxmlformats.org/officeDocument/2006/relationships/hyperlink" Target="https://github.com/dzakwanzaky/kursusOnline" TargetMode="External"/><Relationship Id="rId103" Type="http://schemas.openxmlformats.org/officeDocument/2006/relationships/hyperlink" Target="https://github.com/yong5219/magento2.4-testing" TargetMode="External"/><Relationship Id="rId345" Type="http://schemas.openxmlformats.org/officeDocument/2006/relationships/hyperlink" Target="https://github.com/patchlevel/event-sourcing" TargetMode="External"/><Relationship Id="rId587" Type="http://schemas.openxmlformats.org/officeDocument/2006/relationships/hyperlink" Target="https://github.com/MFilipkowski/szablon_dumped" TargetMode="External"/><Relationship Id="rId1176" Type="http://schemas.openxmlformats.org/officeDocument/2006/relationships/hyperlink" Target="https://github.com/infinityloop-dev/observer-component" TargetMode="External"/><Relationship Id="rId102" Type="http://schemas.openxmlformats.org/officeDocument/2006/relationships/hyperlink" Target="https://github.com/bondjimbond/arca8-isle" TargetMode="External"/><Relationship Id="rId344" Type="http://schemas.openxmlformats.org/officeDocument/2006/relationships/hyperlink" Target="https://github.com/huanglietao/web-fast" TargetMode="External"/><Relationship Id="rId586" Type="http://schemas.openxmlformats.org/officeDocument/2006/relationships/hyperlink" Target="https://github.com/frankspernita/gestion_empleados" TargetMode="External"/><Relationship Id="rId1177" Type="http://schemas.openxmlformats.org/officeDocument/2006/relationships/hyperlink" Target="https://github.com/1768177868/openPlatformMiniprogram" TargetMode="External"/><Relationship Id="rId101" Type="http://schemas.openxmlformats.org/officeDocument/2006/relationships/hyperlink" Target="https://github.com/skyuk46/tmdt_magento" TargetMode="External"/><Relationship Id="rId343" Type="http://schemas.openxmlformats.org/officeDocument/2006/relationships/hyperlink" Target="https://github.com/volkivskyy20/excel_to_mysql" TargetMode="External"/><Relationship Id="rId585" Type="http://schemas.openxmlformats.org/officeDocument/2006/relationships/hyperlink" Target="https://github.com/MFilipkowski/sklep-produkty_dumped" TargetMode="External"/><Relationship Id="rId1178" Type="http://schemas.openxmlformats.org/officeDocument/2006/relationships/hyperlink" Target="https://github.com/EgaBudimanItera/digital_signature" TargetMode="External"/><Relationship Id="rId100" Type="http://schemas.openxmlformats.org/officeDocument/2006/relationships/hyperlink" Target="https://github.com/Auramoth/Auramoth.github.io" TargetMode="External"/><Relationship Id="rId342" Type="http://schemas.openxmlformats.org/officeDocument/2006/relationships/hyperlink" Target="https://github.com/chenzijia/tengxunyun" TargetMode="External"/><Relationship Id="rId584" Type="http://schemas.openxmlformats.org/officeDocument/2006/relationships/hyperlink" Target="https://github.com/ausprouty/celebrate2" TargetMode="External"/><Relationship Id="rId1179" Type="http://schemas.openxmlformats.org/officeDocument/2006/relationships/hyperlink" Target="https://github.com/benmoumene/laravel-Inventory-Stock-With-Scanner" TargetMode="External"/><Relationship Id="rId1169" Type="http://schemas.openxmlformats.org/officeDocument/2006/relationships/hyperlink" Target="https://github.com/khoanguyennd/demo" TargetMode="External"/><Relationship Id="rId338" Type="http://schemas.openxmlformats.org/officeDocument/2006/relationships/hyperlink" Target="https://github.com/sellisuhesti/PLN" TargetMode="External"/><Relationship Id="rId337" Type="http://schemas.openxmlformats.org/officeDocument/2006/relationships/hyperlink" Target="https://github.com/adamchaouch/marketplace-backend" TargetMode="External"/><Relationship Id="rId579" Type="http://schemas.openxmlformats.org/officeDocument/2006/relationships/hyperlink" Target="https://github.com/igueye2204/projetback" TargetMode="External"/><Relationship Id="rId336" Type="http://schemas.openxmlformats.org/officeDocument/2006/relationships/hyperlink" Target="https://github.com/Setono/client-id" TargetMode="External"/><Relationship Id="rId578" Type="http://schemas.openxmlformats.org/officeDocument/2006/relationships/hyperlink" Target="https://github.com/Simsoon-Sukumaran/PFHonorReg" TargetMode="External"/><Relationship Id="rId335" Type="http://schemas.openxmlformats.org/officeDocument/2006/relationships/hyperlink" Target="https://github.com/ashwinvasireddyiteria/Integrated_dashboard" TargetMode="External"/><Relationship Id="rId577" Type="http://schemas.openxmlformats.org/officeDocument/2006/relationships/hyperlink" Target="https://github.com/haxan100/raportonline" TargetMode="External"/><Relationship Id="rId339" Type="http://schemas.openxmlformats.org/officeDocument/2006/relationships/hyperlink" Target="https://github.com/teledoc2/laravel_store" TargetMode="External"/><Relationship Id="rId1160" Type="http://schemas.openxmlformats.org/officeDocument/2006/relationships/hyperlink" Target="https://github.com/sd3259291/as" TargetMode="External"/><Relationship Id="rId330" Type="http://schemas.openxmlformats.org/officeDocument/2006/relationships/hyperlink" Target="https://github.com/GathoMauricio/call_center" TargetMode="External"/><Relationship Id="rId572" Type="http://schemas.openxmlformats.org/officeDocument/2006/relationships/hyperlink" Target="https://github.com/sammyprince/Shoppersbill-Web-App" TargetMode="External"/><Relationship Id="rId1161" Type="http://schemas.openxmlformats.org/officeDocument/2006/relationships/hyperlink" Target="https://github.com/agabaandre/learning-management" TargetMode="External"/><Relationship Id="rId571" Type="http://schemas.openxmlformats.org/officeDocument/2006/relationships/hyperlink" Target="https://github.com/kevalpatelthegatewaycorp/magento2" TargetMode="External"/><Relationship Id="rId1162" Type="http://schemas.openxmlformats.org/officeDocument/2006/relationships/hyperlink" Target="https://github.com/boran055/tamsis" TargetMode="External"/><Relationship Id="rId570" Type="http://schemas.openxmlformats.org/officeDocument/2006/relationships/hyperlink" Target="https://github.com/waveney/wmff" TargetMode="External"/><Relationship Id="rId1163" Type="http://schemas.openxmlformats.org/officeDocument/2006/relationships/hyperlink" Target="https://github.com/anushri19/t1" TargetMode="External"/><Relationship Id="rId1164" Type="http://schemas.openxmlformats.org/officeDocument/2006/relationships/hyperlink" Target="https://github.com/jgoncalves802/m2n2g3m3nt" TargetMode="External"/><Relationship Id="rId334" Type="http://schemas.openxmlformats.org/officeDocument/2006/relationships/hyperlink" Target="https://github.com/fernandonvicente/projetobar" TargetMode="External"/><Relationship Id="rId576" Type="http://schemas.openxmlformats.org/officeDocument/2006/relationships/hyperlink" Target="https://github.com/UlisesSamayoa/alcaldia_ssb" TargetMode="External"/><Relationship Id="rId1165" Type="http://schemas.openxmlformats.org/officeDocument/2006/relationships/hyperlink" Target="https://github.com/ahmadzdn/ensemblesolidairesorg" TargetMode="External"/><Relationship Id="rId333" Type="http://schemas.openxmlformats.org/officeDocument/2006/relationships/hyperlink" Target="https://github.com/bwaye3/sycamore" TargetMode="External"/><Relationship Id="rId575" Type="http://schemas.openxmlformats.org/officeDocument/2006/relationships/hyperlink" Target="https://github.com/igwd/wisata-dev" TargetMode="External"/><Relationship Id="rId1166" Type="http://schemas.openxmlformats.org/officeDocument/2006/relationships/hyperlink" Target="https://github.com/ah-mobin/uni-migration" TargetMode="External"/><Relationship Id="rId332" Type="http://schemas.openxmlformats.org/officeDocument/2006/relationships/hyperlink" Target="https://github.com/chimuguay1/siikapp" TargetMode="External"/><Relationship Id="rId574" Type="http://schemas.openxmlformats.org/officeDocument/2006/relationships/hyperlink" Target="https://github.com/iqbaleff214/simpeg-skp" TargetMode="External"/><Relationship Id="rId1167" Type="http://schemas.openxmlformats.org/officeDocument/2006/relationships/hyperlink" Target="https://github.com/JamieYnonan/maraquser" TargetMode="External"/><Relationship Id="rId331" Type="http://schemas.openxmlformats.org/officeDocument/2006/relationships/hyperlink" Target="https://github.com/MrAvantiC/oxid-api-coding-days-2021-backend" TargetMode="External"/><Relationship Id="rId573" Type="http://schemas.openxmlformats.org/officeDocument/2006/relationships/hyperlink" Target="https://github.com/rajasgadgil/feb20201" TargetMode="External"/><Relationship Id="rId1168" Type="http://schemas.openxmlformats.org/officeDocument/2006/relationships/hyperlink" Target="https://github.com/Natanael04/PowerFitness3" TargetMode="External"/><Relationship Id="rId370" Type="http://schemas.openxmlformats.org/officeDocument/2006/relationships/hyperlink" Target="https://github.com/chandamotiyani/semaphoredeployment" TargetMode="External"/><Relationship Id="rId129" Type="http://schemas.openxmlformats.org/officeDocument/2006/relationships/hyperlink" Target="https://github.com/tjsharkfan/SHF-Web-Site" TargetMode="External"/><Relationship Id="rId128" Type="http://schemas.openxmlformats.org/officeDocument/2006/relationships/hyperlink" Target="https://github.com/astartarz/vvc" TargetMode="External"/><Relationship Id="rId127" Type="http://schemas.openxmlformats.org/officeDocument/2006/relationships/hyperlink" Target="https://github.com/harrylicious/simpul" TargetMode="External"/><Relationship Id="rId369" Type="http://schemas.openxmlformats.org/officeDocument/2006/relationships/hyperlink" Target="https://github.com/Atik-Tambakwale/assignments" TargetMode="External"/><Relationship Id="rId126" Type="http://schemas.openxmlformats.org/officeDocument/2006/relationships/hyperlink" Target="https://github.com/ardhikarestuyoviyanto/SBDL-Prak" TargetMode="External"/><Relationship Id="rId368" Type="http://schemas.openxmlformats.org/officeDocument/2006/relationships/hyperlink" Target="https://github.com/gid-dy/Final-project" TargetMode="External"/><Relationship Id="rId1190" Type="http://schemas.openxmlformats.org/officeDocument/2006/relationships/hyperlink" Target="https://github.com/arharrab/test_fidesio" TargetMode="External"/><Relationship Id="rId1191" Type="http://schemas.openxmlformats.org/officeDocument/2006/relationships/hyperlink" Target="https://github.com/wizaplace/ElasticApmBundle" TargetMode="External"/><Relationship Id="rId1192" Type="http://schemas.openxmlformats.org/officeDocument/2006/relationships/hyperlink" Target="https://github.com/Lucas-Moreno/back-webdoc-blockchain" TargetMode="External"/><Relationship Id="rId1193" Type="http://schemas.openxmlformats.org/officeDocument/2006/relationships/hyperlink" Target="https://github.com/AnggaraAng/OLAP-Application-PHP" TargetMode="External"/><Relationship Id="rId121" Type="http://schemas.openxmlformats.org/officeDocument/2006/relationships/hyperlink" Target="https://github.com/justdave/nslodge-wp-customizations" TargetMode="External"/><Relationship Id="rId363" Type="http://schemas.openxmlformats.org/officeDocument/2006/relationships/hyperlink" Target="https://github.com/mariohammond/intecare" TargetMode="External"/><Relationship Id="rId1194" Type="http://schemas.openxmlformats.org/officeDocument/2006/relationships/hyperlink" Target="https://github.com/minhhieu1612/student-management" TargetMode="External"/><Relationship Id="rId120" Type="http://schemas.openxmlformats.org/officeDocument/2006/relationships/hyperlink" Target="https://github.com/jzishwa/air" TargetMode="External"/><Relationship Id="rId362" Type="http://schemas.openxmlformats.org/officeDocument/2006/relationships/hyperlink" Target="https://github.com/afranioce/omie-sdk" TargetMode="External"/><Relationship Id="rId1195" Type="http://schemas.openxmlformats.org/officeDocument/2006/relationships/hyperlink" Target="https://github.com/csh995426531/stock_manage" TargetMode="External"/><Relationship Id="rId361" Type="http://schemas.openxmlformats.org/officeDocument/2006/relationships/hyperlink" Target="https://github.com/user9999/veark" TargetMode="External"/><Relationship Id="rId1196" Type="http://schemas.openxmlformats.org/officeDocument/2006/relationships/hyperlink" Target="https://github.com/pavank07/website-phyjio" TargetMode="External"/><Relationship Id="rId360" Type="http://schemas.openxmlformats.org/officeDocument/2006/relationships/hyperlink" Target="https://github.com/blackshadev/IPTools" TargetMode="External"/><Relationship Id="rId1197" Type="http://schemas.openxmlformats.org/officeDocument/2006/relationships/hyperlink" Target="https://github.com/harkiramadhan/alix" TargetMode="External"/><Relationship Id="rId125" Type="http://schemas.openxmlformats.org/officeDocument/2006/relationships/hyperlink" Target="https://github.com/MGatner/slacker" TargetMode="External"/><Relationship Id="rId367" Type="http://schemas.openxmlformats.org/officeDocument/2006/relationships/hyperlink" Target="https://github.com/Flerex/phyto" TargetMode="External"/><Relationship Id="rId1198" Type="http://schemas.openxmlformats.org/officeDocument/2006/relationships/hyperlink" Target="https://github.com/POONGKUYIL-MUSE/Online-Assessment-Management-System" TargetMode="External"/><Relationship Id="rId124" Type="http://schemas.openxmlformats.org/officeDocument/2006/relationships/hyperlink" Target="https://github.com/ulvia-10/Tugas-Akhir" TargetMode="External"/><Relationship Id="rId366" Type="http://schemas.openxmlformats.org/officeDocument/2006/relationships/hyperlink" Target="https://github.com/hendikendtato/sim-klinik-alamanda" TargetMode="External"/><Relationship Id="rId1199" Type="http://schemas.openxmlformats.org/officeDocument/2006/relationships/hyperlink" Target="https://github.com/sutam21/candycbt" TargetMode="External"/><Relationship Id="rId123" Type="http://schemas.openxmlformats.org/officeDocument/2006/relationships/hyperlink" Target="https://github.com/ankitjain-wiz/KnowledgeBase" TargetMode="External"/><Relationship Id="rId365" Type="http://schemas.openxmlformats.org/officeDocument/2006/relationships/hyperlink" Target="https://github.com/MidnightDesign/automatic-di" TargetMode="External"/><Relationship Id="rId122" Type="http://schemas.openxmlformats.org/officeDocument/2006/relationships/hyperlink" Target="https://github.com/phutong12a9/ttnnth" TargetMode="External"/><Relationship Id="rId364" Type="http://schemas.openxmlformats.org/officeDocument/2006/relationships/hyperlink" Target="https://github.com/anup791/kinumna" TargetMode="External"/><Relationship Id="rId95" Type="http://schemas.openxmlformats.org/officeDocument/2006/relationships/hyperlink" Target="https://github.com/tattersoftware/codeigniter4-tools" TargetMode="External"/><Relationship Id="rId94" Type="http://schemas.openxmlformats.org/officeDocument/2006/relationships/hyperlink" Target="https://github.com/mesinkasir/larapos" TargetMode="External"/><Relationship Id="rId97" Type="http://schemas.openxmlformats.org/officeDocument/2006/relationships/hyperlink" Target="https://github.com/ajifatur/karir-personalitytalk" TargetMode="External"/><Relationship Id="rId96" Type="http://schemas.openxmlformats.org/officeDocument/2006/relationships/hyperlink" Target="https://github.com/pachristo/cycript_fiver" TargetMode="External"/><Relationship Id="rId99" Type="http://schemas.openxmlformats.org/officeDocument/2006/relationships/hyperlink" Target="http://auramoth.github.io" TargetMode="External"/><Relationship Id="rId98" Type="http://schemas.openxmlformats.org/officeDocument/2006/relationships/hyperlink" Target="https://github.com/Brocoleo/Prestashop" TargetMode="External"/><Relationship Id="rId91" Type="http://schemas.openxmlformats.org/officeDocument/2006/relationships/hyperlink" Target="https://github.com/manuel1358000/demo_shop" TargetMode="External"/><Relationship Id="rId90" Type="http://schemas.openxmlformats.org/officeDocument/2006/relationships/hyperlink" Target="https://github.com/wilmix/hergo" TargetMode="External"/><Relationship Id="rId93" Type="http://schemas.openxmlformats.org/officeDocument/2006/relationships/hyperlink" Target="https://github.com/genresos/laravel-ppic" TargetMode="External"/><Relationship Id="rId92" Type="http://schemas.openxmlformats.org/officeDocument/2006/relationships/hyperlink" Target="https://github.com/flavioheleno/php-skel" TargetMode="External"/><Relationship Id="rId118" Type="http://schemas.openxmlformats.org/officeDocument/2006/relationships/hyperlink" Target="https://github.com/zjb-php/easyadmin" TargetMode="External"/><Relationship Id="rId117" Type="http://schemas.openxmlformats.org/officeDocument/2006/relationships/hyperlink" Target="https://github.com/viktorprogger/telegram-rss-bot" TargetMode="External"/><Relationship Id="rId359" Type="http://schemas.openxmlformats.org/officeDocument/2006/relationships/hyperlink" Target="https://github.com/mkrahulbiswas/Mission-Enviro" TargetMode="External"/><Relationship Id="rId116" Type="http://schemas.openxmlformats.org/officeDocument/2006/relationships/hyperlink" Target="http://aizel.ru" TargetMode="External"/><Relationship Id="rId358" Type="http://schemas.openxmlformats.org/officeDocument/2006/relationships/hyperlink" Target="https://github.com/reactphp-parallel/psr-15-adapter" TargetMode="External"/><Relationship Id="rId115" Type="http://schemas.openxmlformats.org/officeDocument/2006/relationships/hyperlink" Target="https://github.com/houssam-saissi/ps" TargetMode="External"/><Relationship Id="rId357" Type="http://schemas.openxmlformats.org/officeDocument/2006/relationships/hyperlink" Target="https://github.com/Global-Shelter-Cluster/sheltercluster.org" TargetMode="External"/><Relationship Id="rId599" Type="http://schemas.openxmlformats.org/officeDocument/2006/relationships/hyperlink" Target="https://github.com/achmadardian/perpus-codeigniter-ajax" TargetMode="External"/><Relationship Id="rId1180" Type="http://schemas.openxmlformats.org/officeDocument/2006/relationships/hyperlink" Target="https://github.com/yintianyugithub/layui-tp6-" TargetMode="External"/><Relationship Id="rId1181" Type="http://schemas.openxmlformats.org/officeDocument/2006/relationships/hyperlink" Target="https://github.com/mayurpatnerepo/brahmastra" TargetMode="External"/><Relationship Id="rId119" Type="http://schemas.openxmlformats.org/officeDocument/2006/relationships/hyperlink" Target="https://github.com/divyeshchotaliya/laravel-ecommerce" TargetMode="External"/><Relationship Id="rId1182" Type="http://schemas.openxmlformats.org/officeDocument/2006/relationships/hyperlink" Target="https://github.com/wangcb/admin" TargetMode="External"/><Relationship Id="rId110" Type="http://schemas.openxmlformats.org/officeDocument/2006/relationships/hyperlink" Target="https://github.com/sumaiyalamia/ekShop_Commission_Panel" TargetMode="External"/><Relationship Id="rId352" Type="http://schemas.openxmlformats.org/officeDocument/2006/relationships/hyperlink" Target="https://github.com/Don-Stepan/testMagento" TargetMode="External"/><Relationship Id="rId594" Type="http://schemas.openxmlformats.org/officeDocument/2006/relationships/hyperlink" Target="https://github.com/twothousandvampires/homm3-import-data-from-FizMiG-to-db" TargetMode="External"/><Relationship Id="rId1183" Type="http://schemas.openxmlformats.org/officeDocument/2006/relationships/hyperlink" Target="https://github.com/vibhabs/CRM-Project" TargetMode="External"/><Relationship Id="rId351" Type="http://schemas.openxmlformats.org/officeDocument/2006/relationships/hyperlink" Target="https://github.com/efranklin94/my_prestashop" TargetMode="External"/><Relationship Id="rId593" Type="http://schemas.openxmlformats.org/officeDocument/2006/relationships/hyperlink" Target="https://github.com/mubeenmoxols/posm" TargetMode="External"/><Relationship Id="rId1184" Type="http://schemas.openxmlformats.org/officeDocument/2006/relationships/hyperlink" Target="https://github.com/by-yuanxing/yx-fastadmin" TargetMode="External"/><Relationship Id="rId350" Type="http://schemas.openxmlformats.org/officeDocument/2006/relationships/hyperlink" Target="https://github.com/coelix-agency/alfaoil" TargetMode="External"/><Relationship Id="rId592" Type="http://schemas.openxmlformats.org/officeDocument/2006/relationships/hyperlink" Target="https://github.com/antidot-framework/react-framework" TargetMode="External"/><Relationship Id="rId1185" Type="http://schemas.openxmlformats.org/officeDocument/2006/relationships/hyperlink" Target="https://github.com/vzoratto/JUNTAR-PWA" TargetMode="External"/><Relationship Id="rId591" Type="http://schemas.openxmlformats.org/officeDocument/2006/relationships/hyperlink" Target="https://github.com/urban070/governor-api" TargetMode="External"/><Relationship Id="rId1186" Type="http://schemas.openxmlformats.org/officeDocument/2006/relationships/hyperlink" Target="https://github.com/faysal492/ponnohaat_akaunting" TargetMode="External"/><Relationship Id="rId114" Type="http://schemas.openxmlformats.org/officeDocument/2006/relationships/hyperlink" Target="https://github.com/yungga123/vinculum" TargetMode="External"/><Relationship Id="rId356" Type="http://schemas.openxmlformats.org/officeDocument/2006/relationships/hyperlink" Target="http://sheltercluster.org" TargetMode="External"/><Relationship Id="rId598" Type="http://schemas.openxmlformats.org/officeDocument/2006/relationships/hyperlink" Target="https://github.com/project-zer0/pz-docker-compose" TargetMode="External"/><Relationship Id="rId1187" Type="http://schemas.openxmlformats.org/officeDocument/2006/relationships/hyperlink" Target="https://github.com/opencookiecms/jpspro" TargetMode="External"/><Relationship Id="rId113" Type="http://schemas.openxmlformats.org/officeDocument/2006/relationships/hyperlink" Target="https://github.com/midnightgizmo/LifeguardMonthlyRegisterSignUp" TargetMode="External"/><Relationship Id="rId355" Type="http://schemas.openxmlformats.org/officeDocument/2006/relationships/hyperlink" Target="https://github.com/MidnightDesign/tables" TargetMode="External"/><Relationship Id="rId597" Type="http://schemas.openxmlformats.org/officeDocument/2006/relationships/hyperlink" Target="https://github.com/project-zer0/pz-aws" TargetMode="External"/><Relationship Id="rId1188" Type="http://schemas.openxmlformats.org/officeDocument/2006/relationships/hyperlink" Target="https://github.com/318io/318-io-2019" TargetMode="External"/><Relationship Id="rId112" Type="http://schemas.openxmlformats.org/officeDocument/2006/relationships/hyperlink" Target="https://github.com/alzamiarafat/customer-package-and-vue" TargetMode="External"/><Relationship Id="rId354" Type="http://schemas.openxmlformats.org/officeDocument/2006/relationships/hyperlink" Target="https://github.com/IwonGunawan/Siks" TargetMode="External"/><Relationship Id="rId596" Type="http://schemas.openxmlformats.org/officeDocument/2006/relationships/hyperlink" Target="https://github.com/project-zer0/pz" TargetMode="External"/><Relationship Id="rId1189" Type="http://schemas.openxmlformats.org/officeDocument/2006/relationships/hyperlink" Target="https://github.com/esanmar/fmea" TargetMode="External"/><Relationship Id="rId111" Type="http://schemas.openxmlformats.org/officeDocument/2006/relationships/hyperlink" Target="https://github.com/mohrahmatullah/bagisto-installer" TargetMode="External"/><Relationship Id="rId353" Type="http://schemas.openxmlformats.org/officeDocument/2006/relationships/hyperlink" Target="https://github.com/Mohamed-Amir/Dr.Hanadi" TargetMode="External"/><Relationship Id="rId595" Type="http://schemas.openxmlformats.org/officeDocument/2006/relationships/hyperlink" Target="https://github.com/project-zer0/pz-symfony" TargetMode="External"/><Relationship Id="rId1136" Type="http://schemas.openxmlformats.org/officeDocument/2006/relationships/hyperlink" Target="https://github.com/klissmanKR1995/Final-CJ" TargetMode="External"/><Relationship Id="rId1137" Type="http://schemas.openxmlformats.org/officeDocument/2006/relationships/hyperlink" Target="https://github.com/durbarit3/School" TargetMode="External"/><Relationship Id="rId1138" Type="http://schemas.openxmlformats.org/officeDocument/2006/relationships/hyperlink" Target="https://github.com/hungquocminh1989/wp_shop" TargetMode="External"/><Relationship Id="rId1139" Type="http://schemas.openxmlformats.org/officeDocument/2006/relationships/hyperlink" Target="https://github.com/nishantqed42/drupalactivities" TargetMode="External"/><Relationship Id="rId305" Type="http://schemas.openxmlformats.org/officeDocument/2006/relationships/hyperlink" Target="https://github.com/zhaneuski/CodeSniffer" TargetMode="External"/><Relationship Id="rId547" Type="http://schemas.openxmlformats.org/officeDocument/2006/relationships/hyperlink" Target="https://github.com/true-Business-software/WE2UP-ERP-old" TargetMode="External"/><Relationship Id="rId789" Type="http://schemas.openxmlformats.org/officeDocument/2006/relationships/hyperlink" Target="https://github.com/DiaAbdoulaye93/miseaNiveauBackEnd" TargetMode="External"/><Relationship Id="rId304" Type="http://schemas.openxmlformats.org/officeDocument/2006/relationships/hyperlink" Target="https://github.com/jgarciatorres/APPGestiondeGastos_V1" TargetMode="External"/><Relationship Id="rId546" Type="http://schemas.openxmlformats.org/officeDocument/2006/relationships/hyperlink" Target="https://github.com/vedantjiva/magento24" TargetMode="External"/><Relationship Id="rId788" Type="http://schemas.openxmlformats.org/officeDocument/2006/relationships/hyperlink" Target="https://github.com/DietherReyes/QMIS" TargetMode="External"/><Relationship Id="rId303" Type="http://schemas.openxmlformats.org/officeDocument/2006/relationships/hyperlink" Target="https://github.com/kstawiski/OmicSelector" TargetMode="External"/><Relationship Id="rId545" Type="http://schemas.openxmlformats.org/officeDocument/2006/relationships/hyperlink" Target="https://github.com/shayan3k/tempLaravel" TargetMode="External"/><Relationship Id="rId787" Type="http://schemas.openxmlformats.org/officeDocument/2006/relationships/hyperlink" Target="https://github.com/gihan9a/lms-service-helper-php" TargetMode="External"/><Relationship Id="rId302" Type="http://schemas.openxmlformats.org/officeDocument/2006/relationships/hyperlink" Target="https://github.com/saulooliveira/almambo" TargetMode="External"/><Relationship Id="rId544" Type="http://schemas.openxmlformats.org/officeDocument/2006/relationships/hyperlink" Target="https://github.com/95902/prestashop" TargetMode="External"/><Relationship Id="rId786" Type="http://schemas.openxmlformats.org/officeDocument/2006/relationships/hyperlink" Target="https://github.com/letec/game_server" TargetMode="External"/><Relationship Id="rId309" Type="http://schemas.openxmlformats.org/officeDocument/2006/relationships/hyperlink" Target="https://github.com/sanmai/phpunit-sdk" TargetMode="External"/><Relationship Id="rId308" Type="http://schemas.openxmlformats.org/officeDocument/2006/relationships/hyperlink" Target="https://github.com/Anders87x/TERCERO_AppIntranet" TargetMode="External"/><Relationship Id="rId307" Type="http://schemas.openxmlformats.org/officeDocument/2006/relationships/hyperlink" Target="https://github.com/thtg88/laravel-base-classes" TargetMode="External"/><Relationship Id="rId549" Type="http://schemas.openxmlformats.org/officeDocument/2006/relationships/hyperlink" Target="https://github.com/acmailer/acmailer" TargetMode="External"/><Relationship Id="rId306" Type="http://schemas.openxmlformats.org/officeDocument/2006/relationships/hyperlink" Target="https://github.com/soumya2462/sellon-master" TargetMode="External"/><Relationship Id="rId548" Type="http://schemas.openxmlformats.org/officeDocument/2006/relationships/hyperlink" Target="https://github.com/juancul/octopus" TargetMode="External"/><Relationship Id="rId781" Type="http://schemas.openxmlformats.org/officeDocument/2006/relationships/hyperlink" Target="https://github.com/AbdMaker-dev/file_name" TargetMode="External"/><Relationship Id="rId780" Type="http://schemas.openxmlformats.org/officeDocument/2006/relationships/hyperlink" Target="https://github.com/markf3lton/newproject" TargetMode="External"/><Relationship Id="rId1130" Type="http://schemas.openxmlformats.org/officeDocument/2006/relationships/hyperlink" Target="https://github.com/zentahapsari/carikafe" TargetMode="External"/><Relationship Id="rId1131" Type="http://schemas.openxmlformats.org/officeDocument/2006/relationships/hyperlink" Target="https://github.com/bryan2098/QLKH" TargetMode="External"/><Relationship Id="rId301" Type="http://schemas.openxmlformats.org/officeDocument/2006/relationships/hyperlink" Target="https://github.com/Ocramius/LazyMap" TargetMode="External"/><Relationship Id="rId543" Type="http://schemas.openxmlformats.org/officeDocument/2006/relationships/hyperlink" Target="https://github.com/vedantjiva/magento241" TargetMode="External"/><Relationship Id="rId785" Type="http://schemas.openxmlformats.org/officeDocument/2006/relationships/hyperlink" Target="https://github.com/iruuuuull/kki_bismillah" TargetMode="External"/><Relationship Id="rId1132" Type="http://schemas.openxmlformats.org/officeDocument/2006/relationships/hyperlink" Target="https://github.com/supportcloudinaja/lms" TargetMode="External"/><Relationship Id="rId300" Type="http://schemas.openxmlformats.org/officeDocument/2006/relationships/hyperlink" Target="https://github.com/HoaTrong120388/annhienplace.com" TargetMode="External"/><Relationship Id="rId542" Type="http://schemas.openxmlformats.org/officeDocument/2006/relationships/hyperlink" Target="https://github.com/mbermudezv/transporte" TargetMode="External"/><Relationship Id="rId784" Type="http://schemas.openxmlformats.org/officeDocument/2006/relationships/hyperlink" Target="https://github.com/jinalsigma/Magento_Custom_Theme" TargetMode="External"/><Relationship Id="rId1133" Type="http://schemas.openxmlformats.org/officeDocument/2006/relationships/hyperlink" Target="https://github.com/shw930524/cxnetz" TargetMode="External"/><Relationship Id="rId541" Type="http://schemas.openxmlformats.org/officeDocument/2006/relationships/hyperlink" Target="https://github.com/mentisy/ci-testing" TargetMode="External"/><Relationship Id="rId783" Type="http://schemas.openxmlformats.org/officeDocument/2006/relationships/hyperlink" Target="https://github.com/sphitsorsogon/malasakitcenter" TargetMode="External"/><Relationship Id="rId1134" Type="http://schemas.openxmlformats.org/officeDocument/2006/relationships/hyperlink" Target="https://github.com/haiclover/Customer-Management-System" TargetMode="External"/><Relationship Id="rId540" Type="http://schemas.openxmlformats.org/officeDocument/2006/relationships/hyperlink" Target="https://github.com/sanmai/shipandco-sdk" TargetMode="External"/><Relationship Id="rId782" Type="http://schemas.openxmlformats.org/officeDocument/2006/relationships/hyperlink" Target="https://github.com/gudangcode/website-tiga" TargetMode="External"/><Relationship Id="rId1135" Type="http://schemas.openxmlformats.org/officeDocument/2006/relationships/hyperlink" Target="https://github.com/amalazza/perpus-wb" TargetMode="External"/><Relationship Id="rId1125" Type="http://schemas.openxmlformats.org/officeDocument/2006/relationships/hyperlink" Target="https://github.com/anushri19/modules" TargetMode="External"/><Relationship Id="rId1126" Type="http://schemas.openxmlformats.org/officeDocument/2006/relationships/hyperlink" Target="https://github.com/dataAnalystInverpalmas/info_MySQL" TargetMode="External"/><Relationship Id="rId1127" Type="http://schemas.openxmlformats.org/officeDocument/2006/relationships/hyperlink" Target="https://github.com/Aladdin-Shaker/ecommerce_web_laravel" TargetMode="External"/><Relationship Id="rId1128" Type="http://schemas.openxmlformats.org/officeDocument/2006/relationships/hyperlink" Target="https://github.com/zunzhong/123" TargetMode="External"/><Relationship Id="rId1129" Type="http://schemas.openxmlformats.org/officeDocument/2006/relationships/hyperlink" Target="https://github.com/IDS-Quocnh/KeyParsing-laravel" TargetMode="External"/><Relationship Id="rId536" Type="http://schemas.openxmlformats.org/officeDocument/2006/relationships/hyperlink" Target="https://github.com/Shubzz-02/Quarantine_Monitoring_backend" TargetMode="External"/><Relationship Id="rId778" Type="http://schemas.openxmlformats.org/officeDocument/2006/relationships/hyperlink" Target="https://github.com/ttsang96/inax" TargetMode="External"/><Relationship Id="rId535" Type="http://schemas.openxmlformats.org/officeDocument/2006/relationships/hyperlink" Target="https://github.com/Rafarg4/Rafarg4.github.io" TargetMode="External"/><Relationship Id="rId777" Type="http://schemas.openxmlformats.org/officeDocument/2006/relationships/hyperlink" Target="https://github.com/alkhaleej-sa/Moodle" TargetMode="External"/><Relationship Id="rId534" Type="http://schemas.openxmlformats.org/officeDocument/2006/relationships/hyperlink" Target="http://rafarg4.github.io" TargetMode="External"/><Relationship Id="rId776" Type="http://schemas.openxmlformats.org/officeDocument/2006/relationships/hyperlink" Target="https://github.com/livbryde/hovedopgave" TargetMode="External"/><Relationship Id="rId533" Type="http://schemas.openxmlformats.org/officeDocument/2006/relationships/hyperlink" Target="https://github.com/httpsoft/http-message" TargetMode="External"/><Relationship Id="rId775" Type="http://schemas.openxmlformats.org/officeDocument/2006/relationships/hyperlink" Target="https://github.com/pessjr/facex" TargetMode="External"/><Relationship Id="rId539" Type="http://schemas.openxmlformats.org/officeDocument/2006/relationships/hyperlink" Target="https://github.com/nabad600/mfile" TargetMode="External"/><Relationship Id="rId538" Type="http://schemas.openxmlformats.org/officeDocument/2006/relationships/hyperlink" Target="https://github.com/wangyiheii/jyoa" TargetMode="External"/><Relationship Id="rId537" Type="http://schemas.openxmlformats.org/officeDocument/2006/relationships/hyperlink" Target="https://github.com/jelrikvh/todo" TargetMode="External"/><Relationship Id="rId779" Type="http://schemas.openxmlformats.org/officeDocument/2006/relationships/hyperlink" Target="https://github.com/milan-miscevic/inert" TargetMode="External"/><Relationship Id="rId770" Type="http://schemas.openxmlformats.org/officeDocument/2006/relationships/hyperlink" Target="https://github.com/MuharrikI/docker-moodle" TargetMode="External"/><Relationship Id="rId1120" Type="http://schemas.openxmlformats.org/officeDocument/2006/relationships/hyperlink" Target="https://github.com/alezyy/moodle" TargetMode="External"/><Relationship Id="rId532" Type="http://schemas.openxmlformats.org/officeDocument/2006/relationships/hyperlink" Target="https://github.com/aliraza93/Point-of-sale-system" TargetMode="External"/><Relationship Id="rId774" Type="http://schemas.openxmlformats.org/officeDocument/2006/relationships/hyperlink" Target="https://github.com/TheAllR117/mobil" TargetMode="External"/><Relationship Id="rId1121" Type="http://schemas.openxmlformats.org/officeDocument/2006/relationships/hyperlink" Target="https://github.com/ponyonpuririnlovers/Attending-System" TargetMode="External"/><Relationship Id="rId531" Type="http://schemas.openxmlformats.org/officeDocument/2006/relationships/hyperlink" Target="https://github.com/keane-kane/sf_projet" TargetMode="External"/><Relationship Id="rId773" Type="http://schemas.openxmlformats.org/officeDocument/2006/relationships/hyperlink" Target="https://github.com/reza-wiw/Test" TargetMode="External"/><Relationship Id="rId1122" Type="http://schemas.openxmlformats.org/officeDocument/2006/relationships/hyperlink" Target="https://github.com/cwuensche/am-api" TargetMode="External"/><Relationship Id="rId530" Type="http://schemas.openxmlformats.org/officeDocument/2006/relationships/hyperlink" Target="https://github.com/Lazy-MrPi/jvtd-market-api" TargetMode="External"/><Relationship Id="rId772" Type="http://schemas.openxmlformats.org/officeDocument/2006/relationships/hyperlink" Target="https://github.com/bcremer/LineReader" TargetMode="External"/><Relationship Id="rId1123" Type="http://schemas.openxmlformats.org/officeDocument/2006/relationships/hyperlink" Target="https://github.com/sokil/php-viber-notifier" TargetMode="External"/><Relationship Id="rId771" Type="http://schemas.openxmlformats.org/officeDocument/2006/relationships/hyperlink" Target="https://github.com/openplus/drupalwxtsurvey" TargetMode="External"/><Relationship Id="rId1124" Type="http://schemas.openxmlformats.org/officeDocument/2006/relationships/hyperlink" Target="https://github.com/Technikdroide/development_timecatch" TargetMode="External"/><Relationship Id="rId1158" Type="http://schemas.openxmlformats.org/officeDocument/2006/relationships/hyperlink" Target="https://github.com/DahmaniDev/KoolHealthyWebApp" TargetMode="External"/><Relationship Id="rId1159" Type="http://schemas.openxmlformats.org/officeDocument/2006/relationships/hyperlink" Target="https://github.com/happyandrewli/df-docker-tsar" TargetMode="External"/><Relationship Id="rId327" Type="http://schemas.openxmlformats.org/officeDocument/2006/relationships/hyperlink" Target="http://www.wooken.net" TargetMode="External"/><Relationship Id="rId569" Type="http://schemas.openxmlformats.org/officeDocument/2006/relationships/hyperlink" Target="https://github.com/anandprakash15/bridgecampus" TargetMode="External"/><Relationship Id="rId326" Type="http://schemas.openxmlformats.org/officeDocument/2006/relationships/hyperlink" Target="https://github.com/reyesguadalupe/moodle" TargetMode="External"/><Relationship Id="rId568" Type="http://schemas.openxmlformats.org/officeDocument/2006/relationships/hyperlink" Target="https://github.com/beechit/json-to-code-climate-subset-converter" TargetMode="External"/><Relationship Id="rId325" Type="http://schemas.openxmlformats.org/officeDocument/2006/relationships/hyperlink" Target="https://github.com/LIZABelkacem/App_Suivi_Projets_Construction" TargetMode="External"/><Relationship Id="rId567" Type="http://schemas.openxmlformats.org/officeDocument/2006/relationships/hyperlink" Target="https://github.com/coolio03/gestser" TargetMode="External"/><Relationship Id="rId324" Type="http://schemas.openxmlformats.org/officeDocument/2006/relationships/hyperlink" Target="https://github.com/matthewslouismarie/auth-abstractor" TargetMode="External"/><Relationship Id="rId566" Type="http://schemas.openxmlformats.org/officeDocument/2006/relationships/hyperlink" Target="https://github.com/samuelvelez/atmec" TargetMode="External"/><Relationship Id="rId329" Type="http://schemas.openxmlformats.org/officeDocument/2006/relationships/hyperlink" Target="https://github.com/MrFrost-Nv27/sipp" TargetMode="External"/><Relationship Id="rId328" Type="http://schemas.openxmlformats.org/officeDocument/2006/relationships/hyperlink" Target="https://github.com/youaremine/ozzo--" TargetMode="External"/><Relationship Id="rId561" Type="http://schemas.openxmlformats.org/officeDocument/2006/relationships/hyperlink" Target="https://github.com/TakeMeWithU/ITtools-Symfony" TargetMode="External"/><Relationship Id="rId1150" Type="http://schemas.openxmlformats.org/officeDocument/2006/relationships/hyperlink" Target="https://github.com/DiversiCon/uc-d8-deploy" TargetMode="External"/><Relationship Id="rId560" Type="http://schemas.openxmlformats.org/officeDocument/2006/relationships/hyperlink" Target="https://github.com/charlt/edy" TargetMode="External"/><Relationship Id="rId1151" Type="http://schemas.openxmlformats.org/officeDocument/2006/relationships/hyperlink" Target="https://github.com/30145-Summar-Group-3/Web" TargetMode="External"/><Relationship Id="rId1152" Type="http://schemas.openxmlformats.org/officeDocument/2006/relationships/hyperlink" Target="https://github.com/OlyaKalun/Humhub_RESTfull_API" TargetMode="External"/><Relationship Id="rId1153" Type="http://schemas.openxmlformats.org/officeDocument/2006/relationships/hyperlink" Target="https://github.com/MercerMorning/vendor" TargetMode="External"/><Relationship Id="rId323" Type="http://schemas.openxmlformats.org/officeDocument/2006/relationships/hyperlink" Target="https://github.com/antonioushosny/technique" TargetMode="External"/><Relationship Id="rId565" Type="http://schemas.openxmlformats.org/officeDocument/2006/relationships/hyperlink" Target="https://github.com/XaviPG/SUPERCITO_WEB_FINAL" TargetMode="External"/><Relationship Id="rId1154" Type="http://schemas.openxmlformats.org/officeDocument/2006/relationships/hyperlink" Target="https://github.com/fericoder/appad" TargetMode="External"/><Relationship Id="rId322" Type="http://schemas.openxmlformats.org/officeDocument/2006/relationships/hyperlink" Target="https://github.com/Riepaz/elearning_dev" TargetMode="External"/><Relationship Id="rId564" Type="http://schemas.openxmlformats.org/officeDocument/2006/relationships/hyperlink" Target="https://github.com/yii-extension/user-console" TargetMode="External"/><Relationship Id="rId1155" Type="http://schemas.openxmlformats.org/officeDocument/2006/relationships/hyperlink" Target="https://github.com/ashanbj/pms" TargetMode="External"/><Relationship Id="rId321" Type="http://schemas.openxmlformats.org/officeDocument/2006/relationships/hyperlink" Target="https://github.com/jaydip89051/restaurant-d8" TargetMode="External"/><Relationship Id="rId563" Type="http://schemas.openxmlformats.org/officeDocument/2006/relationships/hyperlink" Target="https://github.com/chardebeer/Food-Delivery-App" TargetMode="External"/><Relationship Id="rId1156" Type="http://schemas.openxmlformats.org/officeDocument/2006/relationships/hyperlink" Target="https://github.com/THUHUONG1998/datlichkham2" TargetMode="External"/><Relationship Id="rId320" Type="http://schemas.openxmlformats.org/officeDocument/2006/relationships/hyperlink" Target="https://github.com/rjnl/moodle" TargetMode="External"/><Relationship Id="rId562" Type="http://schemas.openxmlformats.org/officeDocument/2006/relationships/hyperlink" Target="https://github.com/amary21/sipdn-web-CI3" TargetMode="External"/><Relationship Id="rId1157" Type="http://schemas.openxmlformats.org/officeDocument/2006/relationships/hyperlink" Target="https://github.com/daffafafa/BIRU-Website" TargetMode="External"/><Relationship Id="rId1147" Type="http://schemas.openxmlformats.org/officeDocument/2006/relationships/hyperlink" Target="https://github.com/freddyram/Sinader" TargetMode="External"/><Relationship Id="rId1148" Type="http://schemas.openxmlformats.org/officeDocument/2006/relationships/hyperlink" Target="http://think.book.com" TargetMode="External"/><Relationship Id="rId1149" Type="http://schemas.openxmlformats.org/officeDocument/2006/relationships/hyperlink" Target="https://github.com/RMA-tjLong/think.book.com" TargetMode="External"/><Relationship Id="rId316" Type="http://schemas.openxmlformats.org/officeDocument/2006/relationships/hyperlink" Target="http://meritoo.pl" TargetMode="External"/><Relationship Id="rId558" Type="http://schemas.openxmlformats.org/officeDocument/2006/relationships/hyperlink" Target="https://github.com/faezehbagheri/niazmandi" TargetMode="External"/><Relationship Id="rId315" Type="http://schemas.openxmlformats.org/officeDocument/2006/relationships/hyperlink" Target="https://github.com/JannDaryle/cbms" TargetMode="External"/><Relationship Id="rId557" Type="http://schemas.openxmlformats.org/officeDocument/2006/relationships/hyperlink" Target="https://github.com/Jeroen-G/Hummingbird" TargetMode="External"/><Relationship Id="rId799" Type="http://schemas.openxmlformats.org/officeDocument/2006/relationships/hyperlink" Target="https://github.com/dave-ui/sonrisasaludable.github.io" TargetMode="External"/><Relationship Id="rId314" Type="http://schemas.openxmlformats.org/officeDocument/2006/relationships/hyperlink" Target="https://github.com/ashrafeldawody/online-exam-system" TargetMode="External"/><Relationship Id="rId556" Type="http://schemas.openxmlformats.org/officeDocument/2006/relationships/hyperlink" Target="https://github.com/supermabur/giripalmabo" TargetMode="External"/><Relationship Id="rId798" Type="http://schemas.openxmlformats.org/officeDocument/2006/relationships/hyperlink" Target="http://sonrisasaludable.github.io" TargetMode="External"/><Relationship Id="rId313" Type="http://schemas.openxmlformats.org/officeDocument/2006/relationships/hyperlink" Target="https://github.com/sanibr/reg_stock" TargetMode="External"/><Relationship Id="rId555" Type="http://schemas.openxmlformats.org/officeDocument/2006/relationships/hyperlink" Target="https://github.com/syn-arch/appsekolah" TargetMode="External"/><Relationship Id="rId797" Type="http://schemas.openxmlformats.org/officeDocument/2006/relationships/hyperlink" Target="https://github.com/SidorkinAlex/digital_dark_side_final" TargetMode="External"/><Relationship Id="rId319" Type="http://schemas.openxmlformats.org/officeDocument/2006/relationships/hyperlink" Target="https://github.com/waelhenihmadi/myshop" TargetMode="External"/><Relationship Id="rId318" Type="http://schemas.openxmlformats.org/officeDocument/2006/relationships/hyperlink" Target="https://github.com/sergstukachov/Docker-Magento2-4-1" TargetMode="External"/><Relationship Id="rId317" Type="http://schemas.openxmlformats.org/officeDocument/2006/relationships/hyperlink" Target="https://github.com/meritoo/common-library" TargetMode="External"/><Relationship Id="rId559" Type="http://schemas.openxmlformats.org/officeDocument/2006/relationships/hyperlink" Target="https://github.com/JMOriggi/Admin-Web-Application" TargetMode="External"/><Relationship Id="rId550" Type="http://schemas.openxmlformats.org/officeDocument/2006/relationships/hyperlink" Target="https://github.com/Vanessa-SC/actdoc" TargetMode="External"/><Relationship Id="rId792" Type="http://schemas.openxmlformats.org/officeDocument/2006/relationships/hyperlink" Target="https://github.com/Bakary1985/newAssociation" TargetMode="External"/><Relationship Id="rId791" Type="http://schemas.openxmlformats.org/officeDocument/2006/relationships/hyperlink" Target="https://github.com/t0mmy742/token-api" TargetMode="External"/><Relationship Id="rId1140" Type="http://schemas.openxmlformats.org/officeDocument/2006/relationships/hyperlink" Target="https://github.com/L200170159/koperasi" TargetMode="External"/><Relationship Id="rId790" Type="http://schemas.openxmlformats.org/officeDocument/2006/relationships/hyperlink" Target="https://github.com/knavinkids/ljmbaru" TargetMode="External"/><Relationship Id="rId1141" Type="http://schemas.openxmlformats.org/officeDocument/2006/relationships/hyperlink" Target="https://github.com/Mapmo/table_processing_plugin" TargetMode="External"/><Relationship Id="rId1142" Type="http://schemas.openxmlformats.org/officeDocument/2006/relationships/hyperlink" Target="https://github.com/MajedTam/SWE363-1" TargetMode="External"/><Relationship Id="rId312" Type="http://schemas.openxmlformats.org/officeDocument/2006/relationships/hyperlink" Target="https://github.com/Ardi-bog/ppdb_sd" TargetMode="External"/><Relationship Id="rId554" Type="http://schemas.openxmlformats.org/officeDocument/2006/relationships/hyperlink" Target="https://github.com/ShakibulDeveloper/GasUp" TargetMode="External"/><Relationship Id="rId796" Type="http://schemas.openxmlformats.org/officeDocument/2006/relationships/hyperlink" Target="http://tsconsulting.com" TargetMode="External"/><Relationship Id="rId1143" Type="http://schemas.openxmlformats.org/officeDocument/2006/relationships/hyperlink" Target="https://github.com/robinslager/java_web_interface" TargetMode="External"/><Relationship Id="rId311" Type="http://schemas.openxmlformats.org/officeDocument/2006/relationships/hyperlink" Target="https://github.com/reactphp-parallel/object-proxy" TargetMode="External"/><Relationship Id="rId553" Type="http://schemas.openxmlformats.org/officeDocument/2006/relationships/hyperlink" Target="https://github.com/lloydskie78/prestashop-practice" TargetMode="External"/><Relationship Id="rId795" Type="http://schemas.openxmlformats.org/officeDocument/2006/relationships/hyperlink" Target="https://github.com/swanandpatil81/tushar_task_2" TargetMode="External"/><Relationship Id="rId1144" Type="http://schemas.openxmlformats.org/officeDocument/2006/relationships/hyperlink" Target="https://github.com/zamisyh/e-ppdb" TargetMode="External"/><Relationship Id="rId310" Type="http://schemas.openxmlformats.org/officeDocument/2006/relationships/hyperlink" Target="https://github.com/rhoo-bfc/Drupal_MW" TargetMode="External"/><Relationship Id="rId552" Type="http://schemas.openxmlformats.org/officeDocument/2006/relationships/hyperlink" Target="https://github.com/Bcdo/project" TargetMode="External"/><Relationship Id="rId794" Type="http://schemas.openxmlformats.org/officeDocument/2006/relationships/hyperlink" Target="https://github.com/AFONSECAM/S1SPMED" TargetMode="External"/><Relationship Id="rId1145" Type="http://schemas.openxmlformats.org/officeDocument/2006/relationships/hyperlink" Target="https://github.com/LauLamanApps/apple-passbook-bundle" TargetMode="External"/><Relationship Id="rId551" Type="http://schemas.openxmlformats.org/officeDocument/2006/relationships/hyperlink" Target="https://github.com/mg-abramishvili/shkola" TargetMode="External"/><Relationship Id="rId793" Type="http://schemas.openxmlformats.org/officeDocument/2006/relationships/hyperlink" Target="https://github.com/calenger747/Perpustakaan" TargetMode="External"/><Relationship Id="rId1146" Type="http://schemas.openxmlformats.org/officeDocument/2006/relationships/hyperlink" Target="https://github.com/renandelmonico/mutation-test" TargetMode="External"/><Relationship Id="rId297" Type="http://schemas.openxmlformats.org/officeDocument/2006/relationships/hyperlink" Target="https://github.com/Base2526/banlist.info" TargetMode="External"/><Relationship Id="rId296" Type="http://schemas.openxmlformats.org/officeDocument/2006/relationships/hyperlink" Target="http://banlist.info" TargetMode="External"/><Relationship Id="rId295" Type="http://schemas.openxmlformats.org/officeDocument/2006/relationships/hyperlink" Target="https://github.com/bencellis/php-bloodstats" TargetMode="External"/><Relationship Id="rId294" Type="http://schemas.openxmlformats.org/officeDocument/2006/relationships/hyperlink" Target="https://github.com/Slevin06/eccubeHome" TargetMode="External"/><Relationship Id="rId299" Type="http://schemas.openxmlformats.org/officeDocument/2006/relationships/hyperlink" Target="http://annhienplace.com" TargetMode="External"/><Relationship Id="rId298" Type="http://schemas.openxmlformats.org/officeDocument/2006/relationships/hyperlink" Target="https://github.com/stscoundrel/struct" TargetMode="External"/><Relationship Id="rId271" Type="http://schemas.openxmlformats.org/officeDocument/2006/relationships/hyperlink" Target="https://github.com/publishing-kit/config" TargetMode="External"/><Relationship Id="rId270" Type="http://schemas.openxmlformats.org/officeDocument/2006/relationships/hyperlink" Target="https://github.com/publishing-kit/csrf" TargetMode="External"/><Relationship Id="rId269" Type="http://schemas.openxmlformats.org/officeDocument/2006/relationships/hyperlink" Target="https://github.com/publishing-kit/utilities" TargetMode="External"/><Relationship Id="rId264" Type="http://schemas.openxmlformats.org/officeDocument/2006/relationships/hyperlink" Target="https://github.com/haxan100/pemilihan_osis" TargetMode="External"/><Relationship Id="rId263" Type="http://schemas.openxmlformats.org/officeDocument/2006/relationships/hyperlink" Target="https://github.com/duke-bluesmith/bluesmith" TargetMode="External"/><Relationship Id="rId262" Type="http://schemas.openxmlformats.org/officeDocument/2006/relationships/hyperlink" Target="https://github.com/jpzendejas/evaluacion_des" TargetMode="External"/><Relationship Id="rId261" Type="http://schemas.openxmlformats.org/officeDocument/2006/relationships/hyperlink" Target="https://github.com/iheb69nachet/prestashop" TargetMode="External"/><Relationship Id="rId268" Type="http://schemas.openxmlformats.org/officeDocument/2006/relationships/hyperlink" Target="https://github.com/publishing-kit/http-proxy" TargetMode="External"/><Relationship Id="rId267" Type="http://schemas.openxmlformats.org/officeDocument/2006/relationships/hyperlink" Target="https://github.com/Nurmdrafi/woodmart" TargetMode="External"/><Relationship Id="rId266" Type="http://schemas.openxmlformats.org/officeDocument/2006/relationships/hyperlink" Target="https://github.com/MartMbithi/LMS" TargetMode="External"/><Relationship Id="rId265" Type="http://schemas.openxmlformats.org/officeDocument/2006/relationships/hyperlink" Target="https://github.com/samuelfaith/xai-v2.1a" TargetMode="External"/><Relationship Id="rId260" Type="http://schemas.openxmlformats.org/officeDocument/2006/relationships/hyperlink" Target="https://github.com/FractalAgenciaDigital/sasseri_app2" TargetMode="External"/><Relationship Id="rId259" Type="http://schemas.openxmlformats.org/officeDocument/2006/relationships/hyperlink" Target="https://github.com/BryanAnariba/poa-pacc" TargetMode="External"/><Relationship Id="rId258" Type="http://schemas.openxmlformats.org/officeDocument/2006/relationships/hyperlink" Target="https://github.com/ajifatur/campusdigital" TargetMode="External"/><Relationship Id="rId253" Type="http://schemas.openxmlformats.org/officeDocument/2006/relationships/hyperlink" Target="https://github.com/teodoroleckie/url-signer" TargetMode="External"/><Relationship Id="rId495" Type="http://schemas.openxmlformats.org/officeDocument/2006/relationships/hyperlink" Target="https://github.com/Zekarant/prestashop-stage-deuxieme-annee" TargetMode="External"/><Relationship Id="rId252" Type="http://schemas.openxmlformats.org/officeDocument/2006/relationships/hyperlink" Target="https://github.com/Setono/doctrine-object-manager-trait" TargetMode="External"/><Relationship Id="rId494" Type="http://schemas.openxmlformats.org/officeDocument/2006/relationships/hyperlink" Target="https://github.com/wheelercreek/tps" TargetMode="External"/><Relationship Id="rId251" Type="http://schemas.openxmlformats.org/officeDocument/2006/relationships/hyperlink" Target="https://github.com/Setono/JobStatusBundle" TargetMode="External"/><Relationship Id="rId493" Type="http://schemas.openxmlformats.org/officeDocument/2006/relationships/hyperlink" Target="https://github.com/MissAnnah95/mystore" TargetMode="External"/><Relationship Id="rId250" Type="http://schemas.openxmlformats.org/officeDocument/2006/relationships/hyperlink" Target="https://github.com/Lei-YT/Lianyin" TargetMode="External"/><Relationship Id="rId492" Type="http://schemas.openxmlformats.org/officeDocument/2006/relationships/hyperlink" Target="https://github.com/xavii4all/drupal8Playground" TargetMode="External"/><Relationship Id="rId257" Type="http://schemas.openxmlformats.org/officeDocument/2006/relationships/hyperlink" Target="https://github.com/teodoroleckie/design-patterns" TargetMode="External"/><Relationship Id="rId499" Type="http://schemas.openxmlformats.org/officeDocument/2006/relationships/hyperlink" Target="https://github.com/yangguangg/pinpin" TargetMode="External"/><Relationship Id="rId256" Type="http://schemas.openxmlformats.org/officeDocument/2006/relationships/hyperlink" Target="https://github.com/teodoroleckie/log" TargetMode="External"/><Relationship Id="rId498" Type="http://schemas.openxmlformats.org/officeDocument/2006/relationships/hyperlink" Target="https://github.com/xx90ff/ting" TargetMode="External"/><Relationship Id="rId255" Type="http://schemas.openxmlformats.org/officeDocument/2006/relationships/hyperlink" Target="https://github.com/teodoroleckie/paginator" TargetMode="External"/><Relationship Id="rId497" Type="http://schemas.openxmlformats.org/officeDocument/2006/relationships/hyperlink" Target="https://github.com/DT27/72crm-11.0-PHP" TargetMode="External"/><Relationship Id="rId254" Type="http://schemas.openxmlformats.org/officeDocument/2006/relationships/hyperlink" Target="https://github.com/teodoroleckie/password" TargetMode="External"/><Relationship Id="rId496" Type="http://schemas.openxmlformats.org/officeDocument/2006/relationships/hyperlink" Target="https://github.com/ValentineWa/magento" TargetMode="External"/><Relationship Id="rId293" Type="http://schemas.openxmlformats.org/officeDocument/2006/relationships/hyperlink" Target="https://github.com/manetejas00/customer-Management-Php" TargetMode="External"/><Relationship Id="rId292" Type="http://schemas.openxmlformats.org/officeDocument/2006/relationships/hyperlink" Target="https://github.com/pank2607/CardManagement" TargetMode="External"/><Relationship Id="rId291" Type="http://schemas.openxmlformats.org/officeDocument/2006/relationships/hyperlink" Target="https://github.com/keboola/configuration-variables-resolver" TargetMode="External"/><Relationship Id="rId290" Type="http://schemas.openxmlformats.org/officeDocument/2006/relationships/hyperlink" Target="https://github.com/Mohamed-Amir/website" TargetMode="External"/><Relationship Id="rId286" Type="http://schemas.openxmlformats.org/officeDocument/2006/relationships/hyperlink" Target="https://github.com/marialena31/docker-magento" TargetMode="External"/><Relationship Id="rId285" Type="http://schemas.openxmlformats.org/officeDocument/2006/relationships/hyperlink" Target="https://github.com/DanielFdezRud/Moodle_Attendance" TargetMode="External"/><Relationship Id="rId284" Type="http://schemas.openxmlformats.org/officeDocument/2006/relationships/hyperlink" Target="https://github.com/robbyardha/silusi" TargetMode="External"/><Relationship Id="rId283" Type="http://schemas.openxmlformats.org/officeDocument/2006/relationships/hyperlink" Target="https://github.com/MuhammadFaisalIchal/ExportToExcel-CI3-PhpSpreadsheet" TargetMode="External"/><Relationship Id="rId289" Type="http://schemas.openxmlformats.org/officeDocument/2006/relationships/hyperlink" Target="https://github.com/rachyharkov/CAT-XHilang" TargetMode="External"/><Relationship Id="rId288" Type="http://schemas.openxmlformats.org/officeDocument/2006/relationships/hyperlink" Target="https://github.com/shovakmisha/docker-magento2.3-xdebug" TargetMode="External"/><Relationship Id="rId287" Type="http://schemas.openxmlformats.org/officeDocument/2006/relationships/hyperlink" Target="https://github.com/AjaxTest0/activitymaps" TargetMode="External"/><Relationship Id="rId282" Type="http://schemas.openxmlformats.org/officeDocument/2006/relationships/hyperlink" Target="https://github.com/kirychukyurii/documentov" TargetMode="External"/><Relationship Id="rId281" Type="http://schemas.openxmlformats.org/officeDocument/2006/relationships/hyperlink" Target="https://github.com/kavadevelopers/Ussdpos" TargetMode="External"/><Relationship Id="rId280" Type="http://schemas.openxmlformats.org/officeDocument/2006/relationships/hyperlink" Target="https://github.com/NemanjaKasanov/php-Speakers" TargetMode="External"/><Relationship Id="rId275" Type="http://schemas.openxmlformats.org/officeDocument/2006/relationships/hyperlink" Target="https://github.com/marcelthole/openapi-merge" TargetMode="External"/><Relationship Id="rId274" Type="http://schemas.openxmlformats.org/officeDocument/2006/relationships/hyperlink" Target="https://github.com/Roave/no-floaters" TargetMode="External"/><Relationship Id="rId273" Type="http://schemas.openxmlformats.org/officeDocument/2006/relationships/hyperlink" Target="https://github.com/jalapatas/ilias5421" TargetMode="External"/><Relationship Id="rId272" Type="http://schemas.openxmlformats.org/officeDocument/2006/relationships/hyperlink" Target="https://github.com/haxan100/posOrderFood" TargetMode="External"/><Relationship Id="rId279" Type="http://schemas.openxmlformats.org/officeDocument/2006/relationships/hyperlink" Target="https://github.com/LexusAlex/composer-package" TargetMode="External"/><Relationship Id="rId278" Type="http://schemas.openxmlformats.org/officeDocument/2006/relationships/hyperlink" Target="https://github.com/OualidGuennif/wanpack" TargetMode="External"/><Relationship Id="rId277" Type="http://schemas.openxmlformats.org/officeDocument/2006/relationships/hyperlink" Target="https://github.com/mwahyudimw/CMS-Blog-with-Laravel" TargetMode="External"/><Relationship Id="rId276" Type="http://schemas.openxmlformats.org/officeDocument/2006/relationships/hyperlink" Target="https://github.com/mwahyudimw/cms-blog" TargetMode="External"/><Relationship Id="rId907" Type="http://schemas.openxmlformats.org/officeDocument/2006/relationships/hyperlink" Target="https://github.com/muzibmuzakar/simple_phpspreadsheet" TargetMode="External"/><Relationship Id="rId906" Type="http://schemas.openxmlformats.org/officeDocument/2006/relationships/hyperlink" Target="https://github.com/IonBazan/object-store" TargetMode="External"/><Relationship Id="rId905" Type="http://schemas.openxmlformats.org/officeDocument/2006/relationships/hyperlink" Target="https://github.com/nguyetanh1999/DoAnTotNghiep" TargetMode="External"/><Relationship Id="rId904" Type="http://schemas.openxmlformats.org/officeDocument/2006/relationships/hyperlink" Target="https://github.com/fallm09/ApiRest" TargetMode="External"/><Relationship Id="rId909" Type="http://schemas.openxmlformats.org/officeDocument/2006/relationships/hyperlink" Target="https://github.com/nguyenanhfr/food" TargetMode="External"/><Relationship Id="rId908" Type="http://schemas.openxmlformats.org/officeDocument/2006/relationships/hyperlink" Target="https://github.com/azmal99/projectpkl-api" TargetMode="External"/><Relationship Id="rId903" Type="http://schemas.openxmlformats.org/officeDocument/2006/relationships/hyperlink" Target="https://github.com/farahnizam49/DAMS" TargetMode="External"/><Relationship Id="rId902" Type="http://schemas.openxmlformats.org/officeDocument/2006/relationships/hyperlink" Target="https://github.com/wasllot/offers-builder" TargetMode="External"/><Relationship Id="rId901" Type="http://schemas.openxmlformats.org/officeDocument/2006/relationships/hyperlink" Target="https://github.com/QuentinLCS/lemangafrancais" TargetMode="External"/><Relationship Id="rId900" Type="http://schemas.openxmlformats.org/officeDocument/2006/relationships/hyperlink" Target="https://github.com/dennishubb/19com" TargetMode="External"/><Relationship Id="rId929" Type="http://schemas.openxmlformats.org/officeDocument/2006/relationships/hyperlink" Target="https://github.com/balajiks/embasecloud" TargetMode="External"/><Relationship Id="rId928" Type="http://schemas.openxmlformats.org/officeDocument/2006/relationships/hyperlink" Target="https://github.com/samankassou/iut-ndere-online-registration" TargetMode="External"/><Relationship Id="rId927" Type="http://schemas.openxmlformats.org/officeDocument/2006/relationships/hyperlink" Target="https://github.com/Ansonhkg/wp-spreadsheet-to-json-api" TargetMode="External"/><Relationship Id="rId926" Type="http://schemas.openxmlformats.org/officeDocument/2006/relationships/hyperlink" Target="https://github.com/markf3lton/vanilla01" TargetMode="External"/><Relationship Id="rId921" Type="http://schemas.openxmlformats.org/officeDocument/2006/relationships/hyperlink" Target="https://github.com/YAhiru/ahiru-validator" TargetMode="External"/><Relationship Id="rId920" Type="http://schemas.openxmlformats.org/officeDocument/2006/relationships/hyperlink" Target="https://github.com/Ioni14/IoniTodo" TargetMode="External"/><Relationship Id="rId925" Type="http://schemas.openxmlformats.org/officeDocument/2006/relationships/hyperlink" Target="https://github.com/markf3lton/vanilla02" TargetMode="External"/><Relationship Id="rId924" Type="http://schemas.openxmlformats.org/officeDocument/2006/relationships/hyperlink" Target="https://github.com/Rudianto1990/gatheringprize" TargetMode="External"/><Relationship Id="rId923" Type="http://schemas.openxmlformats.org/officeDocument/2006/relationships/hyperlink" Target="https://github.com/Imtiaz17/Classified-Web-Application" TargetMode="External"/><Relationship Id="rId922" Type="http://schemas.openxmlformats.org/officeDocument/2006/relationships/hyperlink" Target="https://github.com/thecoderpanda/ultimate-pos" TargetMode="External"/><Relationship Id="rId918" Type="http://schemas.openxmlformats.org/officeDocument/2006/relationships/hyperlink" Target="https://github.com/greyhats13/selo-crypto" TargetMode="External"/><Relationship Id="rId917" Type="http://schemas.openxmlformats.org/officeDocument/2006/relationships/hyperlink" Target="https://github.com/Glenn-o/Projet-Web-Alpha-" TargetMode="External"/><Relationship Id="rId916" Type="http://schemas.openxmlformats.org/officeDocument/2006/relationships/hyperlink" Target="https://github.com/enriquerv/inncredi" TargetMode="External"/><Relationship Id="rId915" Type="http://schemas.openxmlformats.org/officeDocument/2006/relationships/hyperlink" Target="https://github.com/shencangxinshi/zhenqingxiang" TargetMode="External"/><Relationship Id="rId919" Type="http://schemas.openxmlformats.org/officeDocument/2006/relationships/hyperlink" Target="https://github.com/muhfachrul720/dispos" TargetMode="External"/><Relationship Id="rId910" Type="http://schemas.openxmlformats.org/officeDocument/2006/relationships/hyperlink" Target="https://github.com/sironronron/XenndoV2" TargetMode="External"/><Relationship Id="rId914" Type="http://schemas.openxmlformats.org/officeDocument/2006/relationships/hyperlink" Target="https://github.com/abdul-kader138/stores" TargetMode="External"/><Relationship Id="rId913" Type="http://schemas.openxmlformats.org/officeDocument/2006/relationships/hyperlink" Target="https://github.com/MhmdSaad72/royal-factory" TargetMode="External"/><Relationship Id="rId912" Type="http://schemas.openxmlformats.org/officeDocument/2006/relationships/hyperlink" Target="https://github.com/haydefranco/haydefranco.github.io" TargetMode="External"/><Relationship Id="rId911" Type="http://schemas.openxmlformats.org/officeDocument/2006/relationships/hyperlink" Target="http://haydefranco.github.io" TargetMode="External"/><Relationship Id="rId1213" Type="http://schemas.openxmlformats.org/officeDocument/2006/relationships/hyperlink" Target="https://github.com/vlrntnsha13/SIGAP-UMKM" TargetMode="External"/><Relationship Id="rId1214" Type="http://schemas.openxmlformats.org/officeDocument/2006/relationships/hyperlink" Target="https://github.com/taftadjani/publication" TargetMode="External"/><Relationship Id="rId1215" Type="http://schemas.openxmlformats.org/officeDocument/2006/relationships/hyperlink" Target="https://github.com/nugrahadevelopers/elearndistech" TargetMode="External"/><Relationship Id="rId1216" Type="http://schemas.openxmlformats.org/officeDocument/2006/relationships/hyperlink" Target="https://github.com/gifariabi/Revisi" TargetMode="External"/><Relationship Id="rId1217" Type="http://schemas.openxmlformats.org/officeDocument/2006/relationships/hyperlink" Target="https://github.com/rizha089/EPBM" TargetMode="External"/><Relationship Id="rId1218" Type="http://schemas.openxmlformats.org/officeDocument/2006/relationships/hyperlink" Target="https://github.com/akashsinga/myeducation" TargetMode="External"/><Relationship Id="rId1219" Type="http://schemas.openxmlformats.org/officeDocument/2006/relationships/hyperlink" Target="https://github.com/walidnemri/reservationWPWD" TargetMode="External"/><Relationship Id="rId629" Type="http://schemas.openxmlformats.org/officeDocument/2006/relationships/hyperlink" Target="https://github.com/Kerkristof/ChasseSousMarine" TargetMode="External"/><Relationship Id="rId624" Type="http://schemas.openxmlformats.org/officeDocument/2006/relationships/hyperlink" Target="https://github.com/synchi/master-project-mutation-testing" TargetMode="External"/><Relationship Id="rId866" Type="http://schemas.openxmlformats.org/officeDocument/2006/relationships/hyperlink" Target="https://github.com/SakuraLain/Respuestas-en-PHP" TargetMode="External"/><Relationship Id="rId623" Type="http://schemas.openxmlformats.org/officeDocument/2006/relationships/hyperlink" Target="https://github.com/jdelon02/cyberchapd8" TargetMode="External"/><Relationship Id="rId865" Type="http://schemas.openxmlformats.org/officeDocument/2006/relationships/hyperlink" Target="https://github.com/BlondelSeumo/Multipurpose-Business-Platform" TargetMode="External"/><Relationship Id="rId622" Type="http://schemas.openxmlformats.org/officeDocument/2006/relationships/hyperlink" Target="https://github.com/ph3l1x/homewealthteam" TargetMode="External"/><Relationship Id="rId864" Type="http://schemas.openxmlformats.org/officeDocument/2006/relationships/hyperlink" Target="https://github.com/Zakycka163/RUPD" TargetMode="External"/><Relationship Id="rId621" Type="http://schemas.openxmlformats.org/officeDocument/2006/relationships/hyperlink" Target="https://github.com/asroboy/nonstop" TargetMode="External"/><Relationship Id="rId863" Type="http://schemas.openxmlformats.org/officeDocument/2006/relationships/hyperlink" Target="https://github.com/dembogurski/taller" TargetMode="External"/><Relationship Id="rId628" Type="http://schemas.openxmlformats.org/officeDocument/2006/relationships/hyperlink" Target="https://github.com/Loucif125/PlutonShop" TargetMode="External"/><Relationship Id="rId627" Type="http://schemas.openxmlformats.org/officeDocument/2006/relationships/hyperlink" Target="https://github.com/YAhiru/yuruhachi-gh-demo" TargetMode="External"/><Relationship Id="rId869" Type="http://schemas.openxmlformats.org/officeDocument/2006/relationships/hyperlink" Target="https://github.com/grijalva10/skillsnow.io" TargetMode="External"/><Relationship Id="rId626" Type="http://schemas.openxmlformats.org/officeDocument/2006/relationships/hyperlink" Target="https://github.com/benjiang-ca/crmeb" TargetMode="External"/><Relationship Id="rId868" Type="http://schemas.openxmlformats.org/officeDocument/2006/relationships/hyperlink" Target="http://skillsnow.io" TargetMode="External"/><Relationship Id="rId625" Type="http://schemas.openxmlformats.org/officeDocument/2006/relationships/hyperlink" Target="https://github.com/miandry-fanomezantsoa/ogimet-downloader" TargetMode="External"/><Relationship Id="rId867" Type="http://schemas.openxmlformats.org/officeDocument/2006/relationships/hyperlink" Target="https://github.com/Alexis-Chata/aula" TargetMode="External"/><Relationship Id="rId620" Type="http://schemas.openxmlformats.org/officeDocument/2006/relationships/hyperlink" Target="https://github.com/panjirp/performance-management-system" TargetMode="External"/><Relationship Id="rId862" Type="http://schemas.openxmlformats.org/officeDocument/2006/relationships/hyperlink" Target="https://github.com/nettosolutions/NETTOdemy" TargetMode="External"/><Relationship Id="rId861" Type="http://schemas.openxmlformats.org/officeDocument/2006/relationships/hyperlink" Target="https://github.com/King-username/Wdeom" TargetMode="External"/><Relationship Id="rId1210" Type="http://schemas.openxmlformats.org/officeDocument/2006/relationships/hyperlink" Target="https://github.com/gifariabi/PA" TargetMode="External"/><Relationship Id="rId860" Type="http://schemas.openxmlformats.org/officeDocument/2006/relationships/hyperlink" Target="https://github.com/paipe/izber" TargetMode="External"/><Relationship Id="rId1211" Type="http://schemas.openxmlformats.org/officeDocument/2006/relationships/hyperlink" Target="https://github.com/HossamAmeen/online_exam_fci" TargetMode="External"/><Relationship Id="rId1212" Type="http://schemas.openxmlformats.org/officeDocument/2006/relationships/hyperlink" Target="https://github.com/quockidang95/backend-office" TargetMode="External"/><Relationship Id="rId1202" Type="http://schemas.openxmlformats.org/officeDocument/2006/relationships/hyperlink" Target="https://github.com/hplord12/multisite-config-split" TargetMode="External"/><Relationship Id="rId1203" Type="http://schemas.openxmlformats.org/officeDocument/2006/relationships/hyperlink" Target="https://github.com/ttnguyentran/ForumProjetCommun" TargetMode="External"/><Relationship Id="rId1204" Type="http://schemas.openxmlformats.org/officeDocument/2006/relationships/hyperlink" Target="https://github.com/SierraFlorez/she" TargetMode="External"/><Relationship Id="rId1205" Type="http://schemas.openxmlformats.org/officeDocument/2006/relationships/hyperlink" Target="https://github.com/agespinosa/ticket" TargetMode="External"/><Relationship Id="rId1206" Type="http://schemas.openxmlformats.org/officeDocument/2006/relationships/hyperlink" Target="https://github.com/kishor1234/podcast-hosting-rss" TargetMode="External"/><Relationship Id="rId1207" Type="http://schemas.openxmlformats.org/officeDocument/2006/relationships/hyperlink" Target="https://github.com/hplord12/stagedrupal89" TargetMode="External"/><Relationship Id="rId1208" Type="http://schemas.openxmlformats.org/officeDocument/2006/relationships/hyperlink" Target="https://github.com/hamzaSghaier/gestion-Emploi" TargetMode="External"/><Relationship Id="rId1209" Type="http://schemas.openxmlformats.org/officeDocument/2006/relationships/hyperlink" Target="https://github.com/kishor1234/play_win" TargetMode="External"/><Relationship Id="rId619" Type="http://schemas.openxmlformats.org/officeDocument/2006/relationships/hyperlink" Target="https://github.com/hagar-mohamed-reda/faculty-backend" TargetMode="External"/><Relationship Id="rId618" Type="http://schemas.openxmlformats.org/officeDocument/2006/relationships/hyperlink" Target="https://github.com/saimain/myhome_v2" TargetMode="External"/><Relationship Id="rId613" Type="http://schemas.openxmlformats.org/officeDocument/2006/relationships/hyperlink" Target="https://github.com/SyliusLabs/DoctrineMigrationsExtraBundle" TargetMode="External"/><Relationship Id="rId855" Type="http://schemas.openxmlformats.org/officeDocument/2006/relationships/hyperlink" Target="https://github.com/IonBazan/aliyun-http-signer" TargetMode="External"/><Relationship Id="rId612" Type="http://schemas.openxmlformats.org/officeDocument/2006/relationships/hyperlink" Target="https://github.com/rehanurrashid/fixit-manuals" TargetMode="External"/><Relationship Id="rId854" Type="http://schemas.openxmlformats.org/officeDocument/2006/relationships/hyperlink" Target="https://github.com/laye-lab/tessssr" TargetMode="External"/><Relationship Id="rId611" Type="http://schemas.openxmlformats.org/officeDocument/2006/relationships/hyperlink" Target="https://rehanurrashid.cf/" TargetMode="External"/><Relationship Id="rId853" Type="http://schemas.openxmlformats.org/officeDocument/2006/relationships/hyperlink" Target="https://github.com/Msteimel/intranet-dev" TargetMode="External"/><Relationship Id="rId610" Type="http://schemas.openxmlformats.org/officeDocument/2006/relationships/hyperlink" Target="https://github.com/jalapatas/ilias5.4.13" TargetMode="External"/><Relationship Id="rId852" Type="http://schemas.openxmlformats.org/officeDocument/2006/relationships/hyperlink" Target="https://github.com/imamaulana26/bsm-alami" TargetMode="External"/><Relationship Id="rId617" Type="http://schemas.openxmlformats.org/officeDocument/2006/relationships/hyperlink" Target="https://github.com/neotis/wgb" TargetMode="External"/><Relationship Id="rId859" Type="http://schemas.openxmlformats.org/officeDocument/2006/relationships/hyperlink" Target="https://github.com/cerveau08/transfert-argent" TargetMode="External"/><Relationship Id="rId616" Type="http://schemas.openxmlformats.org/officeDocument/2006/relationships/hyperlink" Target="https://github.com/otzi122/academia" TargetMode="External"/><Relationship Id="rId858" Type="http://schemas.openxmlformats.org/officeDocument/2006/relationships/hyperlink" Target="https://github.com/elenagradovich/prices_php_project" TargetMode="External"/><Relationship Id="rId615" Type="http://schemas.openxmlformats.org/officeDocument/2006/relationships/hyperlink" Target="https://github.com/zamzami13/BAZNAS" TargetMode="External"/><Relationship Id="rId857" Type="http://schemas.openxmlformats.org/officeDocument/2006/relationships/hyperlink" Target="https://github.com/Arcellino/fix" TargetMode="External"/><Relationship Id="rId614" Type="http://schemas.openxmlformats.org/officeDocument/2006/relationships/hyperlink" Target="https://github.com/IvanSukharukov/nebol" TargetMode="External"/><Relationship Id="rId856" Type="http://schemas.openxmlformats.org/officeDocument/2006/relationships/hyperlink" Target="https://github.com/edsonhuamani/Proyecto_Ada" TargetMode="External"/><Relationship Id="rId851" Type="http://schemas.openxmlformats.org/officeDocument/2006/relationships/hyperlink" Target="https://github.com/iamguoyuquan/ips" TargetMode="External"/><Relationship Id="rId850" Type="http://schemas.openxmlformats.org/officeDocument/2006/relationships/hyperlink" Target="https://github.com/nciganovic/forumApp" TargetMode="External"/><Relationship Id="rId1200" Type="http://schemas.openxmlformats.org/officeDocument/2006/relationships/hyperlink" Target="https://github.com/elhadjibabacarsene/elhadjibabacarsene-symbole__Abdou_Karim_SIDIBE_El_Hadji_Babacar_SENE" TargetMode="External"/><Relationship Id="rId1201" Type="http://schemas.openxmlformats.org/officeDocument/2006/relationships/hyperlink" Target="https://github.com/ranaars/symfony4lts-adminpanel" TargetMode="External"/><Relationship Id="rId1235" Type="http://schemas.openxmlformats.org/officeDocument/2006/relationships/hyperlink" Target="https://github.com/DaniilBobrov14/aid" TargetMode="External"/><Relationship Id="rId1236" Type="http://schemas.openxmlformats.org/officeDocument/2006/relationships/hyperlink" Target="https://github.com/MD-Khalid-Hosain/Event_management" TargetMode="External"/><Relationship Id="rId1237" Type="http://schemas.openxmlformats.org/officeDocument/2006/relationships/hyperlink" Target="https://github.com/vikashranjan0000/ashram" TargetMode="External"/><Relationship Id="rId1238" Type="http://schemas.openxmlformats.org/officeDocument/2006/relationships/hyperlink" Target="https://github.com/nhatminh0149/nlntotoshop" TargetMode="External"/><Relationship Id="rId1239" Type="http://schemas.openxmlformats.org/officeDocument/2006/relationships/hyperlink" Target="https://github.com/hipogea/fa" TargetMode="External"/><Relationship Id="rId409" Type="http://schemas.openxmlformats.org/officeDocument/2006/relationships/hyperlink" Target="https://github.com/ankitjaiswal/nearryapp" TargetMode="External"/><Relationship Id="rId404" Type="http://schemas.openxmlformats.org/officeDocument/2006/relationships/hyperlink" Target="https://github.com/avcopper/shop" TargetMode="External"/><Relationship Id="rId646" Type="http://schemas.openxmlformats.org/officeDocument/2006/relationships/hyperlink" Target="https://github.com/Vanessa-SC/residencia" TargetMode="External"/><Relationship Id="rId888" Type="http://schemas.openxmlformats.org/officeDocument/2006/relationships/hyperlink" Target="https://github.com/BLWTF/trb-accounting" TargetMode="External"/><Relationship Id="rId403" Type="http://schemas.openxmlformats.org/officeDocument/2006/relationships/hyperlink" Target="https://github.com/muaz86/wassapshop" TargetMode="External"/><Relationship Id="rId645" Type="http://schemas.openxmlformats.org/officeDocument/2006/relationships/hyperlink" Target="https://github.com/Chandar887/education.dlife_live" TargetMode="External"/><Relationship Id="rId887" Type="http://schemas.openxmlformats.org/officeDocument/2006/relationships/hyperlink" Target="https://github.com/fortisureit/FortisureLearn" TargetMode="External"/><Relationship Id="rId402" Type="http://schemas.openxmlformats.org/officeDocument/2006/relationships/hyperlink" Target="https://github.com/kalika123900/cyberpal-api" TargetMode="External"/><Relationship Id="rId644" Type="http://schemas.openxmlformats.org/officeDocument/2006/relationships/hyperlink" Target="https://github.com/palindungan/sim_klinik" TargetMode="External"/><Relationship Id="rId886" Type="http://schemas.openxmlformats.org/officeDocument/2006/relationships/hyperlink" Target="https://github.com/nhintt/ecormmerce-project" TargetMode="External"/><Relationship Id="rId401" Type="http://schemas.openxmlformats.org/officeDocument/2006/relationships/hyperlink" Target="https://github.com/MammatusPHP/http-server-websockets" TargetMode="External"/><Relationship Id="rId643" Type="http://schemas.openxmlformats.org/officeDocument/2006/relationships/hyperlink" Target="https://github.com/stArch3r/offwhite" TargetMode="External"/><Relationship Id="rId885" Type="http://schemas.openxmlformats.org/officeDocument/2006/relationships/hyperlink" Target="https://github.com/yiyitian/shilianhang" TargetMode="External"/><Relationship Id="rId408" Type="http://schemas.openxmlformats.org/officeDocument/2006/relationships/hyperlink" Target="https://github.com/devdiginest/salkarafooddelivery" TargetMode="External"/><Relationship Id="rId407" Type="http://schemas.openxmlformats.org/officeDocument/2006/relationships/hyperlink" Target="https://github.com/muhamadsyahrulmubarok/ntime" TargetMode="External"/><Relationship Id="rId649" Type="http://schemas.openxmlformats.org/officeDocument/2006/relationships/hyperlink" Target="https://github.com/techrupt-devteam/marutiseva_new" TargetMode="External"/><Relationship Id="rId406" Type="http://schemas.openxmlformats.org/officeDocument/2006/relationships/hyperlink" Target="https://github.com/siri-wi400/wi400_master" TargetMode="External"/><Relationship Id="rId648" Type="http://schemas.openxmlformats.org/officeDocument/2006/relationships/hyperlink" Target="https://github.com/mnicodev/projetK" TargetMode="External"/><Relationship Id="rId405" Type="http://schemas.openxmlformats.org/officeDocument/2006/relationships/hyperlink" Target="https://github.com/Xart22/talikuat" TargetMode="External"/><Relationship Id="rId647" Type="http://schemas.openxmlformats.org/officeDocument/2006/relationships/hyperlink" Target="https://github.com/linhfishCR7/WEB03_VD" TargetMode="External"/><Relationship Id="rId889" Type="http://schemas.openxmlformats.org/officeDocument/2006/relationships/hyperlink" Target="https://github.com/daafith/mutation-testing-examples" TargetMode="External"/><Relationship Id="rId880" Type="http://schemas.openxmlformats.org/officeDocument/2006/relationships/hyperlink" Target="https://github.com/mulyosyahidin/surat46" TargetMode="External"/><Relationship Id="rId1230" Type="http://schemas.openxmlformats.org/officeDocument/2006/relationships/hyperlink" Target="https://github.com/vkwasinski/ternium_v1" TargetMode="External"/><Relationship Id="rId400" Type="http://schemas.openxmlformats.org/officeDocument/2006/relationships/hyperlink" Target="https://github.com/fangxk/lw" TargetMode="External"/><Relationship Id="rId642" Type="http://schemas.openxmlformats.org/officeDocument/2006/relationships/hyperlink" Target="https://github.com/UCWsolutions/ucw-lms-demo" TargetMode="External"/><Relationship Id="rId884" Type="http://schemas.openxmlformats.org/officeDocument/2006/relationships/hyperlink" Target="https://github.com/Darktroy/check-hamelly" TargetMode="External"/><Relationship Id="rId1231" Type="http://schemas.openxmlformats.org/officeDocument/2006/relationships/hyperlink" Target="https://github.com/Thanhdev-web/afftership" TargetMode="External"/><Relationship Id="rId641" Type="http://schemas.openxmlformats.org/officeDocument/2006/relationships/hyperlink" Target="https://github.com/kevinnyaoke/Bagisto" TargetMode="External"/><Relationship Id="rId883" Type="http://schemas.openxmlformats.org/officeDocument/2006/relationships/hyperlink" Target="https://github.com/syaripahainun/UTSKPL2" TargetMode="External"/><Relationship Id="rId1232" Type="http://schemas.openxmlformats.org/officeDocument/2006/relationships/hyperlink" Target="https://github.com/gabordanielski/NBA_application" TargetMode="External"/><Relationship Id="rId640" Type="http://schemas.openxmlformats.org/officeDocument/2006/relationships/hyperlink" Target="https://github.com/kenpachibrown/kns.net" TargetMode="External"/><Relationship Id="rId882" Type="http://schemas.openxmlformats.org/officeDocument/2006/relationships/hyperlink" Target="https://github.com/gonzohec/MOODLE_PROJECTS" TargetMode="External"/><Relationship Id="rId1233" Type="http://schemas.openxmlformats.org/officeDocument/2006/relationships/hyperlink" Target="https://github.com/robbiereta/online" TargetMode="External"/><Relationship Id="rId881" Type="http://schemas.openxmlformats.org/officeDocument/2006/relationships/hyperlink" Target="https://github.com/yiyitian/shilianjiaoyi" TargetMode="External"/><Relationship Id="rId1234" Type="http://schemas.openxmlformats.org/officeDocument/2006/relationships/hyperlink" Target="https://github.com/valmito/GSB" TargetMode="External"/><Relationship Id="rId1224" Type="http://schemas.openxmlformats.org/officeDocument/2006/relationships/hyperlink" Target="https://github.com/tianheng2017/equipment_management_system" TargetMode="External"/><Relationship Id="rId1225" Type="http://schemas.openxmlformats.org/officeDocument/2006/relationships/hyperlink" Target="https://github.com/Seqak/WorkTime-App" TargetMode="External"/><Relationship Id="rId1226" Type="http://schemas.openxmlformats.org/officeDocument/2006/relationships/hyperlink" Target="https://github.com/mehdi-ayari/PI_WebWassalni" TargetMode="External"/><Relationship Id="rId1227" Type="http://schemas.openxmlformats.org/officeDocument/2006/relationships/hyperlink" Target="https://github.com/lauraamrouche/Polytrotters" TargetMode="External"/><Relationship Id="rId1228" Type="http://schemas.openxmlformats.org/officeDocument/2006/relationships/hyperlink" Target="https://github.com/wilangan8/skylinen" TargetMode="External"/><Relationship Id="rId1229" Type="http://schemas.openxmlformats.org/officeDocument/2006/relationships/hyperlink" Target="https://github.com/BorisovskiP/MageMastery_Workshop" TargetMode="External"/><Relationship Id="rId635" Type="http://schemas.openxmlformats.org/officeDocument/2006/relationships/hyperlink" Target="https://github.com/webarchitect609/composer-library-skeleton" TargetMode="External"/><Relationship Id="rId877" Type="http://schemas.openxmlformats.org/officeDocument/2006/relationships/hyperlink" Target="https://github.com/aliefnaa/surveilans-undip" TargetMode="External"/><Relationship Id="rId634" Type="http://schemas.openxmlformats.org/officeDocument/2006/relationships/hyperlink" Target="https://github.com/savarirajunc/nc-new-api-v4" TargetMode="External"/><Relationship Id="rId876" Type="http://schemas.openxmlformats.org/officeDocument/2006/relationships/hyperlink" Target="https://github.com/ferrysaputra999/webferry" TargetMode="External"/><Relationship Id="rId633" Type="http://schemas.openxmlformats.org/officeDocument/2006/relationships/hyperlink" Target="https://github.com/makiki99/biznes-elektroniczny-projekt" TargetMode="External"/><Relationship Id="rId875" Type="http://schemas.openxmlformats.org/officeDocument/2006/relationships/hyperlink" Target="http://localhost/ferrysaputra/" TargetMode="External"/><Relationship Id="rId632" Type="http://schemas.openxmlformats.org/officeDocument/2006/relationships/hyperlink" Target="https://github.com/Trans-DevLan/iRegistration" TargetMode="External"/><Relationship Id="rId874" Type="http://schemas.openxmlformats.org/officeDocument/2006/relationships/hyperlink" Target="https://github.com/qq57318220/fastadmin" TargetMode="External"/><Relationship Id="rId639" Type="http://schemas.openxmlformats.org/officeDocument/2006/relationships/hyperlink" Target="http://kns.net" TargetMode="External"/><Relationship Id="rId638" Type="http://schemas.openxmlformats.org/officeDocument/2006/relationships/hyperlink" Target="https://github.com/adiyatzzz/bljr_ci_siakad" TargetMode="External"/><Relationship Id="rId637" Type="http://schemas.openxmlformats.org/officeDocument/2006/relationships/hyperlink" Target="https://github.com/nderitumwangi/acefun" TargetMode="External"/><Relationship Id="rId879" Type="http://schemas.openxmlformats.org/officeDocument/2006/relationships/hyperlink" Target="https://github.com/MohamedElshatlawy/food_delivery_dashboard" TargetMode="External"/><Relationship Id="rId636" Type="http://schemas.openxmlformats.org/officeDocument/2006/relationships/hyperlink" Target="https://github.com/roydebbrota/markdrawing" TargetMode="External"/><Relationship Id="rId878" Type="http://schemas.openxmlformats.org/officeDocument/2006/relationships/hyperlink" Target="https://github.com/qsystem-online/eticketing" TargetMode="External"/><Relationship Id="rId631" Type="http://schemas.openxmlformats.org/officeDocument/2006/relationships/hyperlink" Target="https://github.com/hanifalbaaits/web-getid" TargetMode="External"/><Relationship Id="rId873" Type="http://schemas.openxmlformats.org/officeDocument/2006/relationships/hyperlink" Target="https://github.com/PongtornKsr/Project" TargetMode="External"/><Relationship Id="rId1220" Type="http://schemas.openxmlformats.org/officeDocument/2006/relationships/hyperlink" Target="https://github.com/Muhammadiqbal15/shopsmart" TargetMode="External"/><Relationship Id="rId630" Type="http://schemas.openxmlformats.org/officeDocument/2006/relationships/hyperlink" Target="https://github.com/aveiv/mixed-value" TargetMode="External"/><Relationship Id="rId872" Type="http://schemas.openxmlformats.org/officeDocument/2006/relationships/hyperlink" Target="https://github.com/hanthetnyein/moodle" TargetMode="External"/><Relationship Id="rId1221" Type="http://schemas.openxmlformats.org/officeDocument/2006/relationships/hyperlink" Target="https://github.com/azhar042003/toko_online" TargetMode="External"/><Relationship Id="rId871" Type="http://schemas.openxmlformats.org/officeDocument/2006/relationships/hyperlink" Target="https://github.com/cliddell97/vendorCuero" TargetMode="External"/><Relationship Id="rId1222" Type="http://schemas.openxmlformats.org/officeDocument/2006/relationships/hyperlink" Target="https://github.com/hzq92/fastadmin_mayi" TargetMode="External"/><Relationship Id="rId870" Type="http://schemas.openxmlformats.org/officeDocument/2006/relationships/hyperlink" Target="https://github.com/AFONSECAM/sispmed" TargetMode="External"/><Relationship Id="rId1223" Type="http://schemas.openxmlformats.org/officeDocument/2006/relationships/hyperlink" Target="https://github.com/yullyayu/Skripsi_LB1" TargetMode="External"/><Relationship Id="rId829" Type="http://schemas.openxmlformats.org/officeDocument/2006/relationships/hyperlink" Target="https://github.com/Aatikur/nov_santi" TargetMode="External"/><Relationship Id="rId828" Type="http://schemas.openxmlformats.org/officeDocument/2006/relationships/hyperlink" Target="https://github.com/leslieT4/TeachingSys" TargetMode="External"/><Relationship Id="rId827" Type="http://schemas.openxmlformats.org/officeDocument/2006/relationships/hyperlink" Target="https://github.com/jonrossmoffett/tafe_backend" TargetMode="External"/><Relationship Id="rId822" Type="http://schemas.openxmlformats.org/officeDocument/2006/relationships/hyperlink" Target="https://github.com/hirohisaonoue/eccube-4.0.5" TargetMode="External"/><Relationship Id="rId821" Type="http://schemas.openxmlformats.org/officeDocument/2006/relationships/hyperlink" Target="https://github.com/rizkikurniaa/APIPropertyApps" TargetMode="External"/><Relationship Id="rId820" Type="http://schemas.openxmlformats.org/officeDocument/2006/relationships/hyperlink" Target="https://github.com/fazalaysha68/magento2" TargetMode="External"/><Relationship Id="rId826" Type="http://schemas.openxmlformats.org/officeDocument/2006/relationships/hyperlink" Target="https://github.com/WyriHaximus/php-metrics-tactician" TargetMode="External"/><Relationship Id="rId825" Type="http://schemas.openxmlformats.org/officeDocument/2006/relationships/hyperlink" Target="https://github.com/harrypurmanta/panicbutton" TargetMode="External"/><Relationship Id="rId824" Type="http://schemas.openxmlformats.org/officeDocument/2006/relationships/hyperlink" Target="https://github.com/wingyao666/yii2-admin" TargetMode="External"/><Relationship Id="rId823" Type="http://schemas.openxmlformats.org/officeDocument/2006/relationships/hyperlink" Target="https://github.com/CodiumTeam/tdd-training-php" TargetMode="External"/><Relationship Id="rId819" Type="http://schemas.openxmlformats.org/officeDocument/2006/relationships/hyperlink" Target="https://github.com/xenotechmx/yob_cms" TargetMode="External"/><Relationship Id="rId818" Type="http://schemas.openxmlformats.org/officeDocument/2006/relationships/hyperlink" Target="https://github.com/lmalocen/moodle" TargetMode="External"/><Relationship Id="rId817" Type="http://schemas.openxmlformats.org/officeDocument/2006/relationships/hyperlink" Target="https://github.com/simivar/riot-php" TargetMode="External"/><Relationship Id="rId816" Type="http://schemas.openxmlformats.org/officeDocument/2006/relationships/hyperlink" Target="https://github.com/umairjadoon999/CRM" TargetMode="External"/><Relationship Id="rId811" Type="http://schemas.openxmlformats.org/officeDocument/2006/relationships/hyperlink" Target="https://github.com/rozikun/KlasterLara" TargetMode="External"/><Relationship Id="rId810" Type="http://schemas.openxmlformats.org/officeDocument/2006/relationships/hyperlink" Target="https://github.com/himura31/kki_bismillah" TargetMode="External"/><Relationship Id="rId815" Type="http://schemas.openxmlformats.org/officeDocument/2006/relationships/hyperlink" Target="https://github.com/phpgears/value-object" TargetMode="External"/><Relationship Id="rId814" Type="http://schemas.openxmlformats.org/officeDocument/2006/relationships/hyperlink" Target="https://github.com/doshipriyank/crm-7-10-29" TargetMode="External"/><Relationship Id="rId813" Type="http://schemas.openxmlformats.org/officeDocument/2006/relationships/hyperlink" Target="https://github.com/dembogurski/texpar" TargetMode="External"/><Relationship Id="rId812" Type="http://schemas.openxmlformats.org/officeDocument/2006/relationships/hyperlink" Target="https://github.com/kuaukutsu/validator" TargetMode="External"/><Relationship Id="rId609" Type="http://schemas.openxmlformats.org/officeDocument/2006/relationships/hyperlink" Target="https://github.com/qsolqsolqsol/edooken" TargetMode="External"/><Relationship Id="rId608" Type="http://schemas.openxmlformats.org/officeDocument/2006/relationships/hyperlink" Target="https://github.com/stephaneBatch/MyDailyFridge" TargetMode="External"/><Relationship Id="rId607" Type="http://schemas.openxmlformats.org/officeDocument/2006/relationships/hyperlink" Target="https://github.com/AhmetCanpolat/v2021" TargetMode="External"/><Relationship Id="rId849" Type="http://schemas.openxmlformats.org/officeDocument/2006/relationships/hyperlink" Target="https://github.com/Vaibhav068/Astral-Expense-Software" TargetMode="External"/><Relationship Id="rId602" Type="http://schemas.openxmlformats.org/officeDocument/2006/relationships/hyperlink" Target="https://github.com/MFilipkowski/kopia-sklepu_dumped" TargetMode="External"/><Relationship Id="rId844" Type="http://schemas.openxmlformats.org/officeDocument/2006/relationships/hyperlink" Target="https://github.com/zhangjunliang1410/uzi" TargetMode="External"/><Relationship Id="rId601" Type="http://schemas.openxmlformats.org/officeDocument/2006/relationships/hyperlink" Target="https://github.com/excaoxsal/lmsamikomnew" TargetMode="External"/><Relationship Id="rId843" Type="http://schemas.openxmlformats.org/officeDocument/2006/relationships/hyperlink" Target="https://github.com/NotMorales/Aprore" TargetMode="External"/><Relationship Id="rId600" Type="http://schemas.openxmlformats.org/officeDocument/2006/relationships/hyperlink" Target="https://github.com/robbyrohmansukarya/building-management" TargetMode="External"/><Relationship Id="rId842" Type="http://schemas.openxmlformats.org/officeDocument/2006/relationships/hyperlink" Target="https://github.com/smpl/infection-problem-with-phpt" TargetMode="External"/><Relationship Id="rId841" Type="http://schemas.openxmlformats.org/officeDocument/2006/relationships/hyperlink" Target="https://github.com/withoutcoke/fit5120-Food-Relief-in-Melbourne" TargetMode="External"/><Relationship Id="rId606" Type="http://schemas.openxmlformats.org/officeDocument/2006/relationships/hyperlink" Target="https://github.com/mimopa/docker-laravel" TargetMode="External"/><Relationship Id="rId848" Type="http://schemas.openxmlformats.org/officeDocument/2006/relationships/hyperlink" Target="https://github.com/RebecaSpiess/GSE" TargetMode="External"/><Relationship Id="rId605" Type="http://schemas.openxmlformats.org/officeDocument/2006/relationships/hyperlink" Target="https://github.com/oemsoft2020/oemshop" TargetMode="External"/><Relationship Id="rId847" Type="http://schemas.openxmlformats.org/officeDocument/2006/relationships/hyperlink" Target="https://github.com/fzwsc/crmeb" TargetMode="External"/><Relationship Id="rId604" Type="http://schemas.openxmlformats.org/officeDocument/2006/relationships/hyperlink" Target="https://github.com/EasonLiu0913/php_project_folder" TargetMode="External"/><Relationship Id="rId846" Type="http://schemas.openxmlformats.org/officeDocument/2006/relationships/hyperlink" Target="https://github.com/elolmedo/ConsumPSPV_PHP" TargetMode="External"/><Relationship Id="rId603" Type="http://schemas.openxmlformats.org/officeDocument/2006/relationships/hyperlink" Target="https://github.com/xxdannilinxx/app-lanchonete" TargetMode="External"/><Relationship Id="rId845" Type="http://schemas.openxmlformats.org/officeDocument/2006/relationships/hyperlink" Target="http://romsolutions.es" TargetMode="External"/><Relationship Id="rId840" Type="http://schemas.openxmlformats.org/officeDocument/2006/relationships/hyperlink" Target="https://github.com/itoktoni/webkawi" TargetMode="External"/><Relationship Id="rId839" Type="http://schemas.openxmlformats.org/officeDocument/2006/relationships/hyperlink" Target="https://github.com/elhadjimalick-dieye/laravel" TargetMode="External"/><Relationship Id="rId838" Type="http://schemas.openxmlformats.org/officeDocument/2006/relationships/hyperlink" Target="https://github.com/2545127004/fastadminR" TargetMode="External"/><Relationship Id="rId833" Type="http://schemas.openxmlformats.org/officeDocument/2006/relationships/hyperlink" Target="https://github.com/yaufaniadam/sibpkh" TargetMode="External"/><Relationship Id="rId832" Type="http://schemas.openxmlformats.org/officeDocument/2006/relationships/hyperlink" Target="https://github.com/anabeatrizmartinez/Mantenimiento-hospitalario" TargetMode="External"/><Relationship Id="rId831" Type="http://schemas.openxmlformats.org/officeDocument/2006/relationships/hyperlink" Target="https://github.com/somen123/scrap" TargetMode="External"/><Relationship Id="rId830" Type="http://schemas.openxmlformats.org/officeDocument/2006/relationships/hyperlink" Target="https://github.com/fujia1992/fastadmin" TargetMode="External"/><Relationship Id="rId837" Type="http://schemas.openxmlformats.org/officeDocument/2006/relationships/hyperlink" Target="https://github.com/10040818/dts.vsga" TargetMode="External"/><Relationship Id="rId836" Type="http://schemas.openxmlformats.org/officeDocument/2006/relationships/hyperlink" Target="https://github.com/huangweihao/youjiannaicha" TargetMode="External"/><Relationship Id="rId835" Type="http://schemas.openxmlformats.org/officeDocument/2006/relationships/hyperlink" Target="https://github.com/INDRONILRAY/elakarshop-web" TargetMode="External"/><Relationship Id="rId834" Type="http://schemas.openxmlformats.org/officeDocument/2006/relationships/hyperlink" Target="https://github.com/bavdalimbaev/ilimbox" TargetMode="External"/><Relationship Id="rId1059" Type="http://schemas.openxmlformats.org/officeDocument/2006/relationships/hyperlink" Target="https://github.com/worawek-wek/DHL" TargetMode="External"/><Relationship Id="rId228" Type="http://schemas.openxmlformats.org/officeDocument/2006/relationships/hyperlink" Target="https://github.com/webexpr-jlefevre/ps7-demo" TargetMode="External"/><Relationship Id="rId227" Type="http://schemas.openxmlformats.org/officeDocument/2006/relationships/hyperlink" Target="https://github.com/72wukong/72crm-11.0-PHP" TargetMode="External"/><Relationship Id="rId469" Type="http://schemas.openxmlformats.org/officeDocument/2006/relationships/hyperlink" Target="https://github.com/c0dec0de/phpgraph" TargetMode="External"/><Relationship Id="rId226" Type="http://schemas.openxmlformats.org/officeDocument/2006/relationships/hyperlink" Target="https://github.com/Amos9486/mfee14_eteam" TargetMode="External"/><Relationship Id="rId468" Type="http://schemas.openxmlformats.org/officeDocument/2006/relationships/hyperlink" Target="https://github.com/keboola/cors" TargetMode="External"/><Relationship Id="rId225" Type="http://schemas.openxmlformats.org/officeDocument/2006/relationships/hyperlink" Target="https://github.com/zerai/x-badge" TargetMode="External"/><Relationship Id="rId467" Type="http://schemas.openxmlformats.org/officeDocument/2006/relationships/hyperlink" Target="https://github.com/Andryut/Fullstack-tech-test-backend" TargetMode="External"/><Relationship Id="rId229" Type="http://schemas.openxmlformats.org/officeDocument/2006/relationships/hyperlink" Target="https://github.com/anaclet922/sms_system" TargetMode="External"/><Relationship Id="rId1050" Type="http://schemas.openxmlformats.org/officeDocument/2006/relationships/hyperlink" Target="https://github.com/ishita-rastogi/edusaur" TargetMode="External"/><Relationship Id="rId220" Type="http://schemas.openxmlformats.org/officeDocument/2006/relationships/hyperlink" Target="https://github.com/ecphp/cas-bundle" TargetMode="External"/><Relationship Id="rId462" Type="http://schemas.openxmlformats.org/officeDocument/2006/relationships/hyperlink" Target="https://github.com/mmdm95/shiraz-marketing" TargetMode="External"/><Relationship Id="rId1051" Type="http://schemas.openxmlformats.org/officeDocument/2006/relationships/hyperlink" Target="https://github.com/diegodalr/drupal-properties" TargetMode="External"/><Relationship Id="rId461" Type="http://schemas.openxmlformats.org/officeDocument/2006/relationships/hyperlink" Target="https://github.com/Sampahcokk-dev/moodle" TargetMode="External"/><Relationship Id="rId1052" Type="http://schemas.openxmlformats.org/officeDocument/2006/relationships/hyperlink" Target="https://github.com/ahmed-abdullah9/huurr" TargetMode="External"/><Relationship Id="rId460" Type="http://schemas.openxmlformats.org/officeDocument/2006/relationships/hyperlink" Target="https://github.com/KpnQ/Enums" TargetMode="External"/><Relationship Id="rId1053" Type="http://schemas.openxmlformats.org/officeDocument/2006/relationships/hyperlink" Target="https://github.com/anupkanti/onko.xyz" TargetMode="External"/><Relationship Id="rId1054" Type="http://schemas.openxmlformats.org/officeDocument/2006/relationships/hyperlink" Target="https://github.com/Mutemba12/halelua" TargetMode="External"/><Relationship Id="rId224" Type="http://schemas.openxmlformats.org/officeDocument/2006/relationships/hyperlink" Target="https://github.com/ecphp/eu-login-bundle" TargetMode="External"/><Relationship Id="rId466" Type="http://schemas.openxmlformats.org/officeDocument/2006/relationships/hyperlink" Target="https://github.com/yakshna-technologies/moodle" TargetMode="External"/><Relationship Id="rId1055" Type="http://schemas.openxmlformats.org/officeDocument/2006/relationships/hyperlink" Target="https://github.com/wangbenshan/apartment" TargetMode="External"/><Relationship Id="rId223" Type="http://schemas.openxmlformats.org/officeDocument/2006/relationships/hyperlink" Target="https://github.com/ecphp/api-gw-authentication-bundle" TargetMode="External"/><Relationship Id="rId465" Type="http://schemas.openxmlformats.org/officeDocument/2006/relationships/hyperlink" Target="https://github.com/ajaykumarreddy1306/digital" TargetMode="External"/><Relationship Id="rId1056" Type="http://schemas.openxmlformats.org/officeDocument/2006/relationships/hyperlink" Target="https://github.com/cuonghoit/POC" TargetMode="External"/><Relationship Id="rId222" Type="http://schemas.openxmlformats.org/officeDocument/2006/relationships/hyperlink" Target="https://github.com/Dev0011111000101010/mashine1_task1" TargetMode="External"/><Relationship Id="rId464" Type="http://schemas.openxmlformats.org/officeDocument/2006/relationships/hyperlink" Target="https://github.com/AlexKatyukov/momiac-test" TargetMode="External"/><Relationship Id="rId1057" Type="http://schemas.openxmlformats.org/officeDocument/2006/relationships/hyperlink" Target="https://github.com/OdinXl/Test-de-Velocidad" TargetMode="External"/><Relationship Id="rId221" Type="http://schemas.openxmlformats.org/officeDocument/2006/relationships/hyperlink" Target="https://github.com/sigelson/dqrs" TargetMode="External"/><Relationship Id="rId463" Type="http://schemas.openxmlformats.org/officeDocument/2006/relationships/hyperlink" Target="https://github.com/pgarcia1000/Optica-Buenavista" TargetMode="External"/><Relationship Id="rId1058" Type="http://schemas.openxmlformats.org/officeDocument/2006/relationships/hyperlink" Target="https://github.com/adrendon/ecommerce" TargetMode="External"/><Relationship Id="rId1048" Type="http://schemas.openxmlformats.org/officeDocument/2006/relationships/hyperlink" Target="https://github.com/eminuk/promotion-for-ci4-study" TargetMode="External"/><Relationship Id="rId1049" Type="http://schemas.openxmlformats.org/officeDocument/2006/relationships/hyperlink" Target="https://github.com/aubriehill/dev-curriculum" TargetMode="External"/><Relationship Id="rId217" Type="http://schemas.openxmlformats.org/officeDocument/2006/relationships/hyperlink" Target="https://github.com/kriollo/wysapp" TargetMode="External"/><Relationship Id="rId459" Type="http://schemas.openxmlformats.org/officeDocument/2006/relationships/hyperlink" Target="https://github.com/MahamdiAmine/docker-prestashop" TargetMode="External"/><Relationship Id="rId216" Type="http://schemas.openxmlformats.org/officeDocument/2006/relationships/hyperlink" Target="https://github.com/PaulVLAD22/e-commerce-Website" TargetMode="External"/><Relationship Id="rId458" Type="http://schemas.openxmlformats.org/officeDocument/2006/relationships/hyperlink" Target="https://github.com/jimtrinidad/aexxxxxxx" TargetMode="External"/><Relationship Id="rId215" Type="http://schemas.openxmlformats.org/officeDocument/2006/relationships/hyperlink" Target="https://github.com/nu99etz/skripsi_c45" TargetMode="External"/><Relationship Id="rId457" Type="http://schemas.openxmlformats.org/officeDocument/2006/relationships/hyperlink" Target="https://github.com/bag2php/container" TargetMode="External"/><Relationship Id="rId699" Type="http://schemas.openxmlformats.org/officeDocument/2006/relationships/hyperlink" Target="https://github.com/Marionweb/city-of-marion" TargetMode="External"/><Relationship Id="rId214" Type="http://schemas.openxmlformats.org/officeDocument/2006/relationships/hyperlink" Target="https://github.com/BlondelSeumo/Live-Video-Chat-Messaging-Live-Class-Meeting-Webinar-File-Sharing-Whiteboard" TargetMode="External"/><Relationship Id="rId456" Type="http://schemas.openxmlformats.org/officeDocument/2006/relationships/hyperlink" Target="https://github.com/taufan26/Bengkelyii2" TargetMode="External"/><Relationship Id="rId698" Type="http://schemas.openxmlformats.org/officeDocument/2006/relationships/hyperlink" Target="https://github.com/Fr4nkWong/CMS" TargetMode="External"/><Relationship Id="rId219" Type="http://schemas.openxmlformats.org/officeDocument/2006/relationships/hyperlink" Target="https://github.com/CristobalMS2017/proyectoredes" TargetMode="External"/><Relationship Id="rId218" Type="http://schemas.openxmlformats.org/officeDocument/2006/relationships/hyperlink" Target="https://github.com/GabrielFeMello/numeros-lotofacil" TargetMode="External"/><Relationship Id="rId451" Type="http://schemas.openxmlformats.org/officeDocument/2006/relationships/hyperlink" Target="https://github.com/ndthanhduy911/vltk" TargetMode="External"/><Relationship Id="rId693" Type="http://schemas.openxmlformats.org/officeDocument/2006/relationships/hyperlink" Target="https://github.com/trjflash/flash.WEB-CHAT.chat-api" TargetMode="External"/><Relationship Id="rId1040" Type="http://schemas.openxmlformats.org/officeDocument/2006/relationships/hyperlink" Target="https://github.com/IDS-Quocnh/pannguyen" TargetMode="External"/><Relationship Id="rId450" Type="http://schemas.openxmlformats.org/officeDocument/2006/relationships/hyperlink" Target="https://github.com/agmedia/kozo" TargetMode="External"/><Relationship Id="rId692" Type="http://schemas.openxmlformats.org/officeDocument/2006/relationships/hyperlink" Target="https://github.com/git-zhu/tcstore" TargetMode="External"/><Relationship Id="rId1041" Type="http://schemas.openxmlformats.org/officeDocument/2006/relationships/hyperlink" Target="https://github.com/MonaAshraf/zakher" TargetMode="External"/><Relationship Id="rId691" Type="http://schemas.openxmlformats.org/officeDocument/2006/relationships/hyperlink" Target="https://github.com/devdandi/histore" TargetMode="External"/><Relationship Id="rId1042" Type="http://schemas.openxmlformats.org/officeDocument/2006/relationships/hyperlink" Target="https://github.com/JoeJonnyBoy75/RECAMoodle" TargetMode="External"/><Relationship Id="rId690" Type="http://schemas.openxmlformats.org/officeDocument/2006/relationships/hyperlink" Target="https://github.com/Bertoia-Jeremy/Calendrier" TargetMode="External"/><Relationship Id="rId1043" Type="http://schemas.openxmlformats.org/officeDocument/2006/relationships/hyperlink" Target="https://github.com/rcl-cloud-apps/phpbb" TargetMode="External"/><Relationship Id="rId213" Type="http://schemas.openxmlformats.org/officeDocument/2006/relationships/hyperlink" Target="https://github.com/iqhired/igummi" TargetMode="External"/><Relationship Id="rId455" Type="http://schemas.openxmlformats.org/officeDocument/2006/relationships/hyperlink" Target="https://github.com/budigunawan99/pinbuk" TargetMode="External"/><Relationship Id="rId697" Type="http://schemas.openxmlformats.org/officeDocument/2006/relationships/hyperlink" Target="https://github.com/kavadevelopers/installke" TargetMode="External"/><Relationship Id="rId1044" Type="http://schemas.openxmlformats.org/officeDocument/2006/relationships/hyperlink" Target="https://github.com/ghostmigi/Sk-Booking" TargetMode="External"/><Relationship Id="rId212" Type="http://schemas.openxmlformats.org/officeDocument/2006/relationships/hyperlink" Target="https://github.com/platformsh/fwp-prestashop" TargetMode="External"/><Relationship Id="rId454" Type="http://schemas.openxmlformats.org/officeDocument/2006/relationships/hyperlink" Target="https://github.com/tenantcloud/php-better-reflection" TargetMode="External"/><Relationship Id="rId696" Type="http://schemas.openxmlformats.org/officeDocument/2006/relationships/hyperlink" Target="https://github.com/onnov/detect-encoding" TargetMode="External"/><Relationship Id="rId1045" Type="http://schemas.openxmlformats.org/officeDocument/2006/relationships/hyperlink" Target="https://github.com/4mSystems/Lawyer" TargetMode="External"/><Relationship Id="rId211" Type="http://schemas.openxmlformats.org/officeDocument/2006/relationships/hyperlink" Target="https://github.com/blessen131/Moodle" TargetMode="External"/><Relationship Id="rId453" Type="http://schemas.openxmlformats.org/officeDocument/2006/relationships/hyperlink" Target="https://github.com/NeKiioz1/Anais" TargetMode="External"/><Relationship Id="rId695" Type="http://schemas.openxmlformats.org/officeDocument/2006/relationships/hyperlink" Target="https://github.com/jalapatas/ilias5.4.19" TargetMode="External"/><Relationship Id="rId1046" Type="http://schemas.openxmlformats.org/officeDocument/2006/relationships/hyperlink" Target="http://sortir.com" TargetMode="External"/><Relationship Id="rId210" Type="http://schemas.openxmlformats.org/officeDocument/2006/relationships/hyperlink" Target="https://github.com/AhmedFathi96/Efhm" TargetMode="External"/><Relationship Id="rId452" Type="http://schemas.openxmlformats.org/officeDocument/2006/relationships/hyperlink" Target="https://github.com/ucguate/IDB_EcoMicro_BZ" TargetMode="External"/><Relationship Id="rId694" Type="http://schemas.openxmlformats.org/officeDocument/2006/relationships/hyperlink" Target="https://github.com/ismailgo95/datapers" TargetMode="External"/><Relationship Id="rId1047" Type="http://schemas.openxmlformats.org/officeDocument/2006/relationships/hyperlink" Target="https://github.com/florent234/sortir.com" TargetMode="External"/><Relationship Id="rId491" Type="http://schemas.openxmlformats.org/officeDocument/2006/relationships/hyperlink" Target="https://github.com/zonuexe/kenall.php" TargetMode="External"/><Relationship Id="rId490" Type="http://schemas.openxmlformats.org/officeDocument/2006/relationships/hyperlink" Target="https://github.com/TaibiNadia/projet08" TargetMode="External"/><Relationship Id="rId249" Type="http://schemas.openxmlformats.org/officeDocument/2006/relationships/hyperlink" Target="https://github.com/elmsln/hax-all-the-things" TargetMode="External"/><Relationship Id="rId248" Type="http://schemas.openxmlformats.org/officeDocument/2006/relationships/hyperlink" Target="https://github.com/mrjulylizama/SafeMoney" TargetMode="External"/><Relationship Id="rId247" Type="http://schemas.openxmlformats.org/officeDocument/2006/relationships/hyperlink" Target="https://github.com/devhotel/hoteldev" TargetMode="External"/><Relationship Id="rId489" Type="http://schemas.openxmlformats.org/officeDocument/2006/relationships/hyperlink" Target="https://github.com/isamnugroho/tiket" TargetMode="External"/><Relationship Id="rId1070" Type="http://schemas.openxmlformats.org/officeDocument/2006/relationships/hyperlink" Target="https://github.com/ManasBhole/Faculty-Expertise-Management-Tool" TargetMode="External"/><Relationship Id="rId1071" Type="http://schemas.openxmlformats.org/officeDocument/2006/relationships/hyperlink" Target="http://sysgef.pnh.ht" TargetMode="External"/><Relationship Id="rId1072" Type="http://schemas.openxmlformats.org/officeDocument/2006/relationships/hyperlink" Target="https://github.com/icebox827/sysgef.pnh.ht" TargetMode="External"/><Relationship Id="rId242" Type="http://schemas.openxmlformats.org/officeDocument/2006/relationships/hyperlink" Target="https://github.com/augustinassimkuss/company_employees_list" TargetMode="External"/><Relationship Id="rId484" Type="http://schemas.openxmlformats.org/officeDocument/2006/relationships/hyperlink" Target="https://github.com/entinmikhail/PHP" TargetMode="External"/><Relationship Id="rId1073" Type="http://schemas.openxmlformats.org/officeDocument/2006/relationships/hyperlink" Target="https://github.com/masriant/VirtualHost" TargetMode="External"/><Relationship Id="rId241" Type="http://schemas.openxmlformats.org/officeDocument/2006/relationships/hyperlink" Target="https://github.com/BazioDEV/cargo" TargetMode="External"/><Relationship Id="rId483" Type="http://schemas.openxmlformats.org/officeDocument/2006/relationships/hyperlink" Target="https://github.com/hmadilkhan/TMSWebService" TargetMode="External"/><Relationship Id="rId1074" Type="http://schemas.openxmlformats.org/officeDocument/2006/relationships/hyperlink" Target="https://github.com/itoktoni/cargo" TargetMode="External"/><Relationship Id="rId240" Type="http://schemas.openxmlformats.org/officeDocument/2006/relationships/hyperlink" Target="https://github.com/christianjaena/islandora-capstone" TargetMode="External"/><Relationship Id="rId482" Type="http://schemas.openxmlformats.org/officeDocument/2006/relationships/hyperlink" Target="https://github.com/sanjuictgroup/backendapi" TargetMode="External"/><Relationship Id="rId1075" Type="http://schemas.openxmlformats.org/officeDocument/2006/relationships/hyperlink" Target="https://github.com/DeiseClaudino/MVC-com-PHP-Entenda-o-padr-o-Model-View-Controller" TargetMode="External"/><Relationship Id="rId481" Type="http://schemas.openxmlformats.org/officeDocument/2006/relationships/hyperlink" Target="https://github.com/JoseRoberto2/app-ava" TargetMode="External"/><Relationship Id="rId1076" Type="http://schemas.openxmlformats.org/officeDocument/2006/relationships/hyperlink" Target="https://github.com/Divya-gi/espocrm" TargetMode="External"/><Relationship Id="rId246" Type="http://schemas.openxmlformats.org/officeDocument/2006/relationships/hyperlink" Target="https://github.com/Code-Operative/Reuse" TargetMode="External"/><Relationship Id="rId488" Type="http://schemas.openxmlformats.org/officeDocument/2006/relationships/hyperlink" Target="https://github.com/gzim324/colden-cloud" TargetMode="External"/><Relationship Id="rId1077" Type="http://schemas.openxmlformats.org/officeDocument/2006/relationships/hyperlink" Target="https://github.com/dev-thanh/bacviet" TargetMode="External"/><Relationship Id="rId245" Type="http://schemas.openxmlformats.org/officeDocument/2006/relationships/hyperlink" Target="https://github.com/teodoroleckie/file-resolver" TargetMode="External"/><Relationship Id="rId487" Type="http://schemas.openxmlformats.org/officeDocument/2006/relationships/hyperlink" Target="https://github.com/Anamika1999-d/Inner-Line-Pass" TargetMode="External"/><Relationship Id="rId1078" Type="http://schemas.openxmlformats.org/officeDocument/2006/relationships/hyperlink" Target="https://github.com/jssusen/x00730" TargetMode="External"/><Relationship Id="rId244" Type="http://schemas.openxmlformats.org/officeDocument/2006/relationships/hyperlink" Target="https://github.com/inspired123/Pumpindustry" TargetMode="External"/><Relationship Id="rId486" Type="http://schemas.openxmlformats.org/officeDocument/2006/relationships/hyperlink" Target="https://github.com/opitz/qmplus" TargetMode="External"/><Relationship Id="rId1079" Type="http://schemas.openxmlformats.org/officeDocument/2006/relationships/hyperlink" Target="https://github.com/deforay/amrs-dashboard" TargetMode="External"/><Relationship Id="rId243" Type="http://schemas.openxmlformats.org/officeDocument/2006/relationships/hyperlink" Target="https://github.com/utkdigitalinitiatives/omeka-s" TargetMode="External"/><Relationship Id="rId485" Type="http://schemas.openxmlformats.org/officeDocument/2006/relationships/hyperlink" Target="https://github.com/abhisareen2002/tronVanity" TargetMode="External"/><Relationship Id="rId480" Type="http://schemas.openxmlformats.org/officeDocument/2006/relationships/hyperlink" Target="https://github.com/Mopis2/Anais" TargetMode="External"/><Relationship Id="rId239" Type="http://schemas.openxmlformats.org/officeDocument/2006/relationships/hyperlink" Target="https://github.com/teodoroleckie/value-object" TargetMode="External"/><Relationship Id="rId238" Type="http://schemas.openxmlformats.org/officeDocument/2006/relationships/hyperlink" Target="https://github.com/teodoroleckie/router" TargetMode="External"/><Relationship Id="rId237" Type="http://schemas.openxmlformats.org/officeDocument/2006/relationships/hyperlink" Target="https://github.com/teodoroleckie/enum" TargetMode="External"/><Relationship Id="rId479" Type="http://schemas.openxmlformats.org/officeDocument/2006/relationships/hyperlink" Target="https://github.com/deepanker-bhalla/gittest" TargetMode="External"/><Relationship Id="rId236" Type="http://schemas.openxmlformats.org/officeDocument/2006/relationships/hyperlink" Target="https://github.com/teodoroleckie/acl" TargetMode="External"/><Relationship Id="rId478" Type="http://schemas.openxmlformats.org/officeDocument/2006/relationships/hyperlink" Target="https://github.com/mhawwari/theautozine" TargetMode="External"/><Relationship Id="rId1060" Type="http://schemas.openxmlformats.org/officeDocument/2006/relationships/hyperlink" Target="https://github.com/sergeicomua/orders-rest-api" TargetMode="External"/><Relationship Id="rId1061" Type="http://schemas.openxmlformats.org/officeDocument/2006/relationships/hyperlink" Target="https://github.com/bellyfat/sellerassistant" TargetMode="External"/><Relationship Id="rId231" Type="http://schemas.openxmlformats.org/officeDocument/2006/relationships/hyperlink" Target="https://github.com/maildaltontavares/crudPHP" TargetMode="External"/><Relationship Id="rId473" Type="http://schemas.openxmlformats.org/officeDocument/2006/relationships/hyperlink" Target="https://github.com/micahlagrange/magento2-poc" TargetMode="External"/><Relationship Id="rId1062" Type="http://schemas.openxmlformats.org/officeDocument/2006/relationships/hyperlink" Target="https://github.com/fetter1991/book" TargetMode="External"/><Relationship Id="rId230" Type="http://schemas.openxmlformats.org/officeDocument/2006/relationships/hyperlink" Target="https://github.com/php-api-clients/psr7-oauth1" TargetMode="External"/><Relationship Id="rId472" Type="http://schemas.openxmlformats.org/officeDocument/2006/relationships/hyperlink" Target="https://github.com/elrodriguez/proy_ada_v2" TargetMode="External"/><Relationship Id="rId1063" Type="http://schemas.openxmlformats.org/officeDocument/2006/relationships/hyperlink" Target="https://github.com/duongtung4691/vkland" TargetMode="External"/><Relationship Id="rId471" Type="http://schemas.openxmlformats.org/officeDocument/2006/relationships/hyperlink" Target="https://github.com/Sidney-Dev/lando-app" TargetMode="External"/><Relationship Id="rId1064" Type="http://schemas.openxmlformats.org/officeDocument/2006/relationships/hyperlink" Target="https://github.com/alexanderpas/tooltesting" TargetMode="External"/><Relationship Id="rId470" Type="http://schemas.openxmlformats.org/officeDocument/2006/relationships/hyperlink" Target="https://github.com/HilaryOkello/shoeprestashop" TargetMode="External"/><Relationship Id="rId1065" Type="http://schemas.openxmlformats.org/officeDocument/2006/relationships/hyperlink" Target="https://github.com/mweruli/timesheet-app" TargetMode="External"/><Relationship Id="rId235" Type="http://schemas.openxmlformats.org/officeDocument/2006/relationships/hyperlink" Target="https://github.com/teodoroleckie/template" TargetMode="External"/><Relationship Id="rId477" Type="http://schemas.openxmlformats.org/officeDocument/2006/relationships/hyperlink" Target="https://github.com/raychen369/crmebc" TargetMode="External"/><Relationship Id="rId1066" Type="http://schemas.openxmlformats.org/officeDocument/2006/relationships/hyperlink" Target="https://github.com/gedeeinstein/laravel_x_tabulator" TargetMode="External"/><Relationship Id="rId234" Type="http://schemas.openxmlformats.org/officeDocument/2006/relationships/hyperlink" Target="https://github.com/yiisoft/translator-extractor" TargetMode="External"/><Relationship Id="rId476" Type="http://schemas.openxmlformats.org/officeDocument/2006/relationships/hyperlink" Target="https://github.com/crmeb/CRMEB" TargetMode="External"/><Relationship Id="rId1067" Type="http://schemas.openxmlformats.org/officeDocument/2006/relationships/hyperlink" Target="http://clothesmy.com" TargetMode="External"/><Relationship Id="rId233" Type="http://schemas.openxmlformats.org/officeDocument/2006/relationships/hyperlink" Target="https://github.com/yiisoft/yii-event" TargetMode="External"/><Relationship Id="rId475" Type="http://schemas.openxmlformats.org/officeDocument/2006/relationships/hyperlink" Target="https://github.com/totocostaud/test" TargetMode="External"/><Relationship Id="rId1068" Type="http://schemas.openxmlformats.org/officeDocument/2006/relationships/hyperlink" Target="https://github.com/tookit/clothesmy.com" TargetMode="External"/><Relationship Id="rId232" Type="http://schemas.openxmlformats.org/officeDocument/2006/relationships/hyperlink" Target="https://github.com/sravanichinni/demowebsite" TargetMode="External"/><Relationship Id="rId474" Type="http://schemas.openxmlformats.org/officeDocument/2006/relationships/hyperlink" Target="https://github.com/lozobojan/akademija-hr-app" TargetMode="External"/><Relationship Id="rId1069" Type="http://schemas.openxmlformats.org/officeDocument/2006/relationships/hyperlink" Target="https://github.com/wanjauvv/moodle" TargetMode="External"/><Relationship Id="rId1015" Type="http://schemas.openxmlformats.org/officeDocument/2006/relationships/hyperlink" Target="https://github.com/johnalfred02323/enrollment-sys" TargetMode="External"/><Relationship Id="rId1016" Type="http://schemas.openxmlformats.org/officeDocument/2006/relationships/hyperlink" Target="https://github.com/strelson/espocrm_test" TargetMode="External"/><Relationship Id="rId1017" Type="http://schemas.openxmlformats.org/officeDocument/2006/relationships/hyperlink" Target="https://github.com/jaiminfulmali/redis_drupal" TargetMode="External"/><Relationship Id="rId1018" Type="http://schemas.openxmlformats.org/officeDocument/2006/relationships/hyperlink" Target="https://github.com/n-vgh98/omidwebshops" TargetMode="External"/><Relationship Id="rId1019" Type="http://schemas.openxmlformats.org/officeDocument/2006/relationships/hyperlink" Target="https://github.com/Trystanr/friendface" TargetMode="External"/><Relationship Id="rId426" Type="http://schemas.openxmlformats.org/officeDocument/2006/relationships/hyperlink" Target="https://github.com/hamidkunari/excel_file" TargetMode="External"/><Relationship Id="rId668" Type="http://schemas.openxmlformats.org/officeDocument/2006/relationships/hyperlink" Target="https://github.com/tpaztx/yjpz" TargetMode="External"/><Relationship Id="rId425" Type="http://schemas.openxmlformats.org/officeDocument/2006/relationships/hyperlink" Target="https://github.com/mortona42/democraticLi" TargetMode="External"/><Relationship Id="rId667" Type="http://schemas.openxmlformats.org/officeDocument/2006/relationships/hyperlink" Target="https://github.com/agaktr/homiStaging" TargetMode="External"/><Relationship Id="rId424" Type="http://schemas.openxmlformats.org/officeDocument/2006/relationships/hyperlink" Target="https://github.com/MontoyaSanchezIvan/moodleTest" TargetMode="External"/><Relationship Id="rId666" Type="http://schemas.openxmlformats.org/officeDocument/2006/relationships/hyperlink" Target="https://github.com/luongduyanh/shopbanhanglaravel" TargetMode="External"/><Relationship Id="rId423" Type="http://schemas.openxmlformats.org/officeDocument/2006/relationships/hyperlink" Target="https://github.com/MentorNila/stock_track" TargetMode="External"/><Relationship Id="rId665" Type="http://schemas.openxmlformats.org/officeDocument/2006/relationships/hyperlink" Target="https://github.com/Shohanur-Rahman/work4u.com" TargetMode="External"/><Relationship Id="rId429" Type="http://schemas.openxmlformats.org/officeDocument/2006/relationships/hyperlink" Target="https://github.com/hrybserhii00/Skillcat" TargetMode="External"/><Relationship Id="rId428" Type="http://schemas.openxmlformats.org/officeDocument/2006/relationships/hyperlink" Target="https://github.com/amarcano568/iebz" TargetMode="External"/><Relationship Id="rId427" Type="http://schemas.openxmlformats.org/officeDocument/2006/relationships/hyperlink" Target="https://github.com/athstobey/www" TargetMode="External"/><Relationship Id="rId669" Type="http://schemas.openxmlformats.org/officeDocument/2006/relationships/hyperlink" Target="https://github.com/rustamwin/attributes" TargetMode="External"/><Relationship Id="rId660" Type="http://schemas.openxmlformats.org/officeDocument/2006/relationships/hyperlink" Target="https://github.com/dolphinotaku/Pie-mini-system" TargetMode="External"/><Relationship Id="rId1010" Type="http://schemas.openxmlformats.org/officeDocument/2006/relationships/hyperlink" Target="https://github.com/dzul272/administrasi-intel" TargetMode="External"/><Relationship Id="rId422" Type="http://schemas.openxmlformats.org/officeDocument/2006/relationships/hyperlink" Target="https://github.com/linewise/zhongtujiance" TargetMode="External"/><Relationship Id="rId664" Type="http://schemas.openxmlformats.org/officeDocument/2006/relationships/hyperlink" Target="http://work4u.com" TargetMode="External"/><Relationship Id="rId1011" Type="http://schemas.openxmlformats.org/officeDocument/2006/relationships/hyperlink" Target="https://github.com/MontVelazquez/moodlelasalle39" TargetMode="External"/><Relationship Id="rId421" Type="http://schemas.openxmlformats.org/officeDocument/2006/relationships/hyperlink" Target="https://github.com/RahulLanjewar93/acmmumbai-ngo" TargetMode="External"/><Relationship Id="rId663" Type="http://schemas.openxmlformats.org/officeDocument/2006/relationships/hyperlink" Target="https://github.com/Franzmaglanque/zread_monitoring" TargetMode="External"/><Relationship Id="rId1012" Type="http://schemas.openxmlformats.org/officeDocument/2006/relationships/hyperlink" Target="https://github.com/marykhodaparast/laravel-powerstation" TargetMode="External"/><Relationship Id="rId420" Type="http://schemas.openxmlformats.org/officeDocument/2006/relationships/hyperlink" Target="https://github.com/chaschin/wp-woo-products-importer" TargetMode="External"/><Relationship Id="rId662" Type="http://schemas.openxmlformats.org/officeDocument/2006/relationships/hyperlink" Target="https://github.com/ilham67-netizen/elearning_ci.github.io" TargetMode="External"/><Relationship Id="rId1013" Type="http://schemas.openxmlformats.org/officeDocument/2006/relationships/hyperlink" Target="https://github.com/chaoting1995/mfee09-proj" TargetMode="External"/><Relationship Id="rId661" Type="http://schemas.openxmlformats.org/officeDocument/2006/relationships/hyperlink" Target="http://elearning_ci.github.io" TargetMode="External"/><Relationship Id="rId1014" Type="http://schemas.openxmlformats.org/officeDocument/2006/relationships/hyperlink" Target="https://github.com/wangpengshao/newUwei" TargetMode="External"/><Relationship Id="rId1004" Type="http://schemas.openxmlformats.org/officeDocument/2006/relationships/hyperlink" Target="https://github.com/MuazamIftikhar/new" TargetMode="External"/><Relationship Id="rId1005" Type="http://schemas.openxmlformats.org/officeDocument/2006/relationships/hyperlink" Target="https://github.com/MuazamIftikhar/cms" TargetMode="External"/><Relationship Id="rId1006" Type="http://schemas.openxmlformats.org/officeDocument/2006/relationships/hyperlink" Target="https://github.com/codingbirdsonline/codingbirds_" TargetMode="External"/><Relationship Id="rId1007" Type="http://schemas.openxmlformats.org/officeDocument/2006/relationships/hyperlink" Target="https://github.com/locuschao/adminShop" TargetMode="External"/><Relationship Id="rId1008" Type="http://schemas.openxmlformats.org/officeDocument/2006/relationships/hyperlink" Target="https://github.com/tommytomz/keuangan_potensi_utama" TargetMode="External"/><Relationship Id="rId1009" Type="http://schemas.openxmlformats.org/officeDocument/2006/relationships/hyperlink" Target="https://github.com/pazenuks/m2-vagrant" TargetMode="External"/><Relationship Id="rId415" Type="http://schemas.openxmlformats.org/officeDocument/2006/relationships/hyperlink" Target="https://github.com/johnvandeweghe/EventStreamAPI" TargetMode="External"/><Relationship Id="rId657" Type="http://schemas.openxmlformats.org/officeDocument/2006/relationships/hyperlink" Target="https://github.com/untillnesss/cbt-ku" TargetMode="External"/><Relationship Id="rId899" Type="http://schemas.openxmlformats.org/officeDocument/2006/relationships/hyperlink" Target="https://github.com/falgun/csrf" TargetMode="External"/><Relationship Id="rId414" Type="http://schemas.openxmlformats.org/officeDocument/2006/relationships/hyperlink" Target="https://github.com/harismairaj/recipes" TargetMode="External"/><Relationship Id="rId656" Type="http://schemas.openxmlformats.org/officeDocument/2006/relationships/hyperlink" Target="https://github.com/gurleenbindra/ERPSolution" TargetMode="External"/><Relationship Id="rId898" Type="http://schemas.openxmlformats.org/officeDocument/2006/relationships/hyperlink" Target="https://github.com/DasSecurity-HatLab/AoiAWD" TargetMode="External"/><Relationship Id="rId413" Type="http://schemas.openxmlformats.org/officeDocument/2006/relationships/hyperlink" Target="https://github.com/Mikeonii/mata" TargetMode="External"/><Relationship Id="rId655" Type="http://schemas.openxmlformats.org/officeDocument/2006/relationships/hyperlink" Target="https://github.com/trancuongit/magento2.4.1" TargetMode="External"/><Relationship Id="rId897" Type="http://schemas.openxmlformats.org/officeDocument/2006/relationships/hyperlink" Target="https://github.com/mohanadatef/cms" TargetMode="External"/><Relationship Id="rId412" Type="http://schemas.openxmlformats.org/officeDocument/2006/relationships/hyperlink" Target="https://github.com/CodeDuck42/elasticsearch" TargetMode="External"/><Relationship Id="rId654" Type="http://schemas.openxmlformats.org/officeDocument/2006/relationships/hyperlink" Target="https://github.com/mohammed-muzzammil/crm" TargetMode="External"/><Relationship Id="rId896" Type="http://schemas.openxmlformats.org/officeDocument/2006/relationships/hyperlink" Target="https://github.com/zliu0086/IE-TA28" TargetMode="External"/><Relationship Id="rId419" Type="http://schemas.openxmlformats.org/officeDocument/2006/relationships/hyperlink" Target="https://github.com/ngovanhai/product-review" TargetMode="External"/><Relationship Id="rId418" Type="http://schemas.openxmlformats.org/officeDocument/2006/relationships/hyperlink" Target="https://github.com/divyaulag/kc" TargetMode="External"/><Relationship Id="rId417" Type="http://schemas.openxmlformats.org/officeDocument/2006/relationships/hyperlink" Target="https://github.com/kavadevelopers/cci" TargetMode="External"/><Relationship Id="rId659" Type="http://schemas.openxmlformats.org/officeDocument/2006/relationships/hyperlink" Target="https://github.com/afrasiyabhaider/lucky_aluminium" TargetMode="External"/><Relationship Id="rId416" Type="http://schemas.openxmlformats.org/officeDocument/2006/relationships/hyperlink" Target="https://github.com/ibra7500/schoolmanagement" TargetMode="External"/><Relationship Id="rId658" Type="http://schemas.openxmlformats.org/officeDocument/2006/relationships/hyperlink" Target="https://github.com/adikchristian/cetakpendaftaran" TargetMode="External"/><Relationship Id="rId891" Type="http://schemas.openxmlformats.org/officeDocument/2006/relationships/hyperlink" Target="https://github.com/nsukonny/learndash-questionare-charts" TargetMode="External"/><Relationship Id="rId890" Type="http://schemas.openxmlformats.org/officeDocument/2006/relationships/hyperlink" Target="https://github.com/LaconicaStudio/citywinecellar_mage2" TargetMode="External"/><Relationship Id="rId1240" Type="http://schemas.openxmlformats.org/officeDocument/2006/relationships/hyperlink" Target="https://github.com/Farouk00/Foods" TargetMode="External"/><Relationship Id="rId1241" Type="http://schemas.openxmlformats.org/officeDocument/2006/relationships/drawing" Target="../drawings/drawing3.xml"/><Relationship Id="rId411" Type="http://schemas.openxmlformats.org/officeDocument/2006/relationships/hyperlink" Target="https://github.com/matkovskiy/magento_oob_aws" TargetMode="External"/><Relationship Id="rId653" Type="http://schemas.openxmlformats.org/officeDocument/2006/relationships/hyperlink" Target="https://github.com/betimademi/B_Dashboard" TargetMode="External"/><Relationship Id="rId895" Type="http://schemas.openxmlformats.org/officeDocument/2006/relationships/hyperlink" Target="https://github.com/wendytys/Healtheeker" TargetMode="External"/><Relationship Id="rId1000" Type="http://schemas.openxmlformats.org/officeDocument/2006/relationships/hyperlink" Target="https://github.com/naufalnv21/ppdb" TargetMode="External"/><Relationship Id="rId410" Type="http://schemas.openxmlformats.org/officeDocument/2006/relationships/hyperlink" Target="https://github.com/ammararyanto/insan" TargetMode="External"/><Relationship Id="rId652" Type="http://schemas.openxmlformats.org/officeDocument/2006/relationships/hyperlink" Target="https://github.com/aloxanh/source_module" TargetMode="External"/><Relationship Id="rId894" Type="http://schemas.openxmlformats.org/officeDocument/2006/relationships/hyperlink" Target="https://github.com/sitesoft1/ad-crew18102020" TargetMode="External"/><Relationship Id="rId1001" Type="http://schemas.openxmlformats.org/officeDocument/2006/relationships/hyperlink" Target="https://github.com/syn-arch/Reserve" TargetMode="External"/><Relationship Id="rId651" Type="http://schemas.openxmlformats.org/officeDocument/2006/relationships/hyperlink" Target="https://github.com/irsyadisayid/projectPrestashop" TargetMode="External"/><Relationship Id="rId893" Type="http://schemas.openxmlformats.org/officeDocument/2006/relationships/hyperlink" Target="https://github.com/thinklifepot/amaahia" TargetMode="External"/><Relationship Id="rId1002" Type="http://schemas.openxmlformats.org/officeDocument/2006/relationships/hyperlink" Target="http://17746582441.github.io" TargetMode="External"/><Relationship Id="rId650" Type="http://schemas.openxmlformats.org/officeDocument/2006/relationships/hyperlink" Target="https://github.com/rishabgoyal368/grocery" TargetMode="External"/><Relationship Id="rId892" Type="http://schemas.openxmlformats.org/officeDocument/2006/relationships/hyperlink" Target="https://github.com/kaman21/moodle" TargetMode="External"/><Relationship Id="rId1003" Type="http://schemas.openxmlformats.org/officeDocument/2006/relationships/hyperlink" Target="https://github.com/17746582441/17746582441.github.io" TargetMode="External"/><Relationship Id="rId1037" Type="http://schemas.openxmlformats.org/officeDocument/2006/relationships/hyperlink" Target="https://github.com/mfj360pro/Web-Dev" TargetMode="External"/><Relationship Id="rId1038" Type="http://schemas.openxmlformats.org/officeDocument/2006/relationships/hyperlink" Target="https://github.com/unaibamir/ct_tasks" TargetMode="External"/><Relationship Id="rId1039" Type="http://schemas.openxmlformats.org/officeDocument/2006/relationships/hyperlink" Target="https://github.com/irfanjoelax/app-undian" TargetMode="External"/><Relationship Id="rId206" Type="http://schemas.openxmlformats.org/officeDocument/2006/relationships/hyperlink" Target="https://github.com/phpcfdi/cfdi-to-json" TargetMode="External"/><Relationship Id="rId448" Type="http://schemas.openxmlformats.org/officeDocument/2006/relationships/hyperlink" Target="https://github.com/shahakki/infuze" TargetMode="External"/><Relationship Id="rId205" Type="http://schemas.openxmlformats.org/officeDocument/2006/relationships/hyperlink" Target="https://github.com/RafiIzzatulRizquFaris/kantigniter" TargetMode="External"/><Relationship Id="rId447" Type="http://schemas.openxmlformats.org/officeDocument/2006/relationships/hyperlink" Target="https://github.com/fujimya/Sistem-Informasi-Akademik-Sekolah" TargetMode="External"/><Relationship Id="rId689" Type="http://schemas.openxmlformats.org/officeDocument/2006/relationships/hyperlink" Target="https://github.com/siyoutechweb/b2b-prod" TargetMode="External"/><Relationship Id="rId204" Type="http://schemas.openxmlformats.org/officeDocument/2006/relationships/hyperlink" Target="https://github.com/tc-ca/drupalwxt-internet" TargetMode="External"/><Relationship Id="rId446" Type="http://schemas.openxmlformats.org/officeDocument/2006/relationships/hyperlink" Target="https://github.com/vflirt/moodle" TargetMode="External"/><Relationship Id="rId688" Type="http://schemas.openxmlformats.org/officeDocument/2006/relationships/hyperlink" Target="https://github.com/AlexPazenko/first-drupal" TargetMode="External"/><Relationship Id="rId203" Type="http://schemas.openxmlformats.org/officeDocument/2006/relationships/hyperlink" Target="https://github.com/teodoroleckie/collection" TargetMode="External"/><Relationship Id="rId445" Type="http://schemas.openxmlformats.org/officeDocument/2006/relationships/hyperlink" Target="https://github.com/rzksbr/SMS" TargetMode="External"/><Relationship Id="rId687" Type="http://schemas.openxmlformats.org/officeDocument/2006/relationships/hyperlink" Target="https://github.com/Maxur1/Ravel-Team" TargetMode="External"/><Relationship Id="rId209" Type="http://schemas.openxmlformats.org/officeDocument/2006/relationships/hyperlink" Target="https://github.com/jasonwkeith/magic-maker" TargetMode="External"/><Relationship Id="rId208" Type="http://schemas.openxmlformats.org/officeDocument/2006/relationships/hyperlink" Target="https://github.com/ucguate/climahub" TargetMode="External"/><Relationship Id="rId207" Type="http://schemas.openxmlformats.org/officeDocument/2006/relationships/hyperlink" Target="https://github.com/CViniciusSDias/youtube-testes-de-unidade" TargetMode="External"/><Relationship Id="rId449" Type="http://schemas.openxmlformats.org/officeDocument/2006/relationships/hyperlink" Target="https://github.com/Makkssimka/helper" TargetMode="External"/><Relationship Id="rId440" Type="http://schemas.openxmlformats.org/officeDocument/2006/relationships/hyperlink" Target="https://github.com/james8bond/fast" TargetMode="External"/><Relationship Id="rId682" Type="http://schemas.openxmlformats.org/officeDocument/2006/relationships/hyperlink" Target="https://github.com/agusamirudin25/sipakbuta" TargetMode="External"/><Relationship Id="rId681" Type="http://schemas.openxmlformats.org/officeDocument/2006/relationships/hyperlink" Target="https://github.com/naufalregedz23/PHPMatrix-develop" TargetMode="External"/><Relationship Id="rId1030" Type="http://schemas.openxmlformats.org/officeDocument/2006/relationships/hyperlink" Target="https://github.com/xiscoj/mapsomosrim" TargetMode="External"/><Relationship Id="rId680" Type="http://schemas.openxmlformats.org/officeDocument/2006/relationships/hyperlink" Target="https://github.com/Chandar887/EducationDemo" TargetMode="External"/><Relationship Id="rId1031" Type="http://schemas.openxmlformats.org/officeDocument/2006/relationships/hyperlink" Target="https://github.com/VHK1/Kitchen" TargetMode="External"/><Relationship Id="rId1032" Type="http://schemas.openxmlformats.org/officeDocument/2006/relationships/hyperlink" Target="https://github.com/developmentvk/laravel" TargetMode="External"/><Relationship Id="rId202" Type="http://schemas.openxmlformats.org/officeDocument/2006/relationships/hyperlink" Target="https://github.com/hipogea/tutoria" TargetMode="External"/><Relationship Id="rId444" Type="http://schemas.openxmlformats.org/officeDocument/2006/relationships/hyperlink" Target="https://github.com/SCDB-IPDN/spcp" TargetMode="External"/><Relationship Id="rId686" Type="http://schemas.openxmlformats.org/officeDocument/2006/relationships/hyperlink" Target="https://github.com/ceaparedes/Base-Laravel" TargetMode="External"/><Relationship Id="rId1033" Type="http://schemas.openxmlformats.org/officeDocument/2006/relationships/hyperlink" Target="https://github.com/Enayat305/newimc" TargetMode="External"/><Relationship Id="rId201" Type="http://schemas.openxmlformats.org/officeDocument/2006/relationships/hyperlink" Target="https://github.com/hipogea/tut" TargetMode="External"/><Relationship Id="rId443" Type="http://schemas.openxmlformats.org/officeDocument/2006/relationships/hyperlink" Target="https://github.com/litbangbungamayang/litbang" TargetMode="External"/><Relationship Id="rId685" Type="http://schemas.openxmlformats.org/officeDocument/2006/relationships/hyperlink" Target="https://github.com/MadiPatrick/moodle" TargetMode="External"/><Relationship Id="rId1034" Type="http://schemas.openxmlformats.org/officeDocument/2006/relationships/hyperlink" Target="https://github.com/jyse/phpspreadsheet" TargetMode="External"/><Relationship Id="rId200" Type="http://schemas.openxmlformats.org/officeDocument/2006/relationships/hyperlink" Target="https://github.com/hipogea/tuto" TargetMode="External"/><Relationship Id="rId442" Type="http://schemas.openxmlformats.org/officeDocument/2006/relationships/hyperlink" Target="https://github.com/wakaka623/questionnaire" TargetMode="External"/><Relationship Id="rId684" Type="http://schemas.openxmlformats.org/officeDocument/2006/relationships/hyperlink" Target="https://github.com/nishajee/sales_baba_new" TargetMode="External"/><Relationship Id="rId1035" Type="http://schemas.openxmlformats.org/officeDocument/2006/relationships/hyperlink" Target="https://github.com/rcl-cloud-apps/espocrm" TargetMode="External"/><Relationship Id="rId441" Type="http://schemas.openxmlformats.org/officeDocument/2006/relationships/hyperlink" Target="https://github.com/srcstudy/discuz" TargetMode="External"/><Relationship Id="rId683" Type="http://schemas.openxmlformats.org/officeDocument/2006/relationships/hyperlink" Target="https://github.com/Eisenbahn-Dev/wefra" TargetMode="External"/><Relationship Id="rId1036" Type="http://schemas.openxmlformats.org/officeDocument/2006/relationships/hyperlink" Target="https://github.com/bible666/my_app" TargetMode="External"/><Relationship Id="rId1026" Type="http://schemas.openxmlformats.org/officeDocument/2006/relationships/hyperlink" Target="https://github.com/rcl-cloud-apps/akaunting" TargetMode="External"/><Relationship Id="rId1027" Type="http://schemas.openxmlformats.org/officeDocument/2006/relationships/hyperlink" Target="https://github.com/mailliw17/truk_cpi_backend" TargetMode="External"/><Relationship Id="rId1028" Type="http://schemas.openxmlformats.org/officeDocument/2006/relationships/hyperlink" Target="https://github.com/jajangsfn/kirimemail" TargetMode="External"/><Relationship Id="rId1029" Type="http://schemas.openxmlformats.org/officeDocument/2006/relationships/hyperlink" Target="https://github.com/jajang537/kirimemail" TargetMode="External"/><Relationship Id="rId437" Type="http://schemas.openxmlformats.org/officeDocument/2006/relationships/hyperlink" Target="https://github.com/shivamyaduwanshi/kroykarinew" TargetMode="External"/><Relationship Id="rId679" Type="http://schemas.openxmlformats.org/officeDocument/2006/relationships/hyperlink" Target="https://github.com/shidiq12/webgisnew" TargetMode="External"/><Relationship Id="rId436" Type="http://schemas.openxmlformats.org/officeDocument/2006/relationships/hyperlink" Target="https://github.com/hasanrabiee/ttttttt" TargetMode="External"/><Relationship Id="rId678" Type="http://schemas.openxmlformats.org/officeDocument/2006/relationships/hyperlink" Target="https://github.com/crvb0797/proyecto_aoprendizaje" TargetMode="External"/><Relationship Id="rId435" Type="http://schemas.openxmlformats.org/officeDocument/2006/relationships/hyperlink" Target="https://github.com/jbenastey/naive-bayes-film" TargetMode="External"/><Relationship Id="rId677" Type="http://schemas.openxmlformats.org/officeDocument/2006/relationships/hyperlink" Target="https://github.com/muhammadsoleh77/portfolio_dashboard_po" TargetMode="External"/><Relationship Id="rId434" Type="http://schemas.openxmlformats.org/officeDocument/2006/relationships/hyperlink" Target="https://github.com/mohanadatef/kuwait_elections" TargetMode="External"/><Relationship Id="rId676" Type="http://schemas.openxmlformats.org/officeDocument/2006/relationships/hyperlink" Target="https://muhammadsoleh77.github.io" TargetMode="External"/><Relationship Id="rId439" Type="http://schemas.openxmlformats.org/officeDocument/2006/relationships/hyperlink" Target="https://github.com/austar94/mvc" TargetMode="External"/><Relationship Id="rId438" Type="http://schemas.openxmlformats.org/officeDocument/2006/relationships/hyperlink" Target="https://github.com/bastiannazaromi/ci_oneui" TargetMode="External"/><Relationship Id="rId671" Type="http://schemas.openxmlformats.org/officeDocument/2006/relationships/hyperlink" Target="https://github.com/coppolafab/php-url-signer" TargetMode="External"/><Relationship Id="rId670" Type="http://schemas.openxmlformats.org/officeDocument/2006/relationships/hyperlink" Target="https://github.com/antidot-framework/tactician-adapter" TargetMode="External"/><Relationship Id="rId1020" Type="http://schemas.openxmlformats.org/officeDocument/2006/relationships/hyperlink" Target="https://github.com/chr-hertel/symfonycon-bot" TargetMode="External"/><Relationship Id="rId1021" Type="http://schemas.openxmlformats.org/officeDocument/2006/relationships/hyperlink" Target="https://github.com/sahasudipta/raka" TargetMode="External"/><Relationship Id="rId433" Type="http://schemas.openxmlformats.org/officeDocument/2006/relationships/hyperlink" Target="https://github.com/komsy/prestashop" TargetMode="External"/><Relationship Id="rId675" Type="http://schemas.openxmlformats.org/officeDocument/2006/relationships/hyperlink" Target="https://github.com/rahulgupta201299/moodle-vista" TargetMode="External"/><Relationship Id="rId1022" Type="http://schemas.openxmlformats.org/officeDocument/2006/relationships/hyperlink" Target="https://github.com/KevinMathewTh/lms" TargetMode="External"/><Relationship Id="rId432" Type="http://schemas.openxmlformats.org/officeDocument/2006/relationships/hyperlink" Target="https://github.com/grupo-3-M-C-C/moodle" TargetMode="External"/><Relationship Id="rId674" Type="http://schemas.openxmlformats.org/officeDocument/2006/relationships/hyperlink" Target="https://github.com/nan-apps/carrito" TargetMode="External"/><Relationship Id="rId1023" Type="http://schemas.openxmlformats.org/officeDocument/2006/relationships/hyperlink" Target="https://github.com/SamilaChanu95/CardioCare_Surgery_Management_System-v1.3" TargetMode="External"/><Relationship Id="rId431" Type="http://schemas.openxmlformats.org/officeDocument/2006/relationships/hyperlink" Target="https://github.com/JesusCH92/coffee-machine" TargetMode="External"/><Relationship Id="rId673" Type="http://schemas.openxmlformats.org/officeDocument/2006/relationships/hyperlink" Target="https://github.com/udipdc/origin-master" TargetMode="External"/><Relationship Id="rId1024" Type="http://schemas.openxmlformats.org/officeDocument/2006/relationships/hyperlink" Target="https://github.com/padgithub/backend_hvcct" TargetMode="External"/><Relationship Id="rId430" Type="http://schemas.openxmlformats.org/officeDocument/2006/relationships/hyperlink" Target="https://github.com/ziadhashem/files_loader" TargetMode="External"/><Relationship Id="rId672" Type="http://schemas.openxmlformats.org/officeDocument/2006/relationships/hyperlink" Target="https://github.com/suzondas/phpExcel-example" TargetMode="External"/><Relationship Id="rId1025" Type="http://schemas.openxmlformats.org/officeDocument/2006/relationships/hyperlink" Target="https://github.com/colinkyo/yanadmin"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https://github.com/gmldbs/Automatic-correctness-assessment" TargetMode="External"/><Relationship Id="rId2" Type="http://schemas.openxmlformats.org/officeDocument/2006/relationships/hyperlink" Target="https://github.com/vnc10/CodeDefendersCode" TargetMode="External"/><Relationship Id="rId3" Type="http://schemas.openxmlformats.org/officeDocument/2006/relationships/hyperlink" Target="https://github.com/MutantBench/MajorExample" TargetMode="External"/><Relationship Id="rId4" Type="http://schemas.openxmlformats.org/officeDocument/2006/relationships/hyperlink" Target="https://github.com/CodeDefenders/CodeDefenders" TargetMode="External"/><Relationship Id="rId9" Type="http://schemas.openxmlformats.org/officeDocument/2006/relationships/hyperlink" Target="https://github.com/tonymadkins/cseprjs" TargetMode="External"/><Relationship Id="rId5" Type="http://schemas.openxmlformats.org/officeDocument/2006/relationships/hyperlink" Target="https://github.com/danrpinho/TQS20-21_major-demo" TargetMode="External"/><Relationship Id="rId6" Type="http://schemas.openxmlformats.org/officeDocument/2006/relationships/hyperlink" Target="https://github.com/DiogoASTeixeira/TVVS" TargetMode="External"/><Relationship Id="rId7" Type="http://schemas.openxmlformats.org/officeDocument/2006/relationships/hyperlink" Target="https://github.com/ricardojaferreira/TriangleMutation" TargetMode="External"/><Relationship Id="rId8" Type="http://schemas.openxmlformats.org/officeDocument/2006/relationships/hyperlink" Target="https://github.com/koushikrbukkasamudram/CS520-InClass2" TargetMode="External"/><Relationship Id="rId11" Type="http://schemas.openxmlformats.org/officeDocument/2006/relationships/drawing" Target="../drawings/drawing4.xml"/><Relationship Id="rId10" Type="http://schemas.openxmlformats.org/officeDocument/2006/relationships/hyperlink" Target="https://github.com/viyer5/TesterRank" TargetMode="External"/></Relationships>
</file>

<file path=xl/worksheets/_rels/sheet5.xml.rels><?xml version="1.0" encoding="UTF-8" standalone="yes"?><Relationships xmlns="http://schemas.openxmlformats.org/package/2006/relationships"><Relationship Id="rId1" Type="http://schemas.openxmlformats.org/officeDocument/2006/relationships/hyperlink" Target="https://github.com/TUBS-ISF/MutationAnalysisForDBC-FormaliSE21" TargetMode="External"/><Relationship Id="rId2" Type="http://schemas.openxmlformats.org/officeDocument/2006/relationships/hyperlink" Target="https://github.com/easy-software-ufal/nimrod-hunor" TargetMode="External"/><Relationship Id="rId3" Type="http://schemas.openxmlformats.org/officeDocument/2006/relationships/hyperlink" Target="https://github.com/synchi/master-project-mutation-testing" TargetMode="External"/><Relationship Id="rId4" Type="http://schemas.openxmlformats.org/officeDocument/2006/relationships/hyperlink" Target="https://github.com/AbdullahAsendar/GaSubtle" TargetMode="External"/><Relationship Id="rId9" Type="http://schemas.openxmlformats.org/officeDocument/2006/relationships/hyperlink" Target="https://github.com/phantomDai/myStudents" TargetMode="External"/><Relationship Id="rId5" Type="http://schemas.openxmlformats.org/officeDocument/2006/relationships/hyperlink" Target="https://github.com/saiema/MuJava" TargetMode="External"/><Relationship Id="rId6" Type="http://schemas.openxmlformats.org/officeDocument/2006/relationships/hyperlink" Target="https://github.com/shabanjokhio/MyPhdThesis_DemoCode" TargetMode="External"/><Relationship Id="rId7" Type="http://schemas.openxmlformats.org/officeDocument/2006/relationships/hyperlink" Target="https://github.com/UNF-STLab/METtester" TargetMode="External"/><Relationship Id="rId8" Type="http://schemas.openxmlformats.org/officeDocument/2006/relationships/hyperlink" Target="https://github.com/gastonscilingo/ANPER" TargetMode="External"/><Relationship Id="rId10"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hyperlink" Target="http://junstar17.github.io" TargetMode="External"/><Relationship Id="rId2" Type="http://schemas.openxmlformats.org/officeDocument/2006/relationships/hyperlink" Target="https://github.com/Junstar17/junstar17.github.io" TargetMode="External"/><Relationship Id="rId3" Type="http://schemas.openxmlformats.org/officeDocument/2006/relationships/hyperlink" Target="https://github.com/ko-suke1016/mentalhealth_management_test" TargetMode="External"/><Relationship Id="rId4" Type="http://schemas.openxmlformats.org/officeDocument/2006/relationships/hyperlink" Target="https://github.com/ryuji55/surfing_typing" TargetMode="External"/><Relationship Id="rId9" Type="http://schemas.openxmlformats.org/officeDocument/2006/relationships/hyperlink" Target="https://github.com/lsamon/amazutech" TargetMode="External"/><Relationship Id="rId5" Type="http://schemas.openxmlformats.org/officeDocument/2006/relationships/hyperlink" Target="https://github.com/kent7k/rr" TargetMode="External"/><Relationship Id="rId6" Type="http://schemas.openxmlformats.org/officeDocument/2006/relationships/hyperlink" Target="https://github.com/tchuang5/tchuang5.github.io" TargetMode="External"/><Relationship Id="rId7" Type="http://schemas.openxmlformats.org/officeDocument/2006/relationships/hyperlink" Target="https://github.com/shrine-dragon/book-put" TargetMode="External"/><Relationship Id="rId8" Type="http://schemas.openxmlformats.org/officeDocument/2006/relationships/hyperlink" Target="https://github.com/kaho-t/iitoko" TargetMode="External"/><Relationship Id="rId40" Type="http://schemas.openxmlformats.org/officeDocument/2006/relationships/hyperlink" Target="https://github.com/yumaasato/TMmanager" TargetMode="External"/><Relationship Id="rId42" Type="http://schemas.openxmlformats.org/officeDocument/2006/relationships/hyperlink" Target="https://github.com/satoshitodaka/trip_expence_sample" TargetMode="External"/><Relationship Id="rId41" Type="http://schemas.openxmlformats.org/officeDocument/2006/relationships/hyperlink" Target="https://github.com/kelibst/auth-sys" TargetMode="External"/><Relationship Id="rId44" Type="http://schemas.openxmlformats.org/officeDocument/2006/relationships/hyperlink" Target="https://github.com/yudai1223/blogapp-1" TargetMode="External"/><Relationship Id="rId43" Type="http://schemas.openxmlformats.org/officeDocument/2006/relationships/hyperlink" Target="https://github.com/rlmoser99/ruby_chess" TargetMode="External"/><Relationship Id="rId46" Type="http://schemas.openxmlformats.org/officeDocument/2006/relationships/hyperlink" Target="https://github.com/vaporyhumo/mutant-sorbet-test" TargetMode="External"/><Relationship Id="rId45" Type="http://schemas.openxmlformats.org/officeDocument/2006/relationships/hyperlink" Target="https://github.com/kikluz/laParrillaGrill" TargetMode="External"/><Relationship Id="rId48" Type="http://schemas.openxmlformats.org/officeDocument/2006/relationships/hyperlink" Target="https://github.com/pkacp/is_sw_character_hooman" TargetMode="External"/><Relationship Id="rId47" Type="http://schemas.openxmlformats.org/officeDocument/2006/relationships/hyperlink" Target="https://github.com/JordiPolo/lorekeeper" TargetMode="External"/><Relationship Id="rId49" Type="http://schemas.openxmlformats.org/officeDocument/2006/relationships/hyperlink" Target="https://github.com/Hijikata1869/kokoita" TargetMode="External"/><Relationship Id="rId31" Type="http://schemas.openxmlformats.org/officeDocument/2006/relationships/hyperlink" Target="https://github.com/zofrex/runeterra_cards" TargetMode="External"/><Relationship Id="rId30" Type="http://schemas.openxmlformats.org/officeDocument/2006/relationships/hyperlink" Target="https://github.com/ityusuke/Tourly" TargetMode="External"/><Relationship Id="rId33" Type="http://schemas.openxmlformats.org/officeDocument/2006/relationships/hyperlink" Target="https://github.com/takumi555/blogapp-takumi" TargetMode="External"/><Relationship Id="rId32" Type="http://schemas.openxmlformats.org/officeDocument/2006/relationships/hyperlink" Target="https://github.com/t-richards/jekyll-latex-block" TargetMode="External"/><Relationship Id="rId35" Type="http://schemas.openxmlformats.org/officeDocument/2006/relationships/hyperlink" Target="https://github.com/phaul/yarr" TargetMode="External"/><Relationship Id="rId34" Type="http://schemas.openxmlformats.org/officeDocument/2006/relationships/hyperlink" Target="https://github.com/HenryBlairG/MyRailsTemplate" TargetMode="External"/><Relationship Id="rId37" Type="http://schemas.openxmlformats.org/officeDocument/2006/relationships/hyperlink" Target="https://github.com/k00ka/string-kata" TargetMode="External"/><Relationship Id="rId36" Type="http://schemas.openxmlformats.org/officeDocument/2006/relationships/hyperlink" Target="https://github.com/k00ka/bowling-game-kata" TargetMode="External"/><Relationship Id="rId39" Type="http://schemas.openxmlformats.org/officeDocument/2006/relationships/hyperlink" Target="https://github.com/zherbert-dev/crowsfoot" TargetMode="External"/><Relationship Id="rId38" Type="http://schemas.openxmlformats.org/officeDocument/2006/relationships/hyperlink" Target="https://github.com/adnanmirza1/Hotel_booking" TargetMode="External"/><Relationship Id="rId20" Type="http://schemas.openxmlformats.org/officeDocument/2006/relationships/hyperlink" Target="https://github.com/vullbyte/Agepan" TargetMode="External"/><Relationship Id="rId22" Type="http://schemas.openxmlformats.org/officeDocument/2006/relationships/hyperlink" Target="https://github.com/daiki510/sidekiq_app" TargetMode="External"/><Relationship Id="rId21" Type="http://schemas.openxmlformats.org/officeDocument/2006/relationships/hyperlink" Target="https://github.com/techkento/blogapp_ohken" TargetMode="External"/><Relationship Id="rId24" Type="http://schemas.openxmlformats.org/officeDocument/2006/relationships/hyperlink" Target="https://github.com/ashwinisukale/Eat-App" TargetMode="External"/><Relationship Id="rId23" Type="http://schemas.openxmlformats.org/officeDocument/2006/relationships/hyperlink" Target="https://github.com/naru20181117/second.match" TargetMode="External"/><Relationship Id="rId26" Type="http://schemas.openxmlformats.org/officeDocument/2006/relationships/hyperlink" Target="https://github.com/morioka1206/rails_api_curriculum" TargetMode="External"/><Relationship Id="rId25" Type="http://schemas.openxmlformats.org/officeDocument/2006/relationships/hyperlink" Target="https://github.com/suncoast-devs/gateway" TargetMode="External"/><Relationship Id="rId28" Type="http://schemas.openxmlformats.org/officeDocument/2006/relationships/hyperlink" Target="https://github.com/mbj/unparser" TargetMode="External"/><Relationship Id="rId27" Type="http://schemas.openxmlformats.org/officeDocument/2006/relationships/hyperlink" Target="https://github.com/nakachan1994/sampleapp-rails5.2.5" TargetMode="External"/><Relationship Id="rId29" Type="http://schemas.openxmlformats.org/officeDocument/2006/relationships/hyperlink" Target="https://github.com/tatsuki-okuda/Rails-insta_clone_app" TargetMode="External"/><Relationship Id="rId11" Type="http://schemas.openxmlformats.org/officeDocument/2006/relationships/hyperlink" Target="https://github.com/takumi555/tokyodateclub" TargetMode="External"/><Relationship Id="rId10" Type="http://schemas.openxmlformats.org/officeDocument/2006/relationships/hyperlink" Target="https://github.com/RailsEventStore/cqrs-es-sample-with-res" TargetMode="External"/><Relationship Id="rId13" Type="http://schemas.openxmlformats.org/officeDocument/2006/relationships/hyperlink" Target="https://github.com/stephmoore/bruegheldev" TargetMode="External"/><Relationship Id="rId12" Type="http://schemas.openxmlformats.org/officeDocument/2006/relationships/hyperlink" Target="https://github.com/enextus/2_happy_bot" TargetMode="External"/><Relationship Id="rId15" Type="http://schemas.openxmlformats.org/officeDocument/2006/relationships/hyperlink" Target="https://github.com/rko619619/ruby_tutorial" TargetMode="External"/><Relationship Id="rId14" Type="http://schemas.openxmlformats.org/officeDocument/2006/relationships/hyperlink" Target="https://github.com/higashitetuya/cooking_blog" TargetMode="External"/><Relationship Id="rId17" Type="http://schemas.openxmlformats.org/officeDocument/2006/relationships/hyperlink" Target="http://pdf-archiver.github.io" TargetMode="External"/><Relationship Id="rId16" Type="http://schemas.openxmlformats.org/officeDocument/2006/relationships/hyperlink" Target="https://github.com/namikawa07/Study_quest" TargetMode="External"/><Relationship Id="rId19" Type="http://schemas.openxmlformats.org/officeDocument/2006/relationships/hyperlink" Target="https://github.com/yousuke20/lets_pizza" TargetMode="External"/><Relationship Id="rId18" Type="http://schemas.openxmlformats.org/officeDocument/2006/relationships/hyperlink" Target="https://github.com/PDF-Archiver/pdf-archiver.github.io" TargetMode="External"/><Relationship Id="rId84" Type="http://schemas.openxmlformats.org/officeDocument/2006/relationships/hyperlink" Target="https://github.com/hosurprashanth/cookbooks" TargetMode="External"/><Relationship Id="rId83" Type="http://schemas.openxmlformats.org/officeDocument/2006/relationships/hyperlink" Target="https://github.com/eebbesen/minutes_maid" TargetMode="External"/><Relationship Id="rId86" Type="http://schemas.openxmlformats.org/officeDocument/2006/relationships/hyperlink" Target="https://github.com/thiennlinh/lmsStudy" TargetMode="External"/><Relationship Id="rId85" Type="http://schemas.openxmlformats.org/officeDocument/2006/relationships/hyperlink" Target="https://github.com/liudmila181196/jobfinder" TargetMode="External"/><Relationship Id="rId88" Type="http://schemas.openxmlformats.org/officeDocument/2006/relationships/hyperlink" Target="https://github.com/k2pajero/takeout_app" TargetMode="External"/><Relationship Id="rId87" Type="http://schemas.openxmlformats.org/officeDocument/2006/relationships/hyperlink" Target="https://github.com/keijiokita/aws" TargetMode="External"/><Relationship Id="rId89" Type="http://schemas.openxmlformats.org/officeDocument/2006/relationships/hyperlink" Target="https://github.com/MuriloRibas/poke-build-api" TargetMode="External"/><Relationship Id="rId80" Type="http://schemas.openxmlformats.org/officeDocument/2006/relationships/hyperlink" Target="https://github.com/kensukekawashima/sample_app" TargetMode="External"/><Relationship Id="rId82" Type="http://schemas.openxmlformats.org/officeDocument/2006/relationships/hyperlink" Target="https://github.com/jaspreet-singh-sahota/dev-blog" TargetMode="External"/><Relationship Id="rId81" Type="http://schemas.openxmlformats.org/officeDocument/2006/relationships/hyperlink" Target="https://github.com/Y-h-tomo/jimo_share" TargetMode="External"/><Relationship Id="rId73" Type="http://schemas.openxmlformats.org/officeDocument/2006/relationships/hyperlink" Target="https://github.com/bachpx195/humanize_vietnamese" TargetMode="External"/><Relationship Id="rId72" Type="http://schemas.openxmlformats.org/officeDocument/2006/relationships/hyperlink" Target="https://github.com/EgorBarakhov/FSHomeworks" TargetMode="External"/><Relationship Id="rId75" Type="http://schemas.openxmlformats.org/officeDocument/2006/relationships/hyperlink" Target="https://github.com/IIC3745-2020-2/a05-base" TargetMode="External"/><Relationship Id="rId74" Type="http://schemas.openxmlformats.org/officeDocument/2006/relationships/hyperlink" Target="https://github.com/IIC3745-2020-2/a05-solution" TargetMode="External"/><Relationship Id="rId77" Type="http://schemas.openxmlformats.org/officeDocument/2006/relationships/hyperlink" Target="https://github.com/GustavoTonin/Compasso" TargetMode="External"/><Relationship Id="rId76" Type="http://schemas.openxmlformats.org/officeDocument/2006/relationships/hyperlink" Target="https://github.com/Marisa090588T/airbnb" TargetMode="External"/><Relationship Id="rId79" Type="http://schemas.openxmlformats.org/officeDocument/2006/relationships/hyperlink" Target="https://github.com/erickgurian/blog_rails" TargetMode="External"/><Relationship Id="rId78" Type="http://schemas.openxmlformats.org/officeDocument/2006/relationships/hyperlink" Target="https://github.com/cbnusw/CBNU_git" TargetMode="External"/><Relationship Id="rId71" Type="http://schemas.openxmlformats.org/officeDocument/2006/relationships/hyperlink" Target="https://github.com/Y-h-tomo/furima-32495" TargetMode="External"/><Relationship Id="rId70" Type="http://schemas.openxmlformats.org/officeDocument/2006/relationships/hyperlink" Target="https://github.com/Msts-O/API__challenge" TargetMode="External"/><Relationship Id="rId62" Type="http://schemas.openxmlformats.org/officeDocument/2006/relationships/hyperlink" Target="https://github.com/Msts-O/todo" TargetMode="External"/><Relationship Id="rId61" Type="http://schemas.openxmlformats.org/officeDocument/2006/relationships/hyperlink" Target="https://github.com/joelhmarquez/joelhmarquez.github.io" TargetMode="External"/><Relationship Id="rId64" Type="http://schemas.openxmlformats.org/officeDocument/2006/relationships/hyperlink" Target="https://github.com/jmelkor/ddd-training" TargetMode="External"/><Relationship Id="rId63" Type="http://schemas.openxmlformats.org/officeDocument/2006/relationships/hyperlink" Target="https://github.com/kotovalexarian/free_mutant" TargetMode="External"/><Relationship Id="rId66" Type="http://schemas.openxmlformats.org/officeDocument/2006/relationships/hyperlink" Target="https://github.com/zhenyall/GeekHubZHBlog" TargetMode="External"/><Relationship Id="rId65" Type="http://schemas.openxmlformats.org/officeDocument/2006/relationships/hyperlink" Target="https://github.com/taman9333/gilded_rose_kata" TargetMode="External"/><Relationship Id="rId68" Type="http://schemas.openxmlformats.org/officeDocument/2006/relationships/hyperlink" Target="https://github.com/Yuk1M1yag1/Miyalog-old" TargetMode="External"/><Relationship Id="rId67" Type="http://schemas.openxmlformats.org/officeDocument/2006/relationships/hyperlink" Target="https://github.com/radar/humanize" TargetMode="External"/><Relationship Id="rId60" Type="http://schemas.openxmlformats.org/officeDocument/2006/relationships/hyperlink" Target="http://joelhmarquez.github.io" TargetMode="External"/><Relationship Id="rId69" Type="http://schemas.openxmlformats.org/officeDocument/2006/relationships/hyperlink" Target="https://github.com/matthias-g/stc-karlsruhe" TargetMode="External"/><Relationship Id="rId51" Type="http://schemas.openxmlformats.org/officeDocument/2006/relationships/hyperlink" Target="https://github.com/taqro/dubate" TargetMode="External"/><Relationship Id="rId50" Type="http://schemas.openxmlformats.org/officeDocument/2006/relationships/hyperlink" Target="https://github.com/kikluz/fusion" TargetMode="External"/><Relationship Id="rId53" Type="http://schemas.openxmlformats.org/officeDocument/2006/relationships/hyperlink" Target="https://github.com/rcrdgrc/devrickgarcia.github.io" TargetMode="External"/><Relationship Id="rId52" Type="http://schemas.openxmlformats.org/officeDocument/2006/relationships/hyperlink" Target="http://devrickgarcia.github.io" TargetMode="External"/><Relationship Id="rId55" Type="http://schemas.openxmlformats.org/officeDocument/2006/relationships/hyperlink" Target="https://github.com/fernandokokocha/new_catan" TargetMode="External"/><Relationship Id="rId54" Type="http://schemas.openxmlformats.org/officeDocument/2006/relationships/hyperlink" Target="https://github.com/DanHansens/BoardGameCalc" TargetMode="External"/><Relationship Id="rId57" Type="http://schemas.openxmlformats.org/officeDocument/2006/relationships/hyperlink" Target="https://github.com/TakaokaTaku/tabisora" TargetMode="External"/><Relationship Id="rId56" Type="http://schemas.openxmlformats.org/officeDocument/2006/relationships/hyperlink" Target="https://github.com/chiuney/list" TargetMode="External"/><Relationship Id="rId59" Type="http://schemas.openxmlformats.org/officeDocument/2006/relationships/hyperlink" Target="https://github.com/rcholody/builder_pattern" TargetMode="External"/><Relationship Id="rId58" Type="http://schemas.openxmlformats.org/officeDocument/2006/relationships/hyperlink" Target="https://github.com/Tonoyama/ml-recipe" TargetMode="External"/><Relationship Id="rId107" Type="http://schemas.openxmlformats.org/officeDocument/2006/relationships/hyperlink" Target="https://github.com/dante-wd/wbooks-api" TargetMode="External"/><Relationship Id="rId106" Type="http://schemas.openxmlformats.org/officeDocument/2006/relationships/hyperlink" Target="https://github.com/VKuzmich/watch_shop" TargetMode="External"/><Relationship Id="rId105" Type="http://schemas.openxmlformats.org/officeDocument/2006/relationships/hyperlink" Target="https://github.com/tititoof/judo_sas_backend" TargetMode="External"/><Relationship Id="rId104" Type="http://schemas.openxmlformats.org/officeDocument/2006/relationships/hyperlink" Target="https://github.com/ivanGuerreschi/rails_stack" TargetMode="External"/><Relationship Id="rId109" Type="http://schemas.openxmlformats.org/officeDocument/2006/relationships/hyperlink" Target="https://github.com/machinedogs/Authentication" TargetMode="External"/><Relationship Id="rId108" Type="http://schemas.openxmlformats.org/officeDocument/2006/relationships/hyperlink" Target="https://github.com/dougasilva/beautyhairsystem" TargetMode="External"/><Relationship Id="rId103" Type="http://schemas.openxmlformats.org/officeDocument/2006/relationships/hyperlink" Target="https://github.com/ka-zu-ki/kazu-app2" TargetMode="External"/><Relationship Id="rId102" Type="http://schemas.openxmlformats.org/officeDocument/2006/relationships/hyperlink" Target="https://github.com/soichiro-h/shelf_automated" TargetMode="External"/><Relationship Id="rId101" Type="http://schemas.openxmlformats.org/officeDocument/2006/relationships/hyperlink" Target="https://github.com/miily8310s/rails_example" TargetMode="External"/><Relationship Id="rId100" Type="http://schemas.openxmlformats.org/officeDocument/2006/relationships/hyperlink" Target="https://github.com/ch15aki/furima_28299" TargetMode="External"/><Relationship Id="rId95" Type="http://schemas.openxmlformats.org/officeDocument/2006/relationships/hyperlink" Target="https://github.com/vikramadhiman/vikramadhiman.github.io" TargetMode="External"/><Relationship Id="rId94" Type="http://schemas.openxmlformats.org/officeDocument/2006/relationships/hyperlink" Target="http://vikramadhiman.github.io" TargetMode="External"/><Relationship Id="rId97" Type="http://schemas.openxmlformats.org/officeDocument/2006/relationships/hyperlink" Target="https://github.com/pawattwk/greenlight_record" TargetMode="External"/><Relationship Id="rId96" Type="http://schemas.openxmlformats.org/officeDocument/2006/relationships/hyperlink" Target="https://github.com/Hisaaki-Kato/BookMarks" TargetMode="External"/><Relationship Id="rId99" Type="http://schemas.openxmlformats.org/officeDocument/2006/relationships/hyperlink" Target="https://github.com/inventarium-org/core" TargetMode="External"/><Relationship Id="rId98" Type="http://schemas.openxmlformats.org/officeDocument/2006/relationships/hyperlink" Target="https://github.com/Msts-O/drill_app" TargetMode="External"/><Relationship Id="rId91" Type="http://schemas.openxmlformats.org/officeDocument/2006/relationships/hyperlink" Target="http://bananajia.github.io" TargetMode="External"/><Relationship Id="rId90" Type="http://schemas.openxmlformats.org/officeDocument/2006/relationships/hyperlink" Target="https://github.com/wata6/tutti" TargetMode="External"/><Relationship Id="rId93" Type="http://schemas.openxmlformats.org/officeDocument/2006/relationships/hyperlink" Target="https://github.com/sotaynwa/sotaynwa-blogapp" TargetMode="External"/><Relationship Id="rId92" Type="http://schemas.openxmlformats.org/officeDocument/2006/relationships/hyperlink" Target="https://github.com/Bananajia/Bananajia.github.io" TargetMode="External"/><Relationship Id="rId110"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hyperlink" Target="https://github.com/TeoZosa/cookiecutter-cruft-poetry-tox-pre-commit-ci-cd-instance" TargetMode="External"/><Relationship Id="rId2" Type="http://schemas.openxmlformats.org/officeDocument/2006/relationships/hyperlink" Target="https://github.com/TeoZosa/cookiecutter-cruft-poetry-tox-pre-commit-ci-cd" TargetMode="External"/><Relationship Id="rId3" Type="http://schemas.openxmlformats.org/officeDocument/2006/relationships/hyperlink" Target="https://github.com/TeoZosa/simple-atm-controller" TargetMode="External"/><Relationship Id="rId4" Type="http://schemas.openxmlformats.org/officeDocument/2006/relationships/hyperlink" Target="https://github.com/TeoZosa/structlog-sentry-logger" TargetMode="External"/><Relationship Id="rId9" Type="http://schemas.openxmlformats.org/officeDocument/2006/relationships/hyperlink" Target="https://github.com/avigdev/PdMaintainer" TargetMode="External"/><Relationship Id="rId5" Type="http://schemas.openxmlformats.org/officeDocument/2006/relationships/hyperlink" Target="https://github.com/brunns/mbtest" TargetMode="External"/><Relationship Id="rId6" Type="http://schemas.openxmlformats.org/officeDocument/2006/relationships/hyperlink" Target="https://github.com/MartinThoma/edapy" TargetMode="External"/><Relationship Id="rId7" Type="http://schemas.openxmlformats.org/officeDocument/2006/relationships/hyperlink" Target="https://github.com/ferwazz/stellar_occultations" TargetMode="External"/><Relationship Id="rId8" Type="http://schemas.openxmlformats.org/officeDocument/2006/relationships/hyperlink" Target="https://github.com/nepito/clean_enoa" TargetMode="External"/><Relationship Id="rId40" Type="http://schemas.openxmlformats.org/officeDocument/2006/relationships/hyperlink" Target="https://github.com/wpbindt/sliceable-matrix" TargetMode="External"/><Relationship Id="rId42" Type="http://schemas.openxmlformats.org/officeDocument/2006/relationships/hyperlink" Target="https://github.com/ferwazz/HCLcat" TargetMode="External"/><Relationship Id="rId41" Type="http://schemas.openxmlformats.org/officeDocument/2006/relationships/hyperlink" Target="https://github.com/theserverlessway/formica" TargetMode="External"/><Relationship Id="rId44" Type="http://schemas.openxmlformats.org/officeDocument/2006/relationships/hyperlink" Target="https://github.com/chuxuantinh/vakt" TargetMode="External"/><Relationship Id="rId43" Type="http://schemas.openxmlformats.org/officeDocument/2006/relationships/hyperlink" Target="https://github.com/hmusgrave/dpsbin" TargetMode="External"/><Relationship Id="rId46" Type="http://schemas.openxmlformats.org/officeDocument/2006/relationships/hyperlink" Target="https://github.com/eadium/mutation_lab" TargetMode="External"/><Relationship Id="rId45" Type="http://schemas.openxmlformats.org/officeDocument/2006/relationships/hyperlink" Target="https://github.com/IslasGECI/eradication_success_assessment" TargetMode="External"/><Relationship Id="rId48" Type="http://schemas.openxmlformats.org/officeDocument/2006/relationships/hyperlink" Target="https://github.com/IslasGECI/mean_differences_mc" TargetMode="External"/><Relationship Id="rId47" Type="http://schemas.openxmlformats.org/officeDocument/2006/relationships/hyperlink" Target="https://github.com/jesus1497/Algoritmo_Kata" TargetMode="External"/><Relationship Id="rId49" Type="http://schemas.openxmlformats.org/officeDocument/2006/relationships/hyperlink" Target="https://github.com/rafaelleinio/software-testing" TargetMode="External"/><Relationship Id="rId31" Type="http://schemas.openxmlformats.org/officeDocument/2006/relationships/hyperlink" Target="https://github.com/CodiumTeam/legacy-training-python" TargetMode="External"/><Relationship Id="rId30" Type="http://schemas.openxmlformats.org/officeDocument/2006/relationships/hyperlink" Target="https://github.com/IslasGECI/metadata_tools" TargetMode="External"/><Relationship Id="rId33" Type="http://schemas.openxmlformats.org/officeDocument/2006/relationships/hyperlink" Target="https://github.com/kolotaev/vakt" TargetMode="External"/><Relationship Id="rId32" Type="http://schemas.openxmlformats.org/officeDocument/2006/relationships/hyperlink" Target="https://github.com/IslasGECI/descarga_datos" TargetMode="External"/><Relationship Id="rId35" Type="http://schemas.openxmlformats.org/officeDocument/2006/relationships/hyperlink" Target="https://github.com/IslasGECI/analytictools" TargetMode="External"/><Relationship Id="rId34" Type="http://schemas.openxmlformats.org/officeDocument/2006/relationships/hyperlink" Target="https://github.com/IslasGECI/geci_distance" TargetMode="External"/><Relationship Id="rId37" Type="http://schemas.openxmlformats.org/officeDocument/2006/relationships/hyperlink" Target="https://github.com/roch1990/peon" TargetMode="External"/><Relationship Id="rId36" Type="http://schemas.openxmlformats.org/officeDocument/2006/relationships/hyperlink" Target="https://github.com/MartinThoma/lidtk" TargetMode="External"/><Relationship Id="rId39" Type="http://schemas.openxmlformats.org/officeDocument/2006/relationships/hyperlink" Target="https://github.com/brunns/brunns-matchers" TargetMode="External"/><Relationship Id="rId38" Type="http://schemas.openxmlformats.org/officeDocument/2006/relationships/hyperlink" Target="https://github.com/merce-fra/ECL-pyrobustness" TargetMode="External"/><Relationship Id="rId20" Type="http://schemas.openxmlformats.org/officeDocument/2006/relationships/hyperlink" Target="https://github.com/izabelakowal/anty-if-python" TargetMode="External"/><Relationship Id="rId22" Type="http://schemas.openxmlformats.org/officeDocument/2006/relationships/hyperlink" Target="https://github.com/IslasGECI/distdens" TargetMode="External"/><Relationship Id="rId21" Type="http://schemas.openxmlformats.org/officeDocument/2006/relationships/hyperlink" Target="https://github.com/IslasGECI/kanban_tools" TargetMode="External"/><Relationship Id="rId24" Type="http://schemas.openxmlformats.org/officeDocument/2006/relationships/hyperlink" Target="https://github.com/nedbat/cog" TargetMode="External"/><Relationship Id="rId23" Type="http://schemas.openxmlformats.org/officeDocument/2006/relationships/hyperlink" Target="https://github.com/MartinThoma/algorithms" TargetMode="External"/><Relationship Id="rId26" Type="http://schemas.openxmlformats.org/officeDocument/2006/relationships/hyperlink" Target="https://github.com/MartinThoma/flake8-simplify" TargetMode="External"/><Relationship Id="rId25" Type="http://schemas.openxmlformats.org/officeDocument/2006/relationships/hyperlink" Target="https://github.com/daxartio/termynal" TargetMode="External"/><Relationship Id="rId28" Type="http://schemas.openxmlformats.org/officeDocument/2006/relationships/hyperlink" Target="https://github.com/IslasGECI/pythontex_tools" TargetMode="External"/><Relationship Id="rId27" Type="http://schemas.openxmlformats.org/officeDocument/2006/relationships/hyperlink" Target="https://github.com/IslasGECI/gatos" TargetMode="External"/><Relationship Id="rId29" Type="http://schemas.openxmlformats.org/officeDocument/2006/relationships/hyperlink" Target="https://github.com/IslasGECI/cormorant_population_growth" TargetMode="External"/><Relationship Id="rId11" Type="http://schemas.openxmlformats.org/officeDocument/2006/relationships/hyperlink" Target="https://github.com/IslasGECI/ejemplo_para_martha" TargetMode="External"/><Relationship Id="rId10" Type="http://schemas.openxmlformats.org/officeDocument/2006/relationships/hyperlink" Target="https://github.com/daxartio/tinvest" TargetMode="External"/><Relationship Id="rId13" Type="http://schemas.openxmlformats.org/officeDocument/2006/relationships/hyperlink" Target="https://github.com/nzmognzmp/variable-length-quantity" TargetMode="External"/><Relationship Id="rId12" Type="http://schemas.openxmlformats.org/officeDocument/2006/relationships/hyperlink" Target="https://github.com/daxartio/package-template" TargetMode="External"/><Relationship Id="rId15" Type="http://schemas.openxmlformats.org/officeDocument/2006/relationships/hyperlink" Target="https://github.com/abhisheksr01/zero-2-hero-python-flask-microservice" TargetMode="External"/><Relationship Id="rId14" Type="http://schemas.openxmlformats.org/officeDocument/2006/relationships/hyperlink" Target="https://github.com/IslasGECI/tablero_api" TargetMode="External"/><Relationship Id="rId17" Type="http://schemas.openxmlformats.org/officeDocument/2006/relationships/hyperlink" Target="https://github.com/MartinThoma/clana" TargetMode="External"/><Relationship Id="rId16" Type="http://schemas.openxmlformats.org/officeDocument/2006/relationships/hyperlink" Target="https://github.com/MartinThoma/mpu" TargetMode="External"/><Relationship Id="rId19" Type="http://schemas.openxmlformats.org/officeDocument/2006/relationships/hyperlink" Target="https://github.com/IslasGECI/nerd" TargetMode="External"/><Relationship Id="rId18" Type="http://schemas.openxmlformats.org/officeDocument/2006/relationships/hyperlink" Target="https://github.com/MartinThoma/HASY" TargetMode="External"/><Relationship Id="rId51" Type="http://schemas.openxmlformats.org/officeDocument/2006/relationships/hyperlink" Target="https://github.com/IslasGECI/dummy-transformations.py" TargetMode="External"/><Relationship Id="rId50" Type="http://schemas.openxmlformats.org/officeDocument/2006/relationships/hyperlink" Target="http://dummy-transformations.py" TargetMode="External"/><Relationship Id="rId53" Type="http://schemas.openxmlformats.org/officeDocument/2006/relationships/hyperlink" Target="https://github.com/IslasGECI/tamanio-poblacional-aves-marinas" TargetMode="External"/><Relationship Id="rId52" Type="http://schemas.openxmlformats.org/officeDocument/2006/relationships/hyperlink" Target="https://github.com/MartinThoma/check-pip-compile" TargetMode="External"/><Relationship Id="rId55" Type="http://schemas.openxmlformats.org/officeDocument/2006/relationships/hyperlink" Target="https://github.com/guiyllw/cookiecutter-hex-sql-api" TargetMode="External"/><Relationship Id="rId54" Type="http://schemas.openxmlformats.org/officeDocument/2006/relationships/hyperlink" Target="https://github.com/saneravi/ML_Stuff" TargetMode="External"/><Relationship Id="rId56"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hyperlink" Target="https://github.com/loyada/typedpy" TargetMode="External"/><Relationship Id="rId2" Type="http://schemas.openxmlformats.org/officeDocument/2006/relationships/hyperlink" Target="https://github.com/ruchee/vimrc" TargetMode="External"/><Relationship Id="rId3" Type="http://schemas.openxmlformats.org/officeDocument/2006/relationships/hyperlink" Target="https://github.com/AaronRobson/spans" TargetMode="External"/><Relationship Id="rId4" Type="http://schemas.openxmlformats.org/officeDocument/2006/relationships/hyperlink" Target="https://github.com/ennokuyt/ST_SYS" TargetMode="External"/><Relationship Id="rId9" Type="http://schemas.openxmlformats.org/officeDocument/2006/relationships/hyperlink" Target="https://github.com/davoudarsalani/linux" TargetMode="External"/><Relationship Id="rId5" Type="http://schemas.openxmlformats.org/officeDocument/2006/relationships/hyperlink" Target="https://github.com/hhatto/autopep8" TargetMode="External"/><Relationship Id="rId6" Type="http://schemas.openxmlformats.org/officeDocument/2006/relationships/hyperlink" Target="https://github.com/Andre0x1/Handson02" TargetMode="External"/><Relationship Id="rId7" Type="http://schemas.openxmlformats.org/officeDocument/2006/relationships/hyperlink" Target="https://github.com/joscelino/Cifra_Cesar" TargetMode="External"/><Relationship Id="rId8" Type="http://schemas.openxmlformats.org/officeDocument/2006/relationships/hyperlink" Target="https://github.com/lofic/dotvim" TargetMode="External"/><Relationship Id="rId20" Type="http://schemas.openxmlformats.org/officeDocument/2006/relationships/hyperlink" Target="https://github.com/myint/eradicate" TargetMode="External"/><Relationship Id="rId22" Type="http://schemas.openxmlformats.org/officeDocument/2006/relationships/hyperlink" Target="https://github.com/clodonil/pipeline_aws_custom" TargetMode="External"/><Relationship Id="rId21" Type="http://schemas.openxmlformats.org/officeDocument/2006/relationships/hyperlink" Target="https://github.com/Abskpro/dotfiles" TargetMode="External"/><Relationship Id="rId24" Type="http://schemas.openxmlformats.org/officeDocument/2006/relationships/hyperlink" Target="https://github.com/rnrbarbosa/vimrc-spf13" TargetMode="External"/><Relationship Id="rId23" Type="http://schemas.openxmlformats.org/officeDocument/2006/relationships/hyperlink" Target="https://github.com/hkdb/sysconfig" TargetMode="External"/><Relationship Id="rId25" Type="http://schemas.openxmlformats.org/officeDocument/2006/relationships/drawing" Target="../drawings/drawing8.xml"/><Relationship Id="rId11" Type="http://schemas.openxmlformats.org/officeDocument/2006/relationships/hyperlink" Target="https://github.com/dcribb19/bitesofpy" TargetMode="External"/><Relationship Id="rId10" Type="http://schemas.openxmlformats.org/officeDocument/2006/relationships/hyperlink" Target="https://github.com/Genetical/square" TargetMode="External"/><Relationship Id="rId13" Type="http://schemas.openxmlformats.org/officeDocument/2006/relationships/hyperlink" Target="https://github.com/nmaiti/zsh-vim-config" TargetMode="External"/><Relationship Id="rId12" Type="http://schemas.openxmlformats.org/officeDocument/2006/relationships/hyperlink" Target="https://github.com/fjzhou/config" TargetMode="External"/><Relationship Id="rId15" Type="http://schemas.openxmlformats.org/officeDocument/2006/relationships/hyperlink" Target="https://github.com/myint/docformatter" TargetMode="External"/><Relationship Id="rId14" Type="http://schemas.openxmlformats.org/officeDocument/2006/relationships/hyperlink" Target="https://github.com/qianlong-zhang/spf13-vim-verilog-green" TargetMode="External"/><Relationship Id="rId17" Type="http://schemas.openxmlformats.org/officeDocument/2006/relationships/hyperlink" Target="https://github.com/eadium/mutation_lab" TargetMode="External"/><Relationship Id="rId16" Type="http://schemas.openxmlformats.org/officeDocument/2006/relationships/hyperlink" Target="https://github.com/myint/autoflake" TargetMode="External"/><Relationship Id="rId19" Type="http://schemas.openxmlformats.org/officeDocument/2006/relationships/hyperlink" Target="https://github.com/matusilva/teste-mutacao" TargetMode="External"/><Relationship Id="rId18" Type="http://schemas.openxmlformats.org/officeDocument/2006/relationships/hyperlink" Target="https://github.com/sardanabhav/vim_config" TargetMode="External"/></Relationships>
</file>

<file path=xl/worksheets/_rels/sheet9.xml.rels><?xml version="1.0" encoding="UTF-8" standalone="yes"?><Relationships xmlns="http://schemas.openxmlformats.org/package/2006/relationships"><Relationship Id="rId190" Type="http://schemas.openxmlformats.org/officeDocument/2006/relationships/hyperlink" Target="https://github.com/SahilSinghStudierender/FH-SEM4-TDD-Workshop-TodoApplication" TargetMode="External"/><Relationship Id="rId194" Type="http://schemas.openxmlformats.org/officeDocument/2006/relationships/hyperlink" Target="https://github.com/nelkinda/gameoflife-kotlin" TargetMode="External"/><Relationship Id="rId193" Type="http://schemas.openxmlformats.org/officeDocument/2006/relationships/hyperlink" Target="https://github.com/mivek/MetarParser" TargetMode="External"/><Relationship Id="rId192" Type="http://schemas.openxmlformats.org/officeDocument/2006/relationships/hyperlink" Target="https://github.com/quick-perf/sql-test-data-generator" TargetMode="External"/><Relationship Id="rId191" Type="http://schemas.openxmlformats.org/officeDocument/2006/relationships/hyperlink" Target="https://github.com/pedroribeiro22/csdegree" TargetMode="External"/><Relationship Id="rId187" Type="http://schemas.openxmlformats.org/officeDocument/2006/relationships/hyperlink" Target="https://github.com/DoStini/feup-lpoo-proj" TargetMode="External"/><Relationship Id="rId186" Type="http://schemas.openxmlformats.org/officeDocument/2006/relationships/hyperlink" Target="https://github.com/monkin77/LPOO-Terrarius" TargetMode="External"/><Relationship Id="rId185" Type="http://schemas.openxmlformats.org/officeDocument/2006/relationships/hyperlink" Target="https://github.com/BrunoRosendo/LPOO-Terrarius" TargetMode="External"/><Relationship Id="rId184" Type="http://schemas.openxmlformats.org/officeDocument/2006/relationships/hyperlink" Target="https://github.com/Goncalerta/FEUP.MIEIC.LPOO.farmville" TargetMode="External"/><Relationship Id="rId189" Type="http://schemas.openxmlformats.org/officeDocument/2006/relationships/hyperlink" Target="https://github.com/khmarbaise/kata-fraction" TargetMode="External"/><Relationship Id="rId188" Type="http://schemas.openxmlformats.org/officeDocument/2006/relationships/hyperlink" Target="https://github.com/gregorriegler/Mean-Temperature-App-Refactoring-Kata" TargetMode="External"/><Relationship Id="rId183" Type="http://schemas.openxmlformats.org/officeDocument/2006/relationships/hyperlink" Target="https://github.com/diogolhc/feup-mieic-lpoo-proj" TargetMode="External"/><Relationship Id="rId182" Type="http://schemas.openxmlformats.org/officeDocument/2006/relationships/hyperlink" Target="https://github.com/JoaoAMarinho/FEUP-LPOO" TargetMode="External"/><Relationship Id="rId181" Type="http://schemas.openxmlformats.org/officeDocument/2006/relationships/hyperlink" Target="https://github.com/Rikenunes8/feup-lpoo" TargetMode="External"/><Relationship Id="rId180" Type="http://schemas.openxmlformats.org/officeDocument/2006/relationships/hyperlink" Target="https://github.com/NanD0245/feup-lpoo-pacman" TargetMode="External"/><Relationship Id="rId176" Type="http://schemas.openxmlformats.org/officeDocument/2006/relationships/hyperlink" Target="https://github.com/margaridav27/feup-lpoo-StardewValley" TargetMode="External"/><Relationship Id="rId175" Type="http://schemas.openxmlformats.org/officeDocument/2006/relationships/hyperlink" Target="https://github.com/rnveach/checkstyle-backport-jre6" TargetMode="External"/><Relationship Id="rId174" Type="http://schemas.openxmlformats.org/officeDocument/2006/relationships/hyperlink" Target="https://github.com/ScottG489/conjob" TargetMode="External"/><Relationship Id="rId173" Type="http://schemas.openxmlformats.org/officeDocument/2006/relationships/hyperlink" Target="https://github.com/NJUCWL/symbolic_tools" TargetMode="External"/><Relationship Id="rId179" Type="http://schemas.openxmlformats.org/officeDocument/2006/relationships/hyperlink" Target="https://github.com/Abnernnetto/testesUnitariosEstudo" TargetMode="External"/><Relationship Id="rId178" Type="http://schemas.openxmlformats.org/officeDocument/2006/relationships/hyperlink" Target="https://github.com/sttp-book/code-examples" TargetMode="External"/><Relationship Id="rId177" Type="http://schemas.openxmlformats.org/officeDocument/2006/relationships/hyperlink" Target="https://github.com/miguelazevedolopes/FEUP-LPOO" TargetMode="External"/><Relationship Id="rId198" Type="http://schemas.openxmlformats.org/officeDocument/2006/relationships/hyperlink" Target="https://github.com/apoorva-sriv/pitest-example" TargetMode="External"/><Relationship Id="rId197" Type="http://schemas.openxmlformats.org/officeDocument/2006/relationships/hyperlink" Target="https://github.com/nelkinda/gameoflife-java" TargetMode="External"/><Relationship Id="rId196" Type="http://schemas.openxmlformats.org/officeDocument/2006/relationships/hyperlink" Target="https://github.com/n-golubovic/voice-to-db" TargetMode="External"/><Relationship Id="rId195" Type="http://schemas.openxmlformats.org/officeDocument/2006/relationships/hyperlink" Target="https://github.com/Mohamad-Schurbaji/BookmarkTool" TargetMode="External"/><Relationship Id="rId199" Type="http://schemas.openxmlformats.org/officeDocument/2006/relationships/hyperlink" Target="https://github.com/jandk/tinycommons" TargetMode="External"/><Relationship Id="rId150" Type="http://schemas.openxmlformats.org/officeDocument/2006/relationships/hyperlink" Target="https://github.com/ericbrandwein/facultad" TargetMode="External"/><Relationship Id="rId392" Type="http://schemas.openxmlformats.org/officeDocument/2006/relationships/hyperlink" Target="https://github.com/commonquail/crontention" TargetMode="External"/><Relationship Id="rId391" Type="http://schemas.openxmlformats.org/officeDocument/2006/relationships/hyperlink" Target="https://github.com/mariacrnr/feup-lpoo" TargetMode="External"/><Relationship Id="rId390" Type="http://schemas.openxmlformats.org/officeDocument/2006/relationships/hyperlink" Target="https://github.com/matned666/java-workshop" TargetMode="External"/><Relationship Id="rId1" Type="http://schemas.openxmlformats.org/officeDocument/2006/relationships/hyperlink" Target="https://github.com/hmcts/document-management-store-app" TargetMode="External"/><Relationship Id="rId2" Type="http://schemas.openxmlformats.org/officeDocument/2006/relationships/hyperlink" Target="https://github.com/hmcts/rd-location-ref-data-load" TargetMode="External"/><Relationship Id="rId3" Type="http://schemas.openxmlformats.org/officeDocument/2006/relationships/hyperlink" Target="https://github.com/mottieraurelien/katas" TargetMode="External"/><Relationship Id="rId149" Type="http://schemas.openxmlformats.org/officeDocument/2006/relationships/hyperlink" Target="https://github.com/armakuni/bad-bowling-kata" TargetMode="External"/><Relationship Id="rId4" Type="http://schemas.openxmlformats.org/officeDocument/2006/relationships/hyperlink" Target="https://github.com/hmcts/sscs-tribunals-case-api" TargetMode="External"/><Relationship Id="rId148" Type="http://schemas.openxmlformats.org/officeDocument/2006/relationships/hyperlink" Target="https://github.com/MikeSafonov/spring-boot-starter-specification-builder" TargetMode="External"/><Relationship Id="rId9" Type="http://schemas.openxmlformats.org/officeDocument/2006/relationships/hyperlink" Target="https://github.com/hmcts/finrem-notification-service" TargetMode="External"/><Relationship Id="rId143" Type="http://schemas.openxmlformats.org/officeDocument/2006/relationships/hyperlink" Target="https://github.com/jvwilge/elasticsearch-tc-karate-demo" TargetMode="External"/><Relationship Id="rId385" Type="http://schemas.openxmlformats.org/officeDocument/2006/relationships/hyperlink" Target="https://github.com/CaioBastosImpacta/tdd-mutations-palindromo" TargetMode="External"/><Relationship Id="rId142" Type="http://schemas.openxmlformats.org/officeDocument/2006/relationships/hyperlink" Target="https://github.com/dsisconeto/impresao-fatura-do-cartao" TargetMode="External"/><Relationship Id="rId384" Type="http://schemas.openxmlformats.org/officeDocument/2006/relationships/hyperlink" Target="https://github.com/joaovictorino/account-integrated-tests" TargetMode="External"/><Relationship Id="rId141" Type="http://schemas.openxmlformats.org/officeDocument/2006/relationships/hyperlink" Target="https://github.com/molBR/backend-challenge-iti" TargetMode="External"/><Relationship Id="rId383" Type="http://schemas.openxmlformats.org/officeDocument/2006/relationships/hyperlink" Target="https://github.com/Advanced-Programming-Techniques/maven-bank-example" TargetMode="External"/><Relationship Id="rId140" Type="http://schemas.openxmlformats.org/officeDocument/2006/relationships/hyperlink" Target="https://github.com/hmcts/probate-submit-service" TargetMode="External"/><Relationship Id="rId382" Type="http://schemas.openxmlformats.org/officeDocument/2006/relationships/hyperlink" Target="https://github.com/feedzai/feedzai-openml" TargetMode="External"/><Relationship Id="rId5" Type="http://schemas.openxmlformats.org/officeDocument/2006/relationships/hyperlink" Target="https://github.com/hmcts/div-case-data-formatter" TargetMode="External"/><Relationship Id="rId147" Type="http://schemas.openxmlformats.org/officeDocument/2006/relationships/hyperlink" Target="https://github.com/pacphi/cf-hoover" TargetMode="External"/><Relationship Id="rId389" Type="http://schemas.openxmlformats.org/officeDocument/2006/relationships/hyperlink" Target="https://github.com/eifaookfue/local" TargetMode="External"/><Relationship Id="rId6" Type="http://schemas.openxmlformats.org/officeDocument/2006/relationships/hyperlink" Target="https://github.com/hmcts/div-evidence-management-client-api" TargetMode="External"/><Relationship Id="rId146" Type="http://schemas.openxmlformats.org/officeDocument/2006/relationships/hyperlink" Target="https://github.com/AlexanderKiselyov/MutationTesting" TargetMode="External"/><Relationship Id="rId388" Type="http://schemas.openxmlformats.org/officeDocument/2006/relationships/hyperlink" Target="https://github.com/pjozsef/markov-chain" TargetMode="External"/><Relationship Id="rId7" Type="http://schemas.openxmlformats.org/officeDocument/2006/relationships/hyperlink" Target="https://github.com/hmcts/div-case-maintenance-service" TargetMode="External"/><Relationship Id="rId145" Type="http://schemas.openxmlformats.org/officeDocument/2006/relationships/hyperlink" Target="https://github.com/AntonDreher/Webcrawler-CleanCode" TargetMode="External"/><Relationship Id="rId387" Type="http://schemas.openxmlformats.org/officeDocument/2006/relationships/hyperlink" Target="https://github.com/HVrettost/weather-service" TargetMode="External"/><Relationship Id="rId8" Type="http://schemas.openxmlformats.org/officeDocument/2006/relationships/hyperlink" Target="https://github.com/hmcts/finrem-evidence-management-client-api" TargetMode="External"/><Relationship Id="rId144" Type="http://schemas.openxmlformats.org/officeDocument/2006/relationships/hyperlink" Target="https://github.com/mjedynak/pit-idea-plugin" TargetMode="External"/><Relationship Id="rId386" Type="http://schemas.openxmlformats.org/officeDocument/2006/relationships/hyperlink" Target="https://github.com/Advanced-Programming-Techniques/maven-bank-multimodule-example" TargetMode="External"/><Relationship Id="rId381" Type="http://schemas.openxmlformats.org/officeDocument/2006/relationships/hyperlink" Target="https://github.com/nelkinda/template-kotlin-gradle" TargetMode="External"/><Relationship Id="rId380" Type="http://schemas.openxmlformats.org/officeDocument/2006/relationships/hyperlink" Target="https://github.com/RaymonvdBrink/lingo-raymon" TargetMode="External"/><Relationship Id="rId139" Type="http://schemas.openxmlformats.org/officeDocument/2006/relationships/hyperlink" Target="https://github.com/hmcts/rd-profile-sync" TargetMode="External"/><Relationship Id="rId138" Type="http://schemas.openxmlformats.org/officeDocument/2006/relationships/hyperlink" Target="https://github.com/hmcts/pcq-loader" TargetMode="External"/><Relationship Id="rId137" Type="http://schemas.openxmlformats.org/officeDocument/2006/relationships/hyperlink" Target="https://github.com/hmcts/pcq-consolidation-service" TargetMode="External"/><Relationship Id="rId379" Type="http://schemas.openxmlformats.org/officeDocument/2006/relationships/hyperlink" Target="https://github.com/Gornelas9/rent_bikes_app" TargetMode="External"/><Relationship Id="rId132" Type="http://schemas.openxmlformats.org/officeDocument/2006/relationships/hyperlink" Target="https://github.com/hmcts/ia-home-office-integration-api" TargetMode="External"/><Relationship Id="rId374" Type="http://schemas.openxmlformats.org/officeDocument/2006/relationships/hyperlink" Target="https://github.com/olsmca/coco-api" TargetMode="External"/><Relationship Id="rId131" Type="http://schemas.openxmlformats.org/officeDocument/2006/relationships/hyperlink" Target="https://github.com/diegopacheco/Diego-Pacheco-Sandbox" TargetMode="External"/><Relationship Id="rId373" Type="http://schemas.openxmlformats.org/officeDocument/2006/relationships/hyperlink" Target="https://github.com/sreenu-reddy/TestDrivenDevelopment" TargetMode="External"/><Relationship Id="rId130" Type="http://schemas.openxmlformats.org/officeDocument/2006/relationships/hyperlink" Target="http://ilegra.com" TargetMode="External"/><Relationship Id="rId372" Type="http://schemas.openxmlformats.org/officeDocument/2006/relationships/hyperlink" Target="https://github.com/avmr48/kata-gilded-rose" TargetMode="External"/><Relationship Id="rId371" Type="http://schemas.openxmlformats.org/officeDocument/2006/relationships/hyperlink" Target="https://github.com/Bosshi/cisq1" TargetMode="External"/><Relationship Id="rId136" Type="http://schemas.openxmlformats.org/officeDocument/2006/relationships/hyperlink" Target="https://github.com/hmcts/pcq-backend" TargetMode="External"/><Relationship Id="rId378" Type="http://schemas.openxmlformats.org/officeDocument/2006/relationships/hyperlink" Target="https://github.com/jensborch/debouncer4j" TargetMode="External"/><Relationship Id="rId135" Type="http://schemas.openxmlformats.org/officeDocument/2006/relationships/hyperlink" Target="https://github.com/hmcts/bar-api" TargetMode="External"/><Relationship Id="rId377" Type="http://schemas.openxmlformats.org/officeDocument/2006/relationships/hyperlink" Target="https://github.com/chriswk/anagram" TargetMode="External"/><Relationship Id="rId134" Type="http://schemas.openxmlformats.org/officeDocument/2006/relationships/hyperlink" Target="https://github.com/hmcts/probate-orchestrator-service" TargetMode="External"/><Relationship Id="rId376" Type="http://schemas.openxmlformats.org/officeDocument/2006/relationships/hyperlink" Target="https://github.com/penzija/MockingExample" TargetMode="External"/><Relationship Id="rId133" Type="http://schemas.openxmlformats.org/officeDocument/2006/relationships/hyperlink" Target="https://github.com/hmcts/probate-business-service" TargetMode="External"/><Relationship Id="rId375" Type="http://schemas.openxmlformats.org/officeDocument/2006/relationships/hyperlink" Target="https://github.com/Di-KaZ/StoryMaker" TargetMode="External"/><Relationship Id="rId172" Type="http://schemas.openxmlformats.org/officeDocument/2006/relationships/hyperlink" Target="https://github.com/ScarpelliniStefano/FreiburgTest_TVSW" TargetMode="External"/><Relationship Id="rId171" Type="http://schemas.openxmlformats.org/officeDocument/2006/relationships/hyperlink" Target="https://github.com/Chrono666/FH-SEM4-TDD-Workshop-NoteTakingTool" TargetMode="External"/><Relationship Id="rId170" Type="http://schemas.openxmlformats.org/officeDocument/2006/relationships/hyperlink" Target="https://github.com/GroupCDG-Labs/pitest-github-demo" TargetMode="External"/><Relationship Id="rId165" Type="http://schemas.openxmlformats.org/officeDocument/2006/relationships/hyperlink" Target="https://github.com/Tiago-S-Ribeiro/ISEP-LAPR2" TargetMode="External"/><Relationship Id="rId164" Type="http://schemas.openxmlformats.org/officeDocument/2006/relationships/hyperlink" Target="https://github.com/antufievsemen/mutationTests" TargetMode="External"/><Relationship Id="rId163" Type="http://schemas.openxmlformats.org/officeDocument/2006/relationships/hyperlink" Target="https://github.com/De66y/MultipleModules" TargetMode="External"/><Relationship Id="rId162" Type="http://schemas.openxmlformats.org/officeDocument/2006/relationships/hyperlink" Target="https://github.com/agonyforge/arbitrader" TargetMode="External"/><Relationship Id="rId169" Type="http://schemas.openxmlformats.org/officeDocument/2006/relationships/hyperlink" Target="https://github.com/sajanssens/bd2020-live-code" TargetMode="External"/><Relationship Id="rId168" Type="http://schemas.openxmlformats.org/officeDocument/2006/relationships/hyperlink" Target="https://github.com/lailaelsh/QS" TargetMode="External"/><Relationship Id="rId167" Type="http://schemas.openxmlformats.org/officeDocument/2006/relationships/hyperlink" Target="https://github.com/NanD0245/feup-lpoo" TargetMode="External"/><Relationship Id="rId166" Type="http://schemas.openxmlformats.org/officeDocument/2006/relationships/hyperlink" Target="https://github.com/Tiago-S-Ribeiro/ISEP-LAPR3" TargetMode="External"/><Relationship Id="rId161" Type="http://schemas.openxmlformats.org/officeDocument/2006/relationships/hyperlink" Target="https://github.com/RiceBen/Sharing_MutationJava" TargetMode="External"/><Relationship Id="rId160" Type="http://schemas.openxmlformats.org/officeDocument/2006/relationships/hyperlink" Target="https://github.com/Bipaswi/GildedRose" TargetMode="External"/><Relationship Id="rId159" Type="http://schemas.openxmlformats.org/officeDocument/2006/relationships/hyperlink" Target="https://github.com/graphfoundation/ongdb" TargetMode="External"/><Relationship Id="rId154" Type="http://schemas.openxmlformats.org/officeDocument/2006/relationships/hyperlink" Target="https://github.com/pacphi/cf-butler" TargetMode="External"/><Relationship Id="rId396" Type="http://schemas.openxmlformats.org/officeDocument/2006/relationships/hyperlink" Target="https://github.com/AvaWulkan/Project2021" TargetMode="External"/><Relationship Id="rId153" Type="http://schemas.openxmlformats.org/officeDocument/2006/relationships/hyperlink" Target="https://github.com/khmarbaise/jacem" TargetMode="External"/><Relationship Id="rId395" Type="http://schemas.openxmlformats.org/officeDocument/2006/relationships/hyperlink" Target="https://github.com/jeremydyoung/pitest-verify" TargetMode="External"/><Relationship Id="rId152" Type="http://schemas.openxmlformats.org/officeDocument/2006/relationships/hyperlink" Target="https://github.com/francescofiora/products" TargetMode="External"/><Relationship Id="rId394" Type="http://schemas.openxmlformats.org/officeDocument/2006/relationships/hyperlink" Target="https://github.com/nelkinda/template-java-gradle" TargetMode="External"/><Relationship Id="rId151" Type="http://schemas.openxmlformats.org/officeDocument/2006/relationships/hyperlink" Target="https://github.com/eclipse/eclipse-collections" TargetMode="External"/><Relationship Id="rId393" Type="http://schemas.openxmlformats.org/officeDocument/2006/relationships/hyperlink" Target="https://github.com/nelkinda/template-java-multi-gradle" TargetMode="External"/><Relationship Id="rId158" Type="http://schemas.openxmlformats.org/officeDocument/2006/relationships/hyperlink" Target="https://github.com/LorenzoPratesi/hotels-booking" TargetMode="External"/><Relationship Id="rId157" Type="http://schemas.openxmlformats.org/officeDocument/2006/relationships/hyperlink" Target="https://github.com/7ep/demo" TargetMode="External"/><Relationship Id="rId399" Type="http://schemas.openxmlformats.org/officeDocument/2006/relationships/hyperlink" Target="https://github.com/piotrpolak/android-http-server" TargetMode="External"/><Relationship Id="rId156" Type="http://schemas.openxmlformats.org/officeDocument/2006/relationships/hyperlink" Target="https://github.com/francescofiora/books" TargetMode="External"/><Relationship Id="rId398" Type="http://schemas.openxmlformats.org/officeDocument/2006/relationships/hyperlink" Target="https://github.com/kebuu/recipe-manager-CA" TargetMode="External"/><Relationship Id="rId155" Type="http://schemas.openxmlformats.org/officeDocument/2006/relationships/hyperlink" Target="https://github.com/conormuldoon/unison" TargetMode="External"/><Relationship Id="rId397" Type="http://schemas.openxmlformats.org/officeDocument/2006/relationships/hyperlink" Target="https://github.com/sylvaindecout/event-sourcing-example" TargetMode="External"/><Relationship Id="rId808" Type="http://schemas.openxmlformats.org/officeDocument/2006/relationships/hyperlink" Target="https://github.com/fakecoinbase/scionalteraslasharbitrader" TargetMode="External"/><Relationship Id="rId807" Type="http://schemas.openxmlformats.org/officeDocument/2006/relationships/hyperlink" Target="https://github.com/yizhaosan/Software-Testing" TargetMode="External"/><Relationship Id="rId806" Type="http://schemas.openxmlformats.org/officeDocument/2006/relationships/hyperlink" Target="https://github.com/nelkinda/lib-minkrest" TargetMode="External"/><Relationship Id="rId805" Type="http://schemas.openxmlformats.org/officeDocument/2006/relationships/hyperlink" Target="https://github.com/sinaneski/spring-reactive-tests" TargetMode="External"/><Relationship Id="rId809" Type="http://schemas.openxmlformats.org/officeDocument/2006/relationships/hyperlink" Target="https://github.com/steinko/Bank" TargetMode="External"/><Relationship Id="rId800" Type="http://schemas.openxmlformats.org/officeDocument/2006/relationships/hyperlink" Target="https://github.com/wearearima/time-report-parameterized" TargetMode="External"/><Relationship Id="rId804" Type="http://schemas.openxmlformats.org/officeDocument/2006/relationships/hyperlink" Target="https://github.com/mopkobot/mutation-test-playground" TargetMode="External"/><Relationship Id="rId803" Type="http://schemas.openxmlformats.org/officeDocument/2006/relationships/hyperlink" Target="https://github.com/tiagosgalvao/wallet-server" TargetMode="External"/><Relationship Id="rId802" Type="http://schemas.openxmlformats.org/officeDocument/2006/relationships/hyperlink" Target="https://github.com/dtmaciasca/taller8_mutation" TargetMode="External"/><Relationship Id="rId801" Type="http://schemas.openxmlformats.org/officeDocument/2006/relationships/hyperlink" Target="https://github.com/adamvinicius/testesDeMutacao" TargetMode="External"/><Relationship Id="rId40" Type="http://schemas.openxmlformats.org/officeDocument/2006/relationships/hyperlink" Target="https://github.com/TiagoMSSantos/MobileRT" TargetMode="External"/><Relationship Id="rId42" Type="http://schemas.openxmlformats.org/officeDocument/2006/relationships/hyperlink" Target="https://github.com/Jumaruba/FEUP-MIEIC" TargetMode="External"/><Relationship Id="rId41" Type="http://schemas.openxmlformats.org/officeDocument/2006/relationships/hyperlink" Target="https://github.com/hmcts/em-stitching-api" TargetMode="External"/><Relationship Id="rId44" Type="http://schemas.openxmlformats.org/officeDocument/2006/relationships/hyperlink" Target="https://github.com/Fernal73/LearnJava" TargetMode="External"/><Relationship Id="rId43" Type="http://schemas.openxmlformats.org/officeDocument/2006/relationships/hyperlink" Target="https://github.com/agustin-golmar/Multitier" TargetMode="External"/><Relationship Id="rId46" Type="http://schemas.openxmlformats.org/officeDocument/2006/relationships/hyperlink" Target="https://github.com/hmcts/ccd-case-document-am-api" TargetMode="External"/><Relationship Id="rId45" Type="http://schemas.openxmlformats.org/officeDocument/2006/relationships/hyperlink" Target="https://github.com/picodotdev/blog-bitix" TargetMode="External"/><Relationship Id="rId509" Type="http://schemas.openxmlformats.org/officeDocument/2006/relationships/hyperlink" Target="https://github.com/BomBardyGamer/komponent" TargetMode="External"/><Relationship Id="rId508" Type="http://schemas.openxmlformats.org/officeDocument/2006/relationships/hyperlink" Target="https://github.com/hmcts/nfdiv-case-maintenance-service" TargetMode="External"/><Relationship Id="rId503" Type="http://schemas.openxmlformats.org/officeDocument/2006/relationships/hyperlink" Target="https://github.com/LorenzoBettini/maven-bank-multimodule-example" TargetMode="External"/><Relationship Id="rId745" Type="http://schemas.openxmlformats.org/officeDocument/2006/relationships/hyperlink" Target="https://github.com/dan323/natural-deduction" TargetMode="External"/><Relationship Id="rId502" Type="http://schemas.openxmlformats.org/officeDocument/2006/relationships/hyperlink" Target="https://github.com/Ismail-Mekni/mxreflection" TargetMode="External"/><Relationship Id="rId744" Type="http://schemas.openxmlformats.org/officeDocument/2006/relationships/hyperlink" Target="https://github.com/trilogy-group/arch-as-code" TargetMode="External"/><Relationship Id="rId501" Type="http://schemas.openxmlformats.org/officeDocument/2006/relationships/hyperlink" Target="https://github.com/thoweber/easy-image-compressor" TargetMode="External"/><Relationship Id="rId743" Type="http://schemas.openxmlformats.org/officeDocument/2006/relationships/hyperlink" Target="https://github.com/cerner/ccl-testing" TargetMode="External"/><Relationship Id="rId500" Type="http://schemas.openxmlformats.org/officeDocument/2006/relationships/hyperlink" Target="https://github.com/pgagala/mutation-testing" TargetMode="External"/><Relationship Id="rId742" Type="http://schemas.openxmlformats.org/officeDocument/2006/relationships/hyperlink" Target="https://github.com/gopaljhunjhunwala/HelloToSpring_withoutSpring" TargetMode="External"/><Relationship Id="rId507" Type="http://schemas.openxmlformats.org/officeDocument/2006/relationships/hyperlink" Target="https://github.com/mtstorm/jlc" TargetMode="External"/><Relationship Id="rId749" Type="http://schemas.openxmlformats.org/officeDocument/2006/relationships/hyperlink" Target="https://github.com/jackbreurkes/seng302-team500-2020" TargetMode="External"/><Relationship Id="rId506" Type="http://schemas.openxmlformats.org/officeDocument/2006/relationships/hyperlink" Target="https://github.com/edson-moraes/waes-assignment" TargetMode="External"/><Relationship Id="rId748" Type="http://schemas.openxmlformats.org/officeDocument/2006/relationships/hyperlink" Target="https://github.com/Ca-moes/LPOO" TargetMode="External"/><Relationship Id="rId505" Type="http://schemas.openxmlformats.org/officeDocument/2006/relationships/hyperlink" Target="https://github.com/asdForever/StepQueue" TargetMode="External"/><Relationship Id="rId747" Type="http://schemas.openxmlformats.org/officeDocument/2006/relationships/hyperlink" Target="https://github.com/nelkinda/kotlin-from-0-to-100" TargetMode="External"/><Relationship Id="rId504" Type="http://schemas.openxmlformats.org/officeDocument/2006/relationships/hyperlink" Target="https://github.com/CristhianFG/hello-spring-testing" TargetMode="External"/><Relationship Id="rId746" Type="http://schemas.openxmlformats.org/officeDocument/2006/relationships/hyperlink" Target="https://github.com/arthurfnsc/ms-cambio" TargetMode="External"/><Relationship Id="rId48" Type="http://schemas.openxmlformats.org/officeDocument/2006/relationships/hyperlink" Target="https://github.com/Hofls/java-dependencies" TargetMode="External"/><Relationship Id="rId47" Type="http://schemas.openxmlformats.org/officeDocument/2006/relationships/hyperlink" Target="https://github.com/hmcts/ccd-definition-store-api" TargetMode="External"/><Relationship Id="rId49" Type="http://schemas.openxmlformats.org/officeDocument/2006/relationships/hyperlink" Target="https://github.com/picodotdev/blog-ejemplos" TargetMode="External"/><Relationship Id="rId741" Type="http://schemas.openxmlformats.org/officeDocument/2006/relationships/hyperlink" Target="https://github.com/Czeffik/spring" TargetMode="External"/><Relationship Id="rId740" Type="http://schemas.openxmlformats.org/officeDocument/2006/relationships/hyperlink" Target="https://github.com/cpjoshi89/maven-example" TargetMode="External"/><Relationship Id="rId31" Type="http://schemas.openxmlformats.org/officeDocument/2006/relationships/hyperlink" Target="https://github.com/Aleks-Ya/yaal_examples" TargetMode="External"/><Relationship Id="rId30" Type="http://schemas.openxmlformats.org/officeDocument/2006/relationships/hyperlink" Target="https://github.com/hmcts/ccd-user-profile-api" TargetMode="External"/><Relationship Id="rId33" Type="http://schemas.openxmlformats.org/officeDocument/2006/relationships/hyperlink" Target="https://github.com/hmcts/am-org-role-mapping-service" TargetMode="External"/><Relationship Id="rId32" Type="http://schemas.openxmlformats.org/officeDocument/2006/relationships/hyperlink" Target="https://github.com/starvis/tdd_workshop" TargetMode="External"/><Relationship Id="rId35" Type="http://schemas.openxmlformats.org/officeDocument/2006/relationships/hyperlink" Target="https://github.com/albertattard/quickhacks-source" TargetMode="External"/><Relationship Id="rId34" Type="http://schemas.openxmlformats.org/officeDocument/2006/relationships/hyperlink" Target="https://github.com/hmcts/am-role-assignment-service" TargetMode="External"/><Relationship Id="rId739" Type="http://schemas.openxmlformats.org/officeDocument/2006/relationships/hyperlink" Target="https://github.com/bitPogo/biomed-mlps" TargetMode="External"/><Relationship Id="rId734" Type="http://schemas.openxmlformats.org/officeDocument/2006/relationships/hyperlink" Target="https://github.com/sjoblomj/adventofcode2018" TargetMode="External"/><Relationship Id="rId733" Type="http://schemas.openxmlformats.org/officeDocument/2006/relationships/hyperlink" Target="https://github.com/kappsegla/mutation-test-kata" TargetMode="External"/><Relationship Id="rId732" Type="http://schemas.openxmlformats.org/officeDocument/2006/relationships/hyperlink" Target="https://github.com/diogohalmeida/FEUP-LPOO" TargetMode="External"/><Relationship Id="rId731" Type="http://schemas.openxmlformats.org/officeDocument/2006/relationships/hyperlink" Target="https://github.com/altitdb/tdd" TargetMode="External"/><Relationship Id="rId738" Type="http://schemas.openxmlformats.org/officeDocument/2006/relationships/hyperlink" Target="https://github.com/mdpcardoso/FEUP-LPOO" TargetMode="External"/><Relationship Id="rId737" Type="http://schemas.openxmlformats.org/officeDocument/2006/relationships/hyperlink" Target="https://github.com/Bettenbuk/logging" TargetMode="External"/><Relationship Id="rId736" Type="http://schemas.openxmlformats.org/officeDocument/2006/relationships/hyperlink" Target="https://github.com/mfvitale/mutation-tests-example" TargetMode="External"/><Relationship Id="rId735" Type="http://schemas.openxmlformats.org/officeDocument/2006/relationships/hyperlink" Target="https://github.com/marianaramos37/SnakeGame_LPOO_feup" TargetMode="External"/><Relationship Id="rId37" Type="http://schemas.openxmlformats.org/officeDocument/2006/relationships/hyperlink" Target="https://github.com/STAMP-project/test-runner" TargetMode="External"/><Relationship Id="rId36" Type="http://schemas.openxmlformats.org/officeDocument/2006/relationships/hyperlink" Target="https://github.com/zeebe-io/zeebe-cluster-testbench" TargetMode="External"/><Relationship Id="rId39" Type="http://schemas.openxmlformats.org/officeDocument/2006/relationships/hyperlink" Target="https://github.com/hmcts/wa-task-management-api" TargetMode="External"/><Relationship Id="rId38" Type="http://schemas.openxmlformats.org/officeDocument/2006/relationships/hyperlink" Target="https://github.com/smallrye/smallrye-fault-tolerance" TargetMode="External"/><Relationship Id="rId730" Type="http://schemas.openxmlformats.org/officeDocument/2006/relationships/hyperlink" Target="https://github.com/vkdot/mutations" TargetMode="External"/><Relationship Id="rId20" Type="http://schemas.openxmlformats.org/officeDocument/2006/relationships/hyperlink" Target="https://github.com/exoplatform/news" TargetMode="External"/><Relationship Id="rId22" Type="http://schemas.openxmlformats.org/officeDocument/2006/relationships/hyperlink" Target="https://github.com/hmcts/em-annotation-api" TargetMode="External"/><Relationship Id="rId21" Type="http://schemas.openxmlformats.org/officeDocument/2006/relationships/hyperlink" Target="https://github.com/saurabhpro/JAVA" TargetMode="External"/><Relationship Id="rId24" Type="http://schemas.openxmlformats.org/officeDocument/2006/relationships/hyperlink" Target="https://github.com/hmcts/finrem-payment-service" TargetMode="External"/><Relationship Id="rId23" Type="http://schemas.openxmlformats.org/officeDocument/2006/relationships/hyperlink" Target="https://github.com/hmcts/em-hrs-ingestor" TargetMode="External"/><Relationship Id="rId525" Type="http://schemas.openxmlformats.org/officeDocument/2006/relationships/hyperlink" Target="https://github.com/MikeSafonov/operator-bot" TargetMode="External"/><Relationship Id="rId767" Type="http://schemas.openxmlformats.org/officeDocument/2006/relationships/hyperlink" Target="https://github.com/hcoles/highwheel" TargetMode="External"/><Relationship Id="rId524" Type="http://schemas.openxmlformats.org/officeDocument/2006/relationships/hyperlink" Target="https://github.com/gii-is-DP1/dp1-2020-g2-02" TargetMode="External"/><Relationship Id="rId766" Type="http://schemas.openxmlformats.org/officeDocument/2006/relationships/hyperlink" Target="https://github.com/yogonza524/meetup-api" TargetMode="External"/><Relationship Id="rId523" Type="http://schemas.openxmlformats.org/officeDocument/2006/relationships/hyperlink" Target="https://github.com/Raushan-123/banksecond" TargetMode="External"/><Relationship Id="rId765" Type="http://schemas.openxmlformats.org/officeDocument/2006/relationships/hyperlink" Target="https://github.com/xdzhou/DailyCode" TargetMode="External"/><Relationship Id="rId522" Type="http://schemas.openxmlformats.org/officeDocument/2006/relationships/hyperlink" Target="https://github.com/LuisaoStuff/spring-gradle-integrations" TargetMode="External"/><Relationship Id="rId764" Type="http://schemas.openxmlformats.org/officeDocument/2006/relationships/hyperlink" Target="https://github.com/Myna65/elixir" TargetMode="External"/><Relationship Id="rId529" Type="http://schemas.openxmlformats.org/officeDocument/2006/relationships/hyperlink" Target="https://github.com/pjvilloud/ipi-java-350-ex" TargetMode="External"/><Relationship Id="rId528" Type="http://schemas.openxmlformats.org/officeDocument/2006/relationships/hyperlink" Target="https://github.com/stefreschke/bowling-kata-java" TargetMode="External"/><Relationship Id="rId527" Type="http://schemas.openxmlformats.org/officeDocument/2006/relationships/hyperlink" Target="https://github.com/johanbejarano/junit-pitest-mutations" TargetMode="External"/><Relationship Id="rId769" Type="http://schemas.openxmlformats.org/officeDocument/2006/relationships/hyperlink" Target="https://github.com/shailesh7382/chronicle-examples" TargetMode="External"/><Relationship Id="rId526" Type="http://schemas.openxmlformats.org/officeDocument/2006/relationships/hyperlink" Target="https://github.com/hmcts/mi-extraction-service" TargetMode="External"/><Relationship Id="rId768" Type="http://schemas.openxmlformats.org/officeDocument/2006/relationships/hyperlink" Target="https://github.com/hmcts/ia-case-validation-api" TargetMode="External"/><Relationship Id="rId26" Type="http://schemas.openxmlformats.org/officeDocument/2006/relationships/hyperlink" Target="https://github.com/unclebob/fitnesse" TargetMode="External"/><Relationship Id="rId25" Type="http://schemas.openxmlformats.org/officeDocument/2006/relationships/hyperlink" Target="https://github.com/FastFilter/fastfilter_java" TargetMode="External"/><Relationship Id="rId28" Type="http://schemas.openxmlformats.org/officeDocument/2006/relationships/hyperlink" Target="https://github.com/hmcts/em-hrs-api" TargetMode="External"/><Relationship Id="rId27" Type="http://schemas.openxmlformats.org/officeDocument/2006/relationships/hyperlink" Target="https://github.com/hmcts/rd-judicial-data-load" TargetMode="External"/><Relationship Id="rId521" Type="http://schemas.openxmlformats.org/officeDocument/2006/relationships/hyperlink" Target="https://github.com/DavidVegas1991/hello-spring-test" TargetMode="External"/><Relationship Id="rId763" Type="http://schemas.openxmlformats.org/officeDocument/2006/relationships/hyperlink" Target="https://github.com/hvarela/transbank" TargetMode="External"/><Relationship Id="rId29" Type="http://schemas.openxmlformats.org/officeDocument/2006/relationships/hyperlink" Target="https://github.com/hmcts/ia-case-notifications-api" TargetMode="External"/><Relationship Id="rId520" Type="http://schemas.openxmlformats.org/officeDocument/2006/relationships/hyperlink" Target="https://github.com/mrtnsp/tdd-basics" TargetMode="External"/><Relationship Id="rId762" Type="http://schemas.openxmlformats.org/officeDocument/2006/relationships/hyperlink" Target="https://github.com/pgoreutn/template" TargetMode="External"/><Relationship Id="rId761" Type="http://schemas.openxmlformats.org/officeDocument/2006/relationships/hyperlink" Target="https://github.com/177kp/ccpay-bulkscanning-app" TargetMode="External"/><Relationship Id="rId760" Type="http://schemas.openxmlformats.org/officeDocument/2006/relationships/hyperlink" Target="https://github.com/sealuzh/lightweight-effectiveness" TargetMode="External"/><Relationship Id="rId11" Type="http://schemas.openxmlformats.org/officeDocument/2006/relationships/hyperlink" Target="https://github.com/hmcts/idam-web-public" TargetMode="External"/><Relationship Id="rId10" Type="http://schemas.openxmlformats.org/officeDocument/2006/relationships/hyperlink" Target="https://github.com/CS453-Team-Project/jbse-pitest-integration" TargetMode="External"/><Relationship Id="rId13" Type="http://schemas.openxmlformats.org/officeDocument/2006/relationships/hyperlink" Target="https://github.com/paucls/katas" TargetMode="External"/><Relationship Id="rId12" Type="http://schemas.openxmlformats.org/officeDocument/2006/relationships/hyperlink" Target="https://github.com/hmcts/finrem-document-generator-client" TargetMode="External"/><Relationship Id="rId519" Type="http://schemas.openxmlformats.org/officeDocument/2006/relationships/hyperlink" Target="https://github.com/dragossusi/pitest-vrajeala" TargetMode="External"/><Relationship Id="rId514" Type="http://schemas.openxmlformats.org/officeDocument/2006/relationships/hyperlink" Target="https://github.com/Elanlum/telegram_bot" TargetMode="External"/><Relationship Id="rId756" Type="http://schemas.openxmlformats.org/officeDocument/2006/relationships/hyperlink" Target="https://github.com/RobertPod/breathalyser" TargetMode="External"/><Relationship Id="rId513" Type="http://schemas.openxmlformats.org/officeDocument/2006/relationships/hyperlink" Target="https://github.com/jimnewpower/relief-shading" TargetMode="External"/><Relationship Id="rId755" Type="http://schemas.openxmlformats.org/officeDocument/2006/relationships/hyperlink" Target="https://github.com/yogonza524/badge-dx" TargetMode="External"/><Relationship Id="rId512" Type="http://schemas.openxmlformats.org/officeDocument/2006/relationships/hyperlink" Target="https://github.com/jscancella/bagging" TargetMode="External"/><Relationship Id="rId754" Type="http://schemas.openxmlformats.org/officeDocument/2006/relationships/hyperlink" Target="https://github.com/arthurfnsc/ms-fiap-pedido" TargetMode="External"/><Relationship Id="rId511" Type="http://schemas.openxmlformats.org/officeDocument/2006/relationships/hyperlink" Target="https://github.com/rodolphem/ipi-testunitaires-java" TargetMode="External"/><Relationship Id="rId753" Type="http://schemas.openxmlformats.org/officeDocument/2006/relationships/hyperlink" Target="https://github.com/sals0005/FIT5171" TargetMode="External"/><Relationship Id="rId518" Type="http://schemas.openxmlformats.org/officeDocument/2006/relationships/hyperlink" Target="https://github.com/dgray4/com3529-code" TargetMode="External"/><Relationship Id="rId517" Type="http://schemas.openxmlformats.org/officeDocument/2006/relationships/hyperlink" Target="https://github.com/mal33/PiTest" TargetMode="External"/><Relationship Id="rId759" Type="http://schemas.openxmlformats.org/officeDocument/2006/relationships/hyperlink" Target="https://github.com/nelkinda/TDD-Java" TargetMode="External"/><Relationship Id="rId516" Type="http://schemas.openxmlformats.org/officeDocument/2006/relationships/hyperlink" Target="https://github.com/GabrielPelosi/lapr3-isep" TargetMode="External"/><Relationship Id="rId758" Type="http://schemas.openxmlformats.org/officeDocument/2006/relationships/hyperlink" Target="https://github.com/CecBazinga/openJpa" TargetMode="External"/><Relationship Id="rId515" Type="http://schemas.openxmlformats.org/officeDocument/2006/relationships/hyperlink" Target="https://github.com/TsarkFC/feup-lpoo" TargetMode="External"/><Relationship Id="rId757" Type="http://schemas.openxmlformats.org/officeDocument/2006/relationships/hyperlink" Target="https://github.com/yogonza524/roman-code" TargetMode="External"/><Relationship Id="rId15" Type="http://schemas.openxmlformats.org/officeDocument/2006/relationships/hyperlink" Target="https://github.com/MatteoModonato/TARDISBenchmarks-junitcontest" TargetMode="External"/><Relationship Id="rId14" Type="http://schemas.openxmlformats.org/officeDocument/2006/relationships/hyperlink" Target="https://github.com/mleegwt/ExternalAlarmClock" TargetMode="External"/><Relationship Id="rId17" Type="http://schemas.openxmlformats.org/officeDocument/2006/relationships/hyperlink" Target="https://github.com/checkstyle/checkstyle" TargetMode="External"/><Relationship Id="rId16" Type="http://schemas.openxmlformats.org/officeDocument/2006/relationships/hyperlink" Target="https://github.com/l0s/fernet-java8" TargetMode="External"/><Relationship Id="rId19" Type="http://schemas.openxmlformats.org/officeDocument/2006/relationships/hyperlink" Target="https://github.com/binkley/modern-java-practices" TargetMode="External"/><Relationship Id="rId510" Type="http://schemas.openxmlformats.org/officeDocument/2006/relationships/hyperlink" Target="https://github.com/hristoGeorgievvv/SEM-project" TargetMode="External"/><Relationship Id="rId752" Type="http://schemas.openxmlformats.org/officeDocument/2006/relationships/hyperlink" Target="https://github.com/LorenzoBettini/maven-gitpod-example" TargetMode="External"/><Relationship Id="rId18" Type="http://schemas.openxmlformats.org/officeDocument/2006/relationships/hyperlink" Target="https://github.com/kemitix/mon" TargetMode="External"/><Relationship Id="rId751" Type="http://schemas.openxmlformats.org/officeDocument/2006/relationships/hyperlink" Target="https://github.com/ucsb-gradescope-tools/maven-autograder" TargetMode="External"/><Relationship Id="rId750" Type="http://schemas.openxmlformats.org/officeDocument/2006/relationships/hyperlink" Target="https://github.com/rfharokh/opencast-8.6" TargetMode="External"/><Relationship Id="rId84" Type="http://schemas.openxmlformats.org/officeDocument/2006/relationships/hyperlink" Target="https://github.com/hmcts/finrem-case-orchestration-service" TargetMode="External"/><Relationship Id="rId83" Type="http://schemas.openxmlformats.org/officeDocument/2006/relationships/hyperlink" Target="https://github.com/hmcts/bulk-scan-orchestrator" TargetMode="External"/><Relationship Id="rId86" Type="http://schemas.openxmlformats.org/officeDocument/2006/relationships/hyperlink" Target="https://github.com/xcapdevila/creditcard-generator" TargetMode="External"/><Relationship Id="rId85" Type="http://schemas.openxmlformats.org/officeDocument/2006/relationships/hyperlink" Target="https://github.com/sajanssens/bd2021-live-code" TargetMode="External"/><Relationship Id="rId88" Type="http://schemas.openxmlformats.org/officeDocument/2006/relationships/hyperlink" Target="https://github.com/diegopacheco/java-pocs" TargetMode="External"/><Relationship Id="rId87" Type="http://schemas.openxmlformats.org/officeDocument/2006/relationships/hyperlink" Target="http://ilegra.com" TargetMode="External"/><Relationship Id="rId89" Type="http://schemas.openxmlformats.org/officeDocument/2006/relationships/hyperlink" Target="https://github.com/JLdeLuca/ProjetoTricentis" TargetMode="External"/><Relationship Id="rId709" Type="http://schemas.openxmlformats.org/officeDocument/2006/relationships/hyperlink" Target="https://github.com/BrunoCarvalho18/teste-mutacao" TargetMode="External"/><Relationship Id="rId708" Type="http://schemas.openxmlformats.org/officeDocument/2006/relationships/hyperlink" Target="https://github.com/stmi/java-maze-gen" TargetMode="External"/><Relationship Id="rId707" Type="http://schemas.openxmlformats.org/officeDocument/2006/relationships/hyperlink" Target="https://github.com/JoaoCostaIFG/LPOO" TargetMode="External"/><Relationship Id="rId706" Type="http://schemas.openxmlformats.org/officeDocument/2006/relationships/hyperlink" Target="https://github.com/gabrielSpassos/webflux-poc" TargetMode="External"/><Relationship Id="rId80" Type="http://schemas.openxmlformats.org/officeDocument/2006/relationships/hyperlink" Target="https://github.com/ottlinger/mailversendala" TargetMode="External"/><Relationship Id="rId82" Type="http://schemas.openxmlformats.org/officeDocument/2006/relationships/hyperlink" Target="https://github.com/hmcts/wa-task-configuration-api" TargetMode="External"/><Relationship Id="rId81" Type="http://schemas.openxmlformats.org/officeDocument/2006/relationships/hyperlink" Target="https://github.com/hmcts/ia-case-payments-api" TargetMode="External"/><Relationship Id="rId701" Type="http://schemas.openxmlformats.org/officeDocument/2006/relationships/hyperlink" Target="https://github.com/zkhan96/npm-registry" TargetMode="External"/><Relationship Id="rId700" Type="http://schemas.openxmlformats.org/officeDocument/2006/relationships/hyperlink" Target="https://github.com/ibmo96/triangle-challenge" TargetMode="External"/><Relationship Id="rId705" Type="http://schemas.openxmlformats.org/officeDocument/2006/relationships/hyperlink" Target="https://github.com/daafith/mutation-testing-examples" TargetMode="External"/><Relationship Id="rId704" Type="http://schemas.openxmlformats.org/officeDocument/2006/relationships/hyperlink" Target="https://github.com/asorour/unittest" TargetMode="External"/><Relationship Id="rId703" Type="http://schemas.openxmlformats.org/officeDocument/2006/relationships/hyperlink" Target="https://github.com/ernest-phillips/OpenPDF" TargetMode="External"/><Relationship Id="rId702" Type="http://schemas.openxmlformats.org/officeDocument/2006/relationships/hyperlink" Target="https://github.com/PIUGroup/JavaAlgorithmen" TargetMode="External"/><Relationship Id="rId73" Type="http://schemas.openxmlformats.org/officeDocument/2006/relationships/hyperlink" Target="https://github.com/hmcts/ccd-data-store-api" TargetMode="External"/><Relationship Id="rId72" Type="http://schemas.openxmlformats.org/officeDocument/2006/relationships/hyperlink" Target="https://github.com/hmcts/rd-caseworker-ref-api" TargetMode="External"/><Relationship Id="rId75" Type="http://schemas.openxmlformats.org/officeDocument/2006/relationships/hyperlink" Target="https://github.com/jacq42/todo-a-rest" TargetMode="External"/><Relationship Id="rId74" Type="http://schemas.openxmlformats.org/officeDocument/2006/relationships/hyperlink" Target="https://github.com/hmcts/rd-user-profile-api" TargetMode="External"/><Relationship Id="rId77" Type="http://schemas.openxmlformats.org/officeDocument/2006/relationships/hyperlink" Target="https://github.com/hmcts/bulk-scan-processor" TargetMode="External"/><Relationship Id="rId76" Type="http://schemas.openxmlformats.org/officeDocument/2006/relationships/hyperlink" Target="https://github.com/joke/spring-factory" TargetMode="External"/><Relationship Id="rId79" Type="http://schemas.openxmlformats.org/officeDocument/2006/relationships/hyperlink" Target="https://github.com/ow2-proactive/catalog" TargetMode="External"/><Relationship Id="rId78" Type="http://schemas.openxmlformats.org/officeDocument/2006/relationships/hyperlink" Target="https://github.com/marcin-chwedczuk/rfid" TargetMode="External"/><Relationship Id="rId71" Type="http://schemas.openxmlformats.org/officeDocument/2006/relationships/hyperlink" Target="https://github.com/hmcts/rd-location-ref-api" TargetMode="External"/><Relationship Id="rId70" Type="http://schemas.openxmlformats.org/officeDocument/2006/relationships/hyperlink" Target="https://github.com/hmcts/ia-case-access-api" TargetMode="External"/><Relationship Id="rId62" Type="http://schemas.openxmlformats.org/officeDocument/2006/relationships/hyperlink" Target="https://github.com/refinedmods/refinedstorage" TargetMode="External"/><Relationship Id="rId61" Type="http://schemas.openxmlformats.org/officeDocument/2006/relationships/hyperlink" Target="https://github.com/MikeSafonov/jenkins-telegram-chatops" TargetMode="External"/><Relationship Id="rId64" Type="http://schemas.openxmlformats.org/officeDocument/2006/relationships/hyperlink" Target="https://github.com/hmcts/ia-task-configuration" TargetMode="External"/><Relationship Id="rId63" Type="http://schemas.openxmlformats.org/officeDocument/2006/relationships/hyperlink" Target="https://github.com/vrudas/lp4k" TargetMode="External"/><Relationship Id="rId66" Type="http://schemas.openxmlformats.org/officeDocument/2006/relationships/hyperlink" Target="https://github.com/melaniegrotti/workshop-PL" TargetMode="External"/><Relationship Id="rId65" Type="http://schemas.openxmlformats.org/officeDocument/2006/relationships/hyperlink" Target="https://github.com/hmcts/wa-standalone-task-bpmn" TargetMode="External"/><Relationship Id="rId68" Type="http://schemas.openxmlformats.org/officeDocument/2006/relationships/hyperlink" Target="https://github.com/hmcts/div-case-orchestration-service" TargetMode="External"/><Relationship Id="rId67" Type="http://schemas.openxmlformats.org/officeDocument/2006/relationships/hyperlink" Target="https://github.com/hmcts/probate-back-office" TargetMode="External"/><Relationship Id="rId729" Type="http://schemas.openxmlformats.org/officeDocument/2006/relationships/hyperlink" Target="https://github.com/preksha95/maven-examples" TargetMode="External"/><Relationship Id="rId728" Type="http://schemas.openxmlformats.org/officeDocument/2006/relationships/hyperlink" Target="https://github.com/dmfrodrigues/feup-lpoo-ex" TargetMode="External"/><Relationship Id="rId60" Type="http://schemas.openxmlformats.org/officeDocument/2006/relationships/hyperlink" Target="https://github.com/STAMP-project/Cling-application" TargetMode="External"/><Relationship Id="rId723" Type="http://schemas.openxmlformats.org/officeDocument/2006/relationships/hyperlink" Target="https://github.com/dakusui/processstreamer" TargetMode="External"/><Relationship Id="rId722" Type="http://schemas.openxmlformats.org/officeDocument/2006/relationships/hyperlink" Target="https://github.com/FrankRogalski/Physics-Engine" TargetMode="External"/><Relationship Id="rId721" Type="http://schemas.openxmlformats.org/officeDocument/2006/relationships/hyperlink" Target="https://github.com/athiefaine/nif-pt-kata" TargetMode="External"/><Relationship Id="rId720" Type="http://schemas.openxmlformats.org/officeDocument/2006/relationships/hyperlink" Target="https://github.com/gturri/example-pit" TargetMode="External"/><Relationship Id="rId727" Type="http://schemas.openxmlformats.org/officeDocument/2006/relationships/hyperlink" Target="https://github.com/tejaswini-arw/maven-examples" TargetMode="External"/><Relationship Id="rId726" Type="http://schemas.openxmlformats.org/officeDocument/2006/relationships/hyperlink" Target="https://github.com/MooleMuraliDharaReddy/kathik-class" TargetMode="External"/><Relationship Id="rId725" Type="http://schemas.openxmlformats.org/officeDocument/2006/relationships/hyperlink" Target="https://github.com/dakusui/jcunit" TargetMode="External"/><Relationship Id="rId724" Type="http://schemas.openxmlformats.org/officeDocument/2006/relationships/hyperlink" Target="https://github.com/dakusui/floorplan" TargetMode="External"/><Relationship Id="rId69" Type="http://schemas.openxmlformats.org/officeDocument/2006/relationships/hyperlink" Target="https://github.com/hmcts/rd-judicial-api" TargetMode="External"/><Relationship Id="rId51" Type="http://schemas.openxmlformats.org/officeDocument/2006/relationships/hyperlink" Target="https://github.com/JazzFiend/AdventOfCode" TargetMode="External"/><Relationship Id="rId50" Type="http://schemas.openxmlformats.org/officeDocument/2006/relationships/hyperlink" Target="https://github.com/ericminio/sandbox" TargetMode="External"/><Relationship Id="rId53" Type="http://schemas.openxmlformats.org/officeDocument/2006/relationships/hyperlink" Target="https://github.com/trellis-ldp/trellis" TargetMode="External"/><Relationship Id="rId52" Type="http://schemas.openxmlformats.org/officeDocument/2006/relationships/hyperlink" Target="https://github.com/TobyNijman/spring-pet-clinic-azure" TargetMode="External"/><Relationship Id="rId55" Type="http://schemas.openxmlformats.org/officeDocument/2006/relationships/hyperlink" Target="https://github.com/hmcts/ia-case-api" TargetMode="External"/><Relationship Id="rId54" Type="http://schemas.openxmlformats.org/officeDocument/2006/relationships/hyperlink" Target="https://github.com/hmcts/rd-professional-api" TargetMode="External"/><Relationship Id="rId57" Type="http://schemas.openxmlformats.org/officeDocument/2006/relationships/hyperlink" Target="https://github.com/hmcts/sscs-bulk-scan" TargetMode="External"/><Relationship Id="rId56" Type="http://schemas.openxmlformats.org/officeDocument/2006/relationships/hyperlink" Target="https://github.com/hmcts/em-ccd-orchestrator" TargetMode="External"/><Relationship Id="rId719" Type="http://schemas.openxmlformats.org/officeDocument/2006/relationships/hyperlink" Target="https://github.com/hgautam/maven-examples" TargetMode="External"/><Relationship Id="rId718" Type="http://schemas.openxmlformats.org/officeDocument/2006/relationships/hyperlink" Target="https://github.com/STAMP-project/descartes-amplification-experiments" TargetMode="External"/><Relationship Id="rId717" Type="http://schemas.openxmlformats.org/officeDocument/2006/relationships/hyperlink" Target="https://github.com/mboldi/Raktr" TargetMode="External"/><Relationship Id="rId712" Type="http://schemas.openxmlformats.org/officeDocument/2006/relationships/hyperlink" Target="https://github.com/PG-87/testing" TargetMode="External"/><Relationship Id="rId711" Type="http://schemas.openxmlformats.org/officeDocument/2006/relationships/hyperlink" Target="https://github.com/devjudge/java-1.8-maven-test-base-repo-2" TargetMode="External"/><Relationship Id="rId710" Type="http://schemas.openxmlformats.org/officeDocument/2006/relationships/hyperlink" Target="https://github.com/gopaljhunjhunwala/MyShoppingCartDiscount" TargetMode="External"/><Relationship Id="rId716" Type="http://schemas.openxmlformats.org/officeDocument/2006/relationships/hyperlink" Target="https://github.com/codecop/TriviaOO-with-Approvals-Kata" TargetMode="External"/><Relationship Id="rId715" Type="http://schemas.openxmlformats.org/officeDocument/2006/relationships/hyperlink" Target="https://github.com/pratikthanki/NewBank" TargetMode="External"/><Relationship Id="rId714" Type="http://schemas.openxmlformats.org/officeDocument/2006/relationships/hyperlink" Target="https://github.com/yogonza524/emoji" TargetMode="External"/><Relationship Id="rId713" Type="http://schemas.openxmlformats.org/officeDocument/2006/relationships/hyperlink" Target="https://github.com/KAIST-SE-Lab/SoS-simulation-engine" TargetMode="External"/><Relationship Id="rId59" Type="http://schemas.openxmlformats.org/officeDocument/2006/relationships/hyperlink" Target="https://github.com/LibrePDF/OpenPDF" TargetMode="External"/><Relationship Id="rId58" Type="http://schemas.openxmlformats.org/officeDocument/2006/relationships/hyperlink" Target="https://github.com/hmcts/ccpay-payment-app" TargetMode="External"/><Relationship Id="rId590" Type="http://schemas.openxmlformats.org/officeDocument/2006/relationships/hyperlink" Target="https://github.com/HVrettost/kitkat-authorization-service" TargetMode="External"/><Relationship Id="rId107" Type="http://schemas.openxmlformats.org/officeDocument/2006/relationships/hyperlink" Target="https://github.com/sebivenlo/sebipom" TargetMode="External"/><Relationship Id="rId349" Type="http://schemas.openxmlformats.org/officeDocument/2006/relationships/hyperlink" Target="https://github.com/kestros/kestros-root-project" TargetMode="External"/><Relationship Id="rId106" Type="http://schemas.openxmlformats.org/officeDocument/2006/relationships/hyperlink" Target="https://github.com/hmcts/wa-workflow-api" TargetMode="External"/><Relationship Id="rId348" Type="http://schemas.openxmlformats.org/officeDocument/2006/relationships/hyperlink" Target="https://github.com/johanbejarano/bank-transactions-microservice" TargetMode="External"/><Relationship Id="rId105" Type="http://schemas.openxmlformats.org/officeDocument/2006/relationships/hyperlink" Target="https://github.com/itext/itext7" TargetMode="External"/><Relationship Id="rId347" Type="http://schemas.openxmlformats.org/officeDocument/2006/relationships/hyperlink" Target="https://github.com/davide-castro20/lpoo-2020-g74" TargetMode="External"/><Relationship Id="rId589" Type="http://schemas.openxmlformats.org/officeDocument/2006/relationships/hyperlink" Target="https://github.com/quaide/pagerduty-events-v2" TargetMode="External"/><Relationship Id="rId104" Type="http://schemas.openxmlformats.org/officeDocument/2006/relationships/hyperlink" Target="https://github.com/hmcts/wa-case-event-handler" TargetMode="External"/><Relationship Id="rId346" Type="http://schemas.openxmlformats.org/officeDocument/2006/relationships/hyperlink" Target="https://github.com/matheuscosantos/projeto-kotlin-micronaut-para-testes" TargetMode="External"/><Relationship Id="rId588" Type="http://schemas.openxmlformats.org/officeDocument/2006/relationships/hyperlink" Target="https://github.com/c-dragon/gameoflife" TargetMode="External"/><Relationship Id="rId109" Type="http://schemas.openxmlformats.org/officeDocument/2006/relationships/hyperlink" Target="https://github.com/eugene-krivosheyev/agile-practices-application" TargetMode="External"/><Relationship Id="rId108" Type="http://schemas.openxmlformats.org/officeDocument/2006/relationships/hyperlink" Target="http://rocketsiebel.com" TargetMode="External"/><Relationship Id="rId341" Type="http://schemas.openxmlformats.org/officeDocument/2006/relationships/hyperlink" Target="https://github.com/Bacholar/test" TargetMode="External"/><Relationship Id="rId583" Type="http://schemas.openxmlformats.org/officeDocument/2006/relationships/hyperlink" Target="https://github.com/Reunina/AdventOfCode2020" TargetMode="External"/><Relationship Id="rId340" Type="http://schemas.openxmlformats.org/officeDocument/2006/relationships/hyperlink" Target="https://github.com/aksadroit/Tic-Tac-Toe-Spring" TargetMode="External"/><Relationship Id="rId582" Type="http://schemas.openxmlformats.org/officeDocument/2006/relationships/hyperlink" Target="https://github.com/CK2800/tst" TargetMode="External"/><Relationship Id="rId581" Type="http://schemas.openxmlformats.org/officeDocument/2006/relationships/hyperlink" Target="https://github.com/benjamineckstein/refactor_kata" TargetMode="External"/><Relationship Id="rId580" Type="http://schemas.openxmlformats.org/officeDocument/2006/relationships/hyperlink" Target="https://github.com/Ngiong/SBST_junitcontest" TargetMode="External"/><Relationship Id="rId103" Type="http://schemas.openxmlformats.org/officeDocument/2006/relationships/hyperlink" Target="https://github.com/hmcts/ia-timed-event-service" TargetMode="External"/><Relationship Id="rId345" Type="http://schemas.openxmlformats.org/officeDocument/2006/relationships/hyperlink" Target="https://github.com/EugeneLesnov/either-utils" TargetMode="External"/><Relationship Id="rId587" Type="http://schemas.openxmlformats.org/officeDocument/2006/relationships/hyperlink" Target="https://github.com/michielgkalkman/PmdPlus" TargetMode="External"/><Relationship Id="rId102" Type="http://schemas.openxmlformats.org/officeDocument/2006/relationships/hyperlink" Target="https://github.com/in0980/in0980.github.io" TargetMode="External"/><Relationship Id="rId344" Type="http://schemas.openxmlformats.org/officeDocument/2006/relationships/hyperlink" Target="https://github.com/victorguerra1406/teste-de-mutacao-exemplo" TargetMode="External"/><Relationship Id="rId586" Type="http://schemas.openxmlformats.org/officeDocument/2006/relationships/hyperlink" Target="https://github.com/antoinealexisb/HIDDENTEST" TargetMode="External"/><Relationship Id="rId101" Type="http://schemas.openxmlformats.org/officeDocument/2006/relationships/hyperlink" Target="http://in0980.github.io" TargetMode="External"/><Relationship Id="rId343" Type="http://schemas.openxmlformats.org/officeDocument/2006/relationships/hyperlink" Target="https://github.com/arothuis-hu/cc-example" TargetMode="External"/><Relationship Id="rId585" Type="http://schemas.openxmlformats.org/officeDocument/2006/relationships/hyperlink" Target="https://github.com/grinfeld/metrics" TargetMode="External"/><Relationship Id="rId100" Type="http://schemas.openxmlformats.org/officeDocument/2006/relationships/hyperlink" Target="https://github.com/hmcts/dg-docassembly-api" TargetMode="External"/><Relationship Id="rId342" Type="http://schemas.openxmlformats.org/officeDocument/2006/relationships/hyperlink" Target="https://github.com/bdmendes/feup-lpoo" TargetMode="External"/><Relationship Id="rId584" Type="http://schemas.openxmlformats.org/officeDocument/2006/relationships/hyperlink" Target="https://github.com/leonvanderheiden/LingoTrainer" TargetMode="External"/><Relationship Id="rId338" Type="http://schemas.openxmlformats.org/officeDocument/2006/relationships/hyperlink" Target="https://github.com/Diogogrosario/FEUP-LPOO" TargetMode="External"/><Relationship Id="rId337" Type="http://schemas.openxmlformats.org/officeDocument/2006/relationships/hyperlink" Target="https://github.com/Educorreia932/LPOO" TargetMode="External"/><Relationship Id="rId579" Type="http://schemas.openxmlformats.org/officeDocument/2006/relationships/hyperlink" Target="https://github.com/neo4j/cypher-shell" TargetMode="External"/><Relationship Id="rId336" Type="http://schemas.openxmlformats.org/officeDocument/2006/relationships/hyperlink" Target="https://github.com/pedrovponte/LPOO" TargetMode="External"/><Relationship Id="rId578" Type="http://schemas.openxmlformats.org/officeDocument/2006/relationships/hyperlink" Target="https://github.com/mariamyrskyvuori/KittenGrowthCurve" TargetMode="External"/><Relationship Id="rId335" Type="http://schemas.openxmlformats.org/officeDocument/2006/relationships/hyperlink" Target="https://github.com/MikeSafonov/spring-boot-starter-smpp" TargetMode="External"/><Relationship Id="rId577" Type="http://schemas.openxmlformats.org/officeDocument/2006/relationships/hyperlink" Target="https://github.com/binkley/kotlin-music" TargetMode="External"/><Relationship Id="rId339" Type="http://schemas.openxmlformats.org/officeDocument/2006/relationships/hyperlink" Target="https://github.com/rutger-github/bd2021-code" TargetMode="External"/><Relationship Id="rId330" Type="http://schemas.openxmlformats.org/officeDocument/2006/relationships/hyperlink" Target="https://github.com/michaljonko/GuiceLiquibase" TargetMode="External"/><Relationship Id="rId572" Type="http://schemas.openxmlformats.org/officeDocument/2006/relationships/hyperlink" Target="https://github.com/idosinchuk/curso-tdd-java" TargetMode="External"/><Relationship Id="rId571" Type="http://schemas.openxmlformats.org/officeDocument/2006/relationships/hyperlink" Target="https://github.com/RogerJr718/configuration-test-issue" TargetMode="External"/><Relationship Id="rId570" Type="http://schemas.openxmlformats.org/officeDocument/2006/relationships/hyperlink" Target="https://github.com/rdavudov/demo-postings-cloud" TargetMode="External"/><Relationship Id="rId334" Type="http://schemas.openxmlformats.org/officeDocument/2006/relationships/hyperlink" Target="https://github.com/developer-help/mutation-testing" TargetMode="External"/><Relationship Id="rId576" Type="http://schemas.openxmlformats.org/officeDocument/2006/relationships/hyperlink" Target="https://github.com/osiegmar/FastCSV" TargetMode="External"/><Relationship Id="rId333" Type="http://schemas.openxmlformats.org/officeDocument/2006/relationships/hyperlink" Target="https://github.com/karsany/file-integrity-check" TargetMode="External"/><Relationship Id="rId575" Type="http://schemas.openxmlformats.org/officeDocument/2006/relationships/hyperlink" Target="https://github.com/hannotify/maven-test-phases" TargetMode="External"/><Relationship Id="rId332" Type="http://schemas.openxmlformats.org/officeDocument/2006/relationships/hyperlink" Target="https://github.com/damianszwed/fishky-proxy" TargetMode="External"/><Relationship Id="rId574" Type="http://schemas.openxmlformats.org/officeDocument/2006/relationships/hyperlink" Target="https://github.com/asm0dey/staks" TargetMode="External"/><Relationship Id="rId331" Type="http://schemas.openxmlformats.org/officeDocument/2006/relationships/hyperlink" Target="https://github.com/szpak/gradle-pitest-plugin" TargetMode="External"/><Relationship Id="rId573" Type="http://schemas.openxmlformats.org/officeDocument/2006/relationships/hyperlink" Target="https://github.com/pedrobrnpng/ride-sharing-app-isep-lapr3" TargetMode="External"/><Relationship Id="rId370" Type="http://schemas.openxmlformats.org/officeDocument/2006/relationships/hyperlink" Target="https://github.com/opasta/cisq1-lingo-opasta" TargetMode="External"/><Relationship Id="rId129" Type="http://schemas.openxmlformats.org/officeDocument/2006/relationships/hyperlink" Target="https://github.com/Fireblade75/BankApp" TargetMode="External"/><Relationship Id="rId128" Type="http://schemas.openxmlformats.org/officeDocument/2006/relationships/hyperlink" Target="https://github.com/Fireblade75/bd-opdrachten" TargetMode="External"/><Relationship Id="rId127" Type="http://schemas.openxmlformats.org/officeDocument/2006/relationships/hyperlink" Target="https://github.com/dduh96/tdd-group10" TargetMode="External"/><Relationship Id="rId369" Type="http://schemas.openxmlformats.org/officeDocument/2006/relationships/hyperlink" Target="https://github.com/alisoninoue/kotlin-clean-arch" TargetMode="External"/><Relationship Id="rId126" Type="http://schemas.openxmlformats.org/officeDocument/2006/relationships/hyperlink" Target="https://github.com/darizagrl/library" TargetMode="External"/><Relationship Id="rId368" Type="http://schemas.openxmlformats.org/officeDocument/2006/relationships/hyperlink" Target="https://github.com/nabetama-training/PIT-mutation-testing" TargetMode="External"/><Relationship Id="rId121" Type="http://schemas.openxmlformats.org/officeDocument/2006/relationships/hyperlink" Target="https://github.com/hmcts/ccfr-fees-register-app" TargetMode="External"/><Relationship Id="rId363" Type="http://schemas.openxmlformats.org/officeDocument/2006/relationships/hyperlink" Target="https://github.com/Bellocci/github-ci-example" TargetMode="External"/><Relationship Id="rId120" Type="http://schemas.openxmlformats.org/officeDocument/2006/relationships/hyperlink" Target="https://github.com/patrickuhlmann/linediff" TargetMode="External"/><Relationship Id="rId362" Type="http://schemas.openxmlformats.org/officeDocument/2006/relationships/hyperlink" Target="https://github.com/ttrzcinski/DukesHiddenStash" TargetMode="External"/><Relationship Id="rId361" Type="http://schemas.openxmlformats.org/officeDocument/2006/relationships/hyperlink" Target="https://github.com/jesperolsson-se/capsyl" TargetMode="External"/><Relationship Id="rId360" Type="http://schemas.openxmlformats.org/officeDocument/2006/relationships/hyperlink" Target="https://github.com/johanbejarano/bank-users-microservice" TargetMode="External"/><Relationship Id="rId125" Type="http://schemas.openxmlformats.org/officeDocument/2006/relationships/hyperlink" Target="https://github.com/sylvaindecout/jqwik-handson" TargetMode="External"/><Relationship Id="rId367" Type="http://schemas.openxmlformats.org/officeDocument/2006/relationships/hyperlink" Target="https://pitest.org/quickstart/" TargetMode="External"/><Relationship Id="rId124" Type="http://schemas.openxmlformats.org/officeDocument/2006/relationships/hyperlink" Target="https://github.com/francescofiora/tasks" TargetMode="External"/><Relationship Id="rId366" Type="http://schemas.openxmlformats.org/officeDocument/2006/relationships/hyperlink" Target="https://github.com/helfer1991/ISEP_PharmacyApp" TargetMode="External"/><Relationship Id="rId123" Type="http://schemas.openxmlformats.org/officeDocument/2006/relationships/hyperlink" Target="https://github.com/mc1arke/sonarqube-community-branch-plugin" TargetMode="External"/><Relationship Id="rId365" Type="http://schemas.openxmlformats.org/officeDocument/2006/relationships/hyperlink" Target="https://github.com/joaovictorino/jmeter-bank-tests" TargetMode="External"/><Relationship Id="rId122" Type="http://schemas.openxmlformats.org/officeDocument/2006/relationships/hyperlink" Target="https://github.com/andrewflowers-sainsburys/sainsburys-pd" TargetMode="External"/><Relationship Id="rId364" Type="http://schemas.openxmlformats.org/officeDocument/2006/relationships/hyperlink" Target="https://github.com/MariusMsw/TssProject" TargetMode="External"/><Relationship Id="rId95" Type="http://schemas.openxmlformats.org/officeDocument/2006/relationships/hyperlink" Target="https://github.com/Tillerino/Tillerinobot" TargetMode="External"/><Relationship Id="rId94" Type="http://schemas.openxmlformats.org/officeDocument/2006/relationships/hyperlink" Target="https://github.com/pedringcoding/java-gradle-pitest" TargetMode="External"/><Relationship Id="rId97" Type="http://schemas.openxmlformats.org/officeDocument/2006/relationships/hyperlink" Target="https://github.com/hmcts/ccpay-bulkscanning-app" TargetMode="External"/><Relationship Id="rId96" Type="http://schemas.openxmlformats.org/officeDocument/2006/relationships/hyperlink" Target="https://github.com/hmcts/am-role-assignment-batch-service" TargetMode="External"/><Relationship Id="rId99" Type="http://schemas.openxmlformats.org/officeDocument/2006/relationships/hyperlink" Target="https://github.com/hmcts/send-letter-service" TargetMode="External"/><Relationship Id="rId98" Type="http://schemas.openxmlformats.org/officeDocument/2006/relationships/hyperlink" Target="https://github.com/hmcts/mi-core-lib" TargetMode="External"/><Relationship Id="rId91" Type="http://schemas.openxmlformats.org/officeDocument/2006/relationships/hyperlink" Target="https://github.com/kemitix/kemitix-maven-tiles" TargetMode="External"/><Relationship Id="rId90" Type="http://schemas.openxmlformats.org/officeDocument/2006/relationships/hyperlink" Target="https://github.com/lsd-consulting/lsd-distributed-interceptors" TargetMode="External"/><Relationship Id="rId93" Type="http://schemas.openxmlformats.org/officeDocument/2006/relationships/hyperlink" Target="https://github.com/cronn/reflection-util" TargetMode="External"/><Relationship Id="rId92" Type="http://schemas.openxmlformats.org/officeDocument/2006/relationships/hyperlink" Target="https://github.com/hmcts/am-role-assignment-refresh-batch" TargetMode="External"/><Relationship Id="rId118" Type="http://schemas.openxmlformats.org/officeDocument/2006/relationships/hyperlink" Target="https://github.com/62mkv/mutation-testing-maven" TargetMode="External"/><Relationship Id="rId117" Type="http://schemas.openxmlformats.org/officeDocument/2006/relationships/hyperlink" Target="https://github.com/apoorva-sriv/pitest-example-2" TargetMode="External"/><Relationship Id="rId359" Type="http://schemas.openxmlformats.org/officeDocument/2006/relationships/hyperlink" Target="https://github.com/johnojetunde/onboarding-plain-java" TargetMode="External"/><Relationship Id="rId116" Type="http://schemas.openxmlformats.org/officeDocument/2006/relationships/hyperlink" Target="https://github.com/MoreiraGabriel/foster-pet-api" TargetMode="External"/><Relationship Id="rId358" Type="http://schemas.openxmlformats.org/officeDocument/2006/relationships/hyperlink" Target="https://github.com/sreenu-reddy/Emp-Back" TargetMode="External"/><Relationship Id="rId115" Type="http://schemas.openxmlformats.org/officeDocument/2006/relationships/hyperlink" Target="https://github.com/kyriosdata/sigtap" TargetMode="External"/><Relationship Id="rId357" Type="http://schemas.openxmlformats.org/officeDocument/2006/relationships/hyperlink" Target="https://github.com/johanbejarano/bank-accounts-microservice" TargetMode="External"/><Relationship Id="rId599" Type="http://schemas.openxmlformats.org/officeDocument/2006/relationships/hyperlink" Target="https://github.com/andrewt0301/qa-testing-course" TargetMode="External"/><Relationship Id="rId119" Type="http://schemas.openxmlformats.org/officeDocument/2006/relationships/hyperlink" Target="https://github.com/abhisheksr01/spring-boot-microservice-best-practices" TargetMode="External"/><Relationship Id="rId110" Type="http://schemas.openxmlformats.org/officeDocument/2006/relationships/hyperlink" Target="https://github.com/hmcts/ia-case-documents-api" TargetMode="External"/><Relationship Id="rId352" Type="http://schemas.openxmlformats.org/officeDocument/2006/relationships/hyperlink" Target="https://github.com/diegoalexandrooliveira/biblioteca" TargetMode="External"/><Relationship Id="rId594" Type="http://schemas.openxmlformats.org/officeDocument/2006/relationships/hyperlink" Target="https://github.com/HVrettost/twix-user-service" TargetMode="External"/><Relationship Id="rId351" Type="http://schemas.openxmlformats.org/officeDocument/2006/relationships/hyperlink" Target="https://github.com/edoatley/codewars" TargetMode="External"/><Relationship Id="rId593" Type="http://schemas.openxmlformats.org/officeDocument/2006/relationships/hyperlink" Target="https://github.com/rmondejar/pitest-spock-example" TargetMode="External"/><Relationship Id="rId350" Type="http://schemas.openxmlformats.org/officeDocument/2006/relationships/hyperlink" Target="https://github.com/De66y/Labs" TargetMode="External"/><Relationship Id="rId592" Type="http://schemas.openxmlformats.org/officeDocument/2006/relationships/hyperlink" Target="https://github.com/leeonky/jfactory-repo-jpa" TargetMode="External"/><Relationship Id="rId591" Type="http://schemas.openxmlformats.org/officeDocument/2006/relationships/hyperlink" Target="https://github.com/dakusui/thincrest" TargetMode="External"/><Relationship Id="rId114" Type="http://schemas.openxmlformats.org/officeDocument/2006/relationships/hyperlink" Target="https://github.com/fjsimon/nexus" TargetMode="External"/><Relationship Id="rId356" Type="http://schemas.openxmlformats.org/officeDocument/2006/relationships/hyperlink" Target="https://github.com/joaquimcalvocapitoleconsulting/fizzBuzz" TargetMode="External"/><Relationship Id="rId598" Type="http://schemas.openxmlformats.org/officeDocument/2006/relationships/hyperlink" Target="https://github.com/GabrielPelosi/Isep-Lapr2" TargetMode="External"/><Relationship Id="rId113" Type="http://schemas.openxmlformats.org/officeDocument/2006/relationships/hyperlink" Target="https://github.com/ishwi/Chuu" TargetMode="External"/><Relationship Id="rId355" Type="http://schemas.openxmlformats.org/officeDocument/2006/relationships/hyperlink" Target="https://github.com/lucasscaramelo/pitest-avancado" TargetMode="External"/><Relationship Id="rId597" Type="http://schemas.openxmlformats.org/officeDocument/2006/relationships/hyperlink" Target="https://github.com/AlvaroFalcon/curso-tdd" TargetMode="External"/><Relationship Id="rId112" Type="http://schemas.openxmlformats.org/officeDocument/2006/relationships/hyperlink" Target="https://github.com/r4fterman/edi20" TargetMode="External"/><Relationship Id="rId354" Type="http://schemas.openxmlformats.org/officeDocument/2006/relationships/hyperlink" Target="https://github.com/abhisheksr01/bankapp-simulation-springboot-services" TargetMode="External"/><Relationship Id="rId596" Type="http://schemas.openxmlformats.org/officeDocument/2006/relationships/hyperlink" Target="https://github.com/mmatila/Huffman-LZW" TargetMode="External"/><Relationship Id="rId111" Type="http://schemas.openxmlformats.org/officeDocument/2006/relationships/hyperlink" Target="https://github.com/A248/DazzleConf" TargetMode="External"/><Relationship Id="rId353" Type="http://schemas.openxmlformats.org/officeDocument/2006/relationships/hyperlink" Target="https://github.com/MonthAlcantara/Desafio-Zup-Banco-Digital" TargetMode="External"/><Relationship Id="rId595" Type="http://schemas.openxmlformats.org/officeDocument/2006/relationships/hyperlink" Target="https://github.com/marcovit79/ppa_exercise" TargetMode="External"/><Relationship Id="rId305" Type="http://schemas.openxmlformats.org/officeDocument/2006/relationships/hyperlink" Target="https://github.com/jensborch/webhooks4j" TargetMode="External"/><Relationship Id="rId547" Type="http://schemas.openxmlformats.org/officeDocument/2006/relationships/hyperlink" Target="https://github.com/a-kareckas/java-unit-tests" TargetMode="External"/><Relationship Id="rId789" Type="http://schemas.openxmlformats.org/officeDocument/2006/relationships/hyperlink" Target="https://github.com/r3m25/spring-boot-client-service" TargetMode="External"/><Relationship Id="rId304" Type="http://schemas.openxmlformats.org/officeDocument/2006/relationships/hyperlink" Target="https://github.com/DiovaneMendes/pauta-service" TargetMode="External"/><Relationship Id="rId546" Type="http://schemas.openxmlformats.org/officeDocument/2006/relationships/hyperlink" Target="https://github.com/dan323/raytracing" TargetMode="External"/><Relationship Id="rId788" Type="http://schemas.openxmlformats.org/officeDocument/2006/relationships/hyperlink" Target="https://github.com/Driky/StoryTeller" TargetMode="External"/><Relationship Id="rId303" Type="http://schemas.openxmlformats.org/officeDocument/2006/relationships/hyperlink" Target="https://github.com/jtsato/java-clean-architecture-prototype" TargetMode="External"/><Relationship Id="rId545" Type="http://schemas.openxmlformats.org/officeDocument/2006/relationships/hyperlink" Target="https://github.com/Wrdlprmpf/Software-Engineering" TargetMode="External"/><Relationship Id="rId787" Type="http://schemas.openxmlformats.org/officeDocument/2006/relationships/hyperlink" Target="https://github.com/deividfsantos/assembly-service" TargetMode="External"/><Relationship Id="rId302" Type="http://schemas.openxmlformats.org/officeDocument/2006/relationships/hyperlink" Target="https://github.com/leeonky/jfactory" TargetMode="External"/><Relationship Id="rId544" Type="http://schemas.openxmlformats.org/officeDocument/2006/relationships/hyperlink" Target="https://github.com/shnewto/bqjson" TargetMode="External"/><Relationship Id="rId786" Type="http://schemas.openxmlformats.org/officeDocument/2006/relationships/hyperlink" Target="https://github.com/dakusui/combinatoradix" TargetMode="External"/><Relationship Id="rId309" Type="http://schemas.openxmlformats.org/officeDocument/2006/relationships/hyperlink" Target="https://github.com/trenton-jhu/SoftwareTestingProject" TargetMode="External"/><Relationship Id="rId308" Type="http://schemas.openxmlformats.org/officeDocument/2006/relationships/hyperlink" Target="https://github.com/vatbub/matchmaking" TargetMode="External"/><Relationship Id="rId307" Type="http://schemas.openxmlformats.org/officeDocument/2006/relationships/hyperlink" Target="https://github.com/TheZambi/LPOO" TargetMode="External"/><Relationship Id="rId549" Type="http://schemas.openxmlformats.org/officeDocument/2006/relationships/hyperlink" Target="https://github.com/systemc12ashe/academic_projects" TargetMode="External"/><Relationship Id="rId306" Type="http://schemas.openxmlformats.org/officeDocument/2006/relationships/hyperlink" Target="https://github.com/SahilSinghStudierender/FH-SEM4-TDD-Workshop-Calculator" TargetMode="External"/><Relationship Id="rId548" Type="http://schemas.openxmlformats.org/officeDocument/2006/relationships/hyperlink" Target="https://github.com/qligier/Schematronix" TargetMode="External"/><Relationship Id="rId781" Type="http://schemas.openxmlformats.org/officeDocument/2006/relationships/hyperlink" Target="https://github.com/zjl95/Checkstyle" TargetMode="External"/><Relationship Id="rId780" Type="http://schemas.openxmlformats.org/officeDocument/2006/relationships/hyperlink" Target="https://github.com/albertattard/contact-us-demo" TargetMode="External"/><Relationship Id="rId301" Type="http://schemas.openxmlformats.org/officeDocument/2006/relationships/hyperlink" Target="https://github.com/TAndronicus/hibernate-mappings" TargetMode="External"/><Relationship Id="rId543" Type="http://schemas.openxmlformats.org/officeDocument/2006/relationships/hyperlink" Target="https://github.com/DavidVegas1991/pittestJenkins" TargetMode="External"/><Relationship Id="rId785" Type="http://schemas.openxmlformats.org/officeDocument/2006/relationships/hyperlink" Target="https://github.com/greenlearner01/Microservices-Testing" TargetMode="External"/><Relationship Id="rId300" Type="http://schemas.openxmlformats.org/officeDocument/2006/relationships/hyperlink" Target="https://github.com/vikytech/MutationTesting" TargetMode="External"/><Relationship Id="rId542" Type="http://schemas.openxmlformats.org/officeDocument/2006/relationships/hyperlink" Target="https://github.com/agrison/vavr-football-data" TargetMode="External"/><Relationship Id="rId784" Type="http://schemas.openxmlformats.org/officeDocument/2006/relationships/hyperlink" Target="https://github.com/Jumaruba/Minesweeper" TargetMode="External"/><Relationship Id="rId541" Type="http://schemas.openxmlformats.org/officeDocument/2006/relationships/hyperlink" Target="https://github.com/agrison/gilded-rose-kata-vavr" TargetMode="External"/><Relationship Id="rId783" Type="http://schemas.openxmlformats.org/officeDocument/2006/relationships/hyperlink" Target="https://github.com/knightzmc/Frigga" TargetMode="External"/><Relationship Id="rId540" Type="http://schemas.openxmlformats.org/officeDocument/2006/relationships/hyperlink" Target="https://github.com/agrison/vavr-try-refactoring" TargetMode="External"/><Relationship Id="rId782" Type="http://schemas.openxmlformats.org/officeDocument/2006/relationships/hyperlink" Target="https://github.com/jnedum/mutation-testing-demo" TargetMode="External"/><Relationship Id="rId536" Type="http://schemas.openxmlformats.org/officeDocument/2006/relationships/hyperlink" Target="https://github.com/markusborer/PathFinder" TargetMode="External"/><Relationship Id="rId778" Type="http://schemas.openxmlformats.org/officeDocument/2006/relationships/hyperlink" Target="https://github.com/LeandriT/academic-service" TargetMode="External"/><Relationship Id="rId535" Type="http://schemas.openxmlformats.org/officeDocument/2006/relationships/hyperlink" Target="https://github.com/gabruw/e-ai-e-commerce-api" TargetMode="External"/><Relationship Id="rId777" Type="http://schemas.openxmlformats.org/officeDocument/2006/relationships/hyperlink" Target="https://github.com/raulviana/FEUP-LPOO" TargetMode="External"/><Relationship Id="rId534" Type="http://schemas.openxmlformats.org/officeDocument/2006/relationships/hyperlink" Target="https://github.com/Kevinipi/CPIL-java-350" TargetMode="External"/><Relationship Id="rId776" Type="http://schemas.openxmlformats.org/officeDocument/2006/relationships/hyperlink" Target="https://github.com/Jamiex304/SimpleWebServiceApplication" TargetMode="External"/><Relationship Id="rId533" Type="http://schemas.openxmlformats.org/officeDocument/2006/relationships/hyperlink" Target="https://github.com/caroleastier/IPI_QualiteLogicielleM1" TargetMode="External"/><Relationship Id="rId775" Type="http://schemas.openxmlformats.org/officeDocument/2006/relationships/hyperlink" Target="https://github.com/hmcts/am-lib" TargetMode="External"/><Relationship Id="rId539" Type="http://schemas.openxmlformats.org/officeDocument/2006/relationships/hyperlink" Target="https://github.com/Seabath/TestSparkAPI" TargetMode="External"/><Relationship Id="rId538" Type="http://schemas.openxmlformats.org/officeDocument/2006/relationships/hyperlink" Target="https://github.com/canardgonflable/ipi-java-350-ex-CPIL" TargetMode="External"/><Relationship Id="rId537" Type="http://schemas.openxmlformats.org/officeDocument/2006/relationships/hyperlink" Target="https://github.com/arothuis-hu/simple-meeting-example" TargetMode="External"/><Relationship Id="rId779" Type="http://schemas.openxmlformats.org/officeDocument/2006/relationships/hyperlink" Target="https://github.com/filiperecharte/SpaceInvaders" TargetMode="External"/><Relationship Id="rId770" Type="http://schemas.openxmlformats.org/officeDocument/2006/relationships/hyperlink" Target="https://github.com/toofuns/codeituk-ccd-data-store-api" TargetMode="External"/><Relationship Id="rId532" Type="http://schemas.openxmlformats.org/officeDocument/2006/relationships/hyperlink" Target="https://github.com/manuelhepu/Docker-gradle-spring" TargetMode="External"/><Relationship Id="rId774" Type="http://schemas.openxmlformats.org/officeDocument/2006/relationships/hyperlink" Target="https://github.com/codecop/Rabatt-Rechner-Kata" TargetMode="External"/><Relationship Id="rId531" Type="http://schemas.openxmlformats.org/officeDocument/2006/relationships/hyperlink" Target="https://github.com/binkley/spikes" TargetMode="External"/><Relationship Id="rId773" Type="http://schemas.openxmlformats.org/officeDocument/2006/relationships/hyperlink" Target="https://github.com/alinalobkova/report-bot" TargetMode="External"/><Relationship Id="rId530" Type="http://schemas.openxmlformats.org/officeDocument/2006/relationships/hyperlink" Target="https://github.com/techragesh/customer-statement-processor" TargetMode="External"/><Relationship Id="rId772" Type="http://schemas.openxmlformats.org/officeDocument/2006/relationships/hyperlink" Target="https://github.com/double16/adventuregame" TargetMode="External"/><Relationship Id="rId771" Type="http://schemas.openxmlformats.org/officeDocument/2006/relationships/hyperlink" Target="https://github.com/LukaMrt/javaquarium" TargetMode="External"/><Relationship Id="rId327" Type="http://schemas.openxmlformats.org/officeDocument/2006/relationships/hyperlink" Target="https://github.com/christianhujer/tdd-java-leap-year" TargetMode="External"/><Relationship Id="rId569" Type="http://schemas.openxmlformats.org/officeDocument/2006/relationships/hyperlink" Target="https://github.com/victorgveloso/Detailed-CSV-Report-PITest" TargetMode="External"/><Relationship Id="rId326" Type="http://schemas.openxmlformats.org/officeDocument/2006/relationships/hyperlink" Target="https://github.com/bvkatwijk/Java-Jasmine" TargetMode="External"/><Relationship Id="rId568" Type="http://schemas.openxmlformats.org/officeDocument/2006/relationships/hyperlink" Target="https://github.com/iordancatalin/pitest-demo" TargetMode="External"/><Relationship Id="rId325" Type="http://schemas.openxmlformats.org/officeDocument/2006/relationships/hyperlink" Target="https://github.com/nimishamanjali/CollectionUtils.java" TargetMode="External"/><Relationship Id="rId567" Type="http://schemas.openxmlformats.org/officeDocument/2006/relationships/hyperlink" Target="https://github.com/Czeffik/events" TargetMode="External"/><Relationship Id="rId324" Type="http://schemas.openxmlformats.org/officeDocument/2006/relationships/hyperlink" Target="https://github.com/PAYNEA03/com3529Assignment" TargetMode="External"/><Relationship Id="rId566" Type="http://schemas.openxmlformats.org/officeDocument/2006/relationships/hyperlink" Target="https://github.com/dakusui/osynth" TargetMode="External"/><Relationship Id="rId329" Type="http://schemas.openxmlformats.org/officeDocument/2006/relationships/hyperlink" Target="https://github.com/nelkinda/uropia-tax-calculator-assignment" TargetMode="External"/><Relationship Id="rId328" Type="http://schemas.openxmlformats.org/officeDocument/2006/relationships/hyperlink" Target="https://github.com/nelkinda/template-kotlin-multi-gradle" TargetMode="External"/><Relationship Id="rId561" Type="http://schemas.openxmlformats.org/officeDocument/2006/relationships/hyperlink" Target="https://github.com/jdippel/transition" TargetMode="External"/><Relationship Id="rId560" Type="http://schemas.openxmlformats.org/officeDocument/2006/relationships/hyperlink" Target="https://github.com/ethan-keller/exam_grading_API" TargetMode="External"/><Relationship Id="rId323" Type="http://schemas.openxmlformats.org/officeDocument/2006/relationships/hyperlink" Target="https://github.com/MarceloRosendo/mutation-spring-test" TargetMode="External"/><Relationship Id="rId565" Type="http://schemas.openxmlformats.org/officeDocument/2006/relationships/hyperlink" Target="https://github.com/andreiutu111/ProjectPOO" TargetMode="External"/><Relationship Id="rId322" Type="http://schemas.openxmlformats.org/officeDocument/2006/relationships/hyperlink" Target="https://github.com/CaioBastosImpacta/bastoscorreio-rest" TargetMode="External"/><Relationship Id="rId564" Type="http://schemas.openxmlformats.org/officeDocument/2006/relationships/hyperlink" Target="https://github.com/sreejutr/PiTestTrial" TargetMode="External"/><Relationship Id="rId321" Type="http://schemas.openxmlformats.org/officeDocument/2006/relationships/hyperlink" Target="https://github.com/hmcts/data-ingestion-lib" TargetMode="External"/><Relationship Id="rId563" Type="http://schemas.openxmlformats.org/officeDocument/2006/relationships/hyperlink" Target="https://github.com/SachithS/poc_pit" TargetMode="External"/><Relationship Id="rId320" Type="http://schemas.openxmlformats.org/officeDocument/2006/relationships/hyperlink" Target="https://github.com/luizpcarvalho/kasa-do-kodigo" TargetMode="External"/><Relationship Id="rId562" Type="http://schemas.openxmlformats.org/officeDocument/2006/relationships/hyperlink" Target="https://github.com/jdippel/player" TargetMode="External"/><Relationship Id="rId316" Type="http://schemas.openxmlformats.org/officeDocument/2006/relationships/hyperlink" Target="https://github.com/renantodescan/TDD" TargetMode="External"/><Relationship Id="rId558" Type="http://schemas.openxmlformats.org/officeDocument/2006/relationships/hyperlink" Target="https://github.com/mhbratek/Kotlin-Mutation" TargetMode="External"/><Relationship Id="rId315" Type="http://schemas.openxmlformats.org/officeDocument/2006/relationships/hyperlink" Target="https://github.com/phelps-sg/hadoopcryptoledger-plus" TargetMode="External"/><Relationship Id="rId557" Type="http://schemas.openxmlformats.org/officeDocument/2006/relationships/hyperlink" Target="https://github.com/MdeBruin93/Dataworkz" TargetMode="External"/><Relationship Id="rId799" Type="http://schemas.openxmlformats.org/officeDocument/2006/relationships/hyperlink" Target="https://github.com/sofiagattucci/pit-hom" TargetMode="External"/><Relationship Id="rId314" Type="http://schemas.openxmlformats.org/officeDocument/2006/relationships/hyperlink" Target="https://github.com/SimY4/xpath-to-xml" TargetMode="External"/><Relationship Id="rId556" Type="http://schemas.openxmlformats.org/officeDocument/2006/relationships/hyperlink" Target="https://github.com/groupe-sii/ogham" TargetMode="External"/><Relationship Id="rId798" Type="http://schemas.openxmlformats.org/officeDocument/2006/relationships/hyperlink" Target="https://github.com/albertattard/event-food-demo" TargetMode="External"/><Relationship Id="rId313" Type="http://schemas.openxmlformats.org/officeDocument/2006/relationships/hyperlink" Target="https://github.com/rqkohistani/HECBachelorDegreeProject" TargetMode="External"/><Relationship Id="rId555" Type="http://schemas.openxmlformats.org/officeDocument/2006/relationships/hyperlink" Target="https://github.com/turleylabs/Workshop-Legacy-GildedRose" TargetMode="External"/><Relationship Id="rId797" Type="http://schemas.openxmlformats.org/officeDocument/2006/relationships/hyperlink" Target="https://github.com/newtonjose/engenharia-software-cs" TargetMode="External"/><Relationship Id="rId319" Type="http://schemas.openxmlformats.org/officeDocument/2006/relationships/hyperlink" Target="https://github.com/Zewenaco/designpatterns" TargetMode="External"/><Relationship Id="rId318" Type="http://schemas.openxmlformats.org/officeDocument/2006/relationships/hyperlink" Target="https://github.com/Java-Workshops/JFrog-FreeTier-JVM" TargetMode="External"/><Relationship Id="rId317" Type="http://schemas.openxmlformats.org/officeDocument/2006/relationships/hyperlink" Target="https://github.com/DoStini/FEUP-lpoo" TargetMode="External"/><Relationship Id="rId559" Type="http://schemas.openxmlformats.org/officeDocument/2006/relationships/hyperlink" Target="https://github.com/ghassanzadeh/Mutation-and-Regression-Testing" TargetMode="External"/><Relationship Id="rId550" Type="http://schemas.openxmlformats.org/officeDocument/2006/relationships/hyperlink" Target="https://github.com/sidnik007/Billing-Tool" TargetMode="External"/><Relationship Id="rId792" Type="http://schemas.openxmlformats.org/officeDocument/2006/relationships/hyperlink" Target="https://github.com/damienbeaufils/spring-boot-clean-architecture-demo" TargetMode="External"/><Relationship Id="rId791" Type="http://schemas.openxmlformats.org/officeDocument/2006/relationships/hyperlink" Target="https://github.com/liuzzom/my-career" TargetMode="External"/><Relationship Id="rId790" Type="http://schemas.openxmlformats.org/officeDocument/2006/relationships/hyperlink" Target="https://github.com/JohannesDienstDBSystel/spock-mutation-testing" TargetMode="External"/><Relationship Id="rId312" Type="http://schemas.openxmlformats.org/officeDocument/2006/relationships/hyperlink" Target="https://github.com/gartee-john-PFG/WorkshopJavaTDD" TargetMode="External"/><Relationship Id="rId554" Type="http://schemas.openxmlformats.org/officeDocument/2006/relationships/hyperlink" Target="https://github.com/up201806330/ASCIIValley" TargetMode="External"/><Relationship Id="rId796" Type="http://schemas.openxmlformats.org/officeDocument/2006/relationships/hyperlink" Target="https://github.com/BenjiTrapp/GPSSimulator" TargetMode="External"/><Relationship Id="rId311" Type="http://schemas.openxmlformats.org/officeDocument/2006/relationships/hyperlink" Target="https://github.com/manuelhepu/hello-spring" TargetMode="External"/><Relationship Id="rId553" Type="http://schemas.openxmlformats.org/officeDocument/2006/relationships/hyperlink" Target="https://github.com/dianaamfr/bombardierII" TargetMode="External"/><Relationship Id="rId795" Type="http://schemas.openxmlformats.org/officeDocument/2006/relationships/hyperlink" Target="https://github.com/jasminediaconu/AsteroidsGame" TargetMode="External"/><Relationship Id="rId310" Type="http://schemas.openxmlformats.org/officeDocument/2006/relationships/hyperlink" Target="https://github.com/Giraffea1/SecretHitlerGame" TargetMode="External"/><Relationship Id="rId552" Type="http://schemas.openxmlformats.org/officeDocument/2006/relationships/hyperlink" Target="https://github.com/synchi/master-project-mutation-testing" TargetMode="External"/><Relationship Id="rId794" Type="http://schemas.openxmlformats.org/officeDocument/2006/relationships/hyperlink" Target="https://github.com/miguelemos/ddd_tutorial_finance" TargetMode="External"/><Relationship Id="rId551" Type="http://schemas.openxmlformats.org/officeDocument/2006/relationships/hyperlink" Target="https://github.com/gabruw/client-manager-api" TargetMode="External"/><Relationship Id="rId793" Type="http://schemas.openxmlformats.org/officeDocument/2006/relationships/hyperlink" Target="https://github.com/sunye/salut" TargetMode="External"/><Relationship Id="rId297" Type="http://schemas.openxmlformats.org/officeDocument/2006/relationships/hyperlink" Target="https://github.com/suneel-kms123/swaggerSpringBoot" TargetMode="External"/><Relationship Id="rId296" Type="http://schemas.openxmlformats.org/officeDocument/2006/relationships/hyperlink" Target="https://github.com/hotire/spring-test" TargetMode="External"/><Relationship Id="rId295" Type="http://schemas.openxmlformats.org/officeDocument/2006/relationships/hyperlink" Target="https://github.com/bizmut32/recipe-server" TargetMode="External"/><Relationship Id="rId294" Type="http://schemas.openxmlformats.org/officeDocument/2006/relationships/hyperlink" Target="https://github.com/Sirze01/FEUP_LPOO" TargetMode="External"/><Relationship Id="rId299" Type="http://schemas.openxmlformats.org/officeDocument/2006/relationships/hyperlink" Target="https://github.com/TJManschot/Marktplaats" TargetMode="External"/><Relationship Id="rId298" Type="http://schemas.openxmlformats.org/officeDocument/2006/relationships/hyperlink" Target="https://github.com/elia-mercatanti/guesthouse-reservations" TargetMode="External"/><Relationship Id="rId271" Type="http://schemas.openxmlformats.org/officeDocument/2006/relationships/hyperlink" Target="https://github.com/Zialus/SD-DistributedFileSystem" TargetMode="External"/><Relationship Id="rId270" Type="http://schemas.openxmlformats.org/officeDocument/2006/relationships/hyperlink" Target="https://github.com/benjamineckstein/showcase" TargetMode="External"/><Relationship Id="rId269" Type="http://schemas.openxmlformats.org/officeDocument/2006/relationships/hyperlink" Target="https://github.com/dduh96/tdd-bookmark-group10" TargetMode="External"/><Relationship Id="rId264" Type="http://schemas.openxmlformats.org/officeDocument/2006/relationships/hyperlink" Target="https://github.com/gartee-john-PFG/WorkshopJavaApprovals" TargetMode="External"/><Relationship Id="rId263" Type="http://schemas.openxmlformats.org/officeDocument/2006/relationships/hyperlink" Target="https://github.com/Chrono666/FH-SEM4-TDD-Workshop-Puzzle" TargetMode="External"/><Relationship Id="rId262" Type="http://schemas.openxmlformats.org/officeDocument/2006/relationships/hyperlink" Target="https://github.com/oscarlvp/pitest-extensible-engines" TargetMode="External"/><Relationship Id="rId261" Type="http://schemas.openxmlformats.org/officeDocument/2006/relationships/hyperlink" Target="https://github.com/pitest/pitclipse" TargetMode="External"/><Relationship Id="rId268" Type="http://schemas.openxmlformats.org/officeDocument/2006/relationships/hyperlink" Target="https://github.com/NVardell/Other" TargetMode="External"/><Relationship Id="rId267" Type="http://schemas.openxmlformats.org/officeDocument/2006/relationships/hyperlink" Target="https://github.com/AndreasHCode/Sudokutorial" TargetMode="External"/><Relationship Id="rId266" Type="http://schemas.openxmlformats.org/officeDocument/2006/relationships/hyperlink" Target="https://github.com/donamocinha/testes-de-unidade-QT" TargetMode="External"/><Relationship Id="rId265" Type="http://schemas.openxmlformats.org/officeDocument/2006/relationships/hyperlink" Target="https://github.com/dane-king/CodeExamples" TargetMode="External"/><Relationship Id="rId260" Type="http://schemas.openxmlformats.org/officeDocument/2006/relationships/hyperlink" Target="https://github.com/fjsimon/spielubung" TargetMode="External"/><Relationship Id="rId259" Type="http://schemas.openxmlformats.org/officeDocument/2006/relationships/hyperlink" Target="https://github.com/magelle/devoxx2020-testing-overview" TargetMode="External"/><Relationship Id="rId258" Type="http://schemas.openxmlformats.org/officeDocument/2006/relationships/hyperlink" Target="https://github.com/tscz/spring-boot-platform" TargetMode="External"/><Relationship Id="rId253" Type="http://schemas.openxmlformats.org/officeDocument/2006/relationships/hyperlink" Target="https://github.com/goerge/Parrot-Requirements-Kata" TargetMode="External"/><Relationship Id="rId495" Type="http://schemas.openxmlformats.org/officeDocument/2006/relationships/hyperlink" Target="https://github.com/pedropbazzo/payments-api-v1" TargetMode="External"/><Relationship Id="rId252" Type="http://schemas.openxmlformats.org/officeDocument/2006/relationships/hyperlink" Target="https://github.com/thiagowig/java" TargetMode="External"/><Relationship Id="rId494" Type="http://schemas.openxmlformats.org/officeDocument/2006/relationships/hyperlink" Target="https://github.com/deroesch/tna" TargetMode="External"/><Relationship Id="rId251" Type="http://schemas.openxmlformats.org/officeDocument/2006/relationships/hyperlink" Target="https://github.com/hmcts/am-judicial-booking-service" TargetMode="External"/><Relationship Id="rId493" Type="http://schemas.openxmlformats.org/officeDocument/2006/relationships/hyperlink" Target="https://github.com/johanbejarano/test-automation" TargetMode="External"/><Relationship Id="rId250" Type="http://schemas.openxmlformats.org/officeDocument/2006/relationships/hyperlink" Target="https://github.com/kappsegla/Test20" TargetMode="External"/><Relationship Id="rId492" Type="http://schemas.openxmlformats.org/officeDocument/2006/relationships/hyperlink" Target="https://github.com/MNunoMachado/CMS_Gradle_Jenkins" TargetMode="External"/><Relationship Id="rId257" Type="http://schemas.openxmlformats.org/officeDocument/2006/relationships/hyperlink" Target="https://github.com/DiovaneMendes/data-analysis-system" TargetMode="External"/><Relationship Id="rId499" Type="http://schemas.openxmlformats.org/officeDocument/2006/relationships/hyperlink" Target="https://github.com/ZiyatdinovTimur/CodeExample" TargetMode="External"/><Relationship Id="rId256" Type="http://schemas.openxmlformats.org/officeDocument/2006/relationships/hyperlink" Target="https://github.com/RadicalOyster/pathfinding-comparisons" TargetMode="External"/><Relationship Id="rId498" Type="http://schemas.openxmlformats.org/officeDocument/2006/relationships/hyperlink" Target="https://github.com/graphstackio/ongdb-legacy-3.x" TargetMode="External"/><Relationship Id="rId255" Type="http://schemas.openxmlformats.org/officeDocument/2006/relationships/hyperlink" Target="https://github.com/fede183/Facultad" TargetMode="External"/><Relationship Id="rId497" Type="http://schemas.openxmlformats.org/officeDocument/2006/relationships/hyperlink" Target="https://github.com/sebeard/iorek" TargetMode="External"/><Relationship Id="rId254" Type="http://schemas.openxmlformats.org/officeDocument/2006/relationships/hyperlink" Target="https://github.com/ddadaal/Homework" TargetMode="External"/><Relationship Id="rId496" Type="http://schemas.openxmlformats.org/officeDocument/2006/relationships/hyperlink" Target="https://github.com/philmcminn/com3529-code" TargetMode="External"/><Relationship Id="rId293" Type="http://schemas.openxmlformats.org/officeDocument/2006/relationships/hyperlink" Target="https://github.com/luizcalazans16/shopping-cart-webApi" TargetMode="External"/><Relationship Id="rId292" Type="http://schemas.openxmlformats.org/officeDocument/2006/relationships/hyperlink" Target="https://github.com/FarahCha/tdd-basic-example" TargetMode="External"/><Relationship Id="rId291" Type="http://schemas.openxmlformats.org/officeDocument/2006/relationships/hyperlink" Target="https://github.com/JoaoZarco/PublicTransportationSystem" TargetMode="External"/><Relationship Id="rId290" Type="http://schemas.openxmlformats.org/officeDocument/2006/relationships/hyperlink" Target="https://github.com/wearearima/school-library-testcontainers-01" TargetMode="External"/><Relationship Id="rId286" Type="http://schemas.openxmlformats.org/officeDocument/2006/relationships/hyperlink" Target="https://github.com/Jesbelin/java350" TargetMode="External"/><Relationship Id="rId285" Type="http://schemas.openxmlformats.org/officeDocument/2006/relationships/hyperlink" Target="https://github.com/sreenu-reddy/ppm" TargetMode="External"/><Relationship Id="rId284" Type="http://schemas.openxmlformats.org/officeDocument/2006/relationships/hyperlink" Target="https://github.com/helpdeveloper/workshop-unit-tests" TargetMode="External"/><Relationship Id="rId283" Type="http://schemas.openxmlformats.org/officeDocument/2006/relationships/hyperlink" Target="https://github.com/jtsato/java-clean-architecture-example" TargetMode="External"/><Relationship Id="rId289" Type="http://schemas.openxmlformats.org/officeDocument/2006/relationships/hyperlink" Target="https://github.com/Bertrand03/java350-bis" TargetMode="External"/><Relationship Id="rId288" Type="http://schemas.openxmlformats.org/officeDocument/2006/relationships/hyperlink" Target="https://github.com/pitest/pitclipse-snapshots" TargetMode="External"/><Relationship Id="rId287" Type="http://schemas.openxmlformats.org/officeDocument/2006/relationships/hyperlink" Target="https://github.com/pitest/pitclipse-releases" TargetMode="External"/><Relationship Id="rId282" Type="http://schemas.openxmlformats.org/officeDocument/2006/relationships/hyperlink" Target="https://github.com/MartinRixham/Yirgacheffe" TargetMode="External"/><Relationship Id="rId281" Type="http://schemas.openxmlformats.org/officeDocument/2006/relationships/hyperlink" Target="https://github.com/cygni/paintbot" TargetMode="External"/><Relationship Id="rId280" Type="http://schemas.openxmlformats.org/officeDocument/2006/relationships/hyperlink" Target="https://github.com/k3b/ToGoZip" TargetMode="External"/><Relationship Id="rId275" Type="http://schemas.openxmlformats.org/officeDocument/2006/relationships/hyperlink" Target="https://github.com/wlousado/api-shoppingcart" TargetMode="External"/><Relationship Id="rId274" Type="http://schemas.openxmlformats.org/officeDocument/2006/relationships/hyperlink" Target="https://github.com/Zialus/Networking-Java-Chat" TargetMode="External"/><Relationship Id="rId273" Type="http://schemas.openxmlformats.org/officeDocument/2006/relationships/hyperlink" Target="https://github.com/Zialus/LP-mED" TargetMode="External"/><Relationship Id="rId272" Type="http://schemas.openxmlformats.org/officeDocument/2006/relationships/hyperlink" Target="https://github.com/Zialus/LP-Snake" TargetMode="External"/><Relationship Id="rId279" Type="http://schemas.openxmlformats.org/officeDocument/2006/relationships/hyperlink" Target="https://github.com/k3b/APhotoManager" TargetMode="External"/><Relationship Id="rId278" Type="http://schemas.openxmlformats.org/officeDocument/2006/relationships/hyperlink" Target="https://github.com/benigk/Test" TargetMode="External"/><Relationship Id="rId277" Type="http://schemas.openxmlformats.org/officeDocument/2006/relationships/hyperlink" Target="https://github.com/josephgeorgek/staticcodeanalysis_unit_integrationtest" TargetMode="External"/><Relationship Id="rId276" Type="http://schemas.openxmlformats.org/officeDocument/2006/relationships/hyperlink" Target="https://github.com/sinlov/kotlin-playground" TargetMode="External"/><Relationship Id="rId629" Type="http://schemas.openxmlformats.org/officeDocument/2006/relationships/hyperlink" Target="https://github.com/jeymer/lazy-cypher-old" TargetMode="External"/><Relationship Id="rId624" Type="http://schemas.openxmlformats.org/officeDocument/2006/relationships/hyperlink" Target="https://github.com/glaucoaq/pitest-cas9" TargetMode="External"/><Relationship Id="rId623" Type="http://schemas.openxmlformats.org/officeDocument/2006/relationships/hyperlink" Target="https://github.com/DarkCat777/this-is-my-time" TargetMode="External"/><Relationship Id="rId622" Type="http://schemas.openxmlformats.org/officeDocument/2006/relationships/hyperlink" Target="https://github.com/gmshake/pitest-coverage" TargetMode="External"/><Relationship Id="rId621" Type="http://schemas.openxmlformats.org/officeDocument/2006/relationships/hyperlink" Target="https://github.com/SOFT2020-Test/Assignment-4" TargetMode="External"/><Relationship Id="rId628" Type="http://schemas.openxmlformats.org/officeDocument/2006/relationships/hyperlink" Target="https://github.com/jaguado-arima/pitTestcontainers" TargetMode="External"/><Relationship Id="rId627" Type="http://schemas.openxmlformats.org/officeDocument/2006/relationships/hyperlink" Target="https://github.com/fjsimon/WebApp" TargetMode="External"/><Relationship Id="rId626" Type="http://schemas.openxmlformats.org/officeDocument/2006/relationships/hyperlink" Target="https://github.com/carolrosemback/FEUP-LPOO-PROJ" TargetMode="External"/><Relationship Id="rId625" Type="http://schemas.openxmlformats.org/officeDocument/2006/relationships/hyperlink" Target="https://github.com/chapuyj/Kata-TradingCardGame-Kotlin-EventSourcing-Mob-benext" TargetMode="External"/><Relationship Id="rId620" Type="http://schemas.openxmlformats.org/officeDocument/2006/relationships/hyperlink" Target="https://github.com/g-batalhao-a/LPOO" TargetMode="External"/><Relationship Id="rId619" Type="http://schemas.openxmlformats.org/officeDocument/2006/relationships/hyperlink" Target="https://github.com/DPerf-Github/DPerf" TargetMode="External"/><Relationship Id="rId618" Type="http://schemas.openxmlformats.org/officeDocument/2006/relationships/hyperlink" Target="https://github.com/JCasasChacaliaza/SpringBoot" TargetMode="External"/><Relationship Id="rId613" Type="http://schemas.openxmlformats.org/officeDocument/2006/relationships/hyperlink" Target="https://github.com/eriknellessen/jmockit-pitest-mwe" TargetMode="External"/><Relationship Id="rId612" Type="http://schemas.openxmlformats.org/officeDocument/2006/relationships/hyperlink" Target="https://github.com/chrisolbertz/testen-fuer-fortgeschrittene" TargetMode="External"/><Relationship Id="rId611" Type="http://schemas.openxmlformats.org/officeDocument/2006/relationships/hyperlink" Target="https://github.com/tiagosgalvao/vehicle-api" TargetMode="External"/><Relationship Id="rId610" Type="http://schemas.openxmlformats.org/officeDocument/2006/relationships/hyperlink" Target="https://github.com/mdanneil/TestningProjekt" TargetMode="External"/><Relationship Id="rId617" Type="http://schemas.openxmlformats.org/officeDocument/2006/relationships/hyperlink" Target="https://github.com/ayushkumar07/Software_Testing" TargetMode="External"/><Relationship Id="rId616" Type="http://schemas.openxmlformats.org/officeDocument/2006/relationships/hyperlink" Target="https://github.com/Casara/demo-sigu-mvc" TargetMode="External"/><Relationship Id="rId615" Type="http://schemas.openxmlformats.org/officeDocument/2006/relationships/hyperlink" Target="https://github.com/markrajpal/PrimeNumber" TargetMode="External"/><Relationship Id="rId614" Type="http://schemas.openxmlformats.org/officeDocument/2006/relationships/hyperlink" Target="https://github.com/posttobala13/restwithmockito" TargetMode="External"/><Relationship Id="rId409" Type="http://schemas.openxmlformats.org/officeDocument/2006/relationships/hyperlink" Target="https://github.com/NovaAnte/Greeter" TargetMode="External"/><Relationship Id="rId404" Type="http://schemas.openxmlformats.org/officeDocument/2006/relationships/hyperlink" Target="https://github.com/degu1/JenkensTest" TargetMode="External"/><Relationship Id="rId646" Type="http://schemas.openxmlformats.org/officeDocument/2006/relationships/hyperlink" Target="https://github.com/leonardofmoura/Object_Oriented_Programming" TargetMode="External"/><Relationship Id="rId403" Type="http://schemas.openxmlformats.org/officeDocument/2006/relationships/hyperlink" Target="https://github.com/sreeUNIFI/ATAT" TargetMode="External"/><Relationship Id="rId645" Type="http://schemas.openxmlformats.org/officeDocument/2006/relationships/hyperlink" Target="https://github.com/annaselma/SG-bank-account-KATA" TargetMode="External"/><Relationship Id="rId402" Type="http://schemas.openxmlformats.org/officeDocument/2006/relationships/hyperlink" Target="https://github.com/eukia/FEUP-LPOO" TargetMode="External"/><Relationship Id="rId644" Type="http://schemas.openxmlformats.org/officeDocument/2006/relationships/hyperlink" Target="https://github.com/andrebluiz94/http-cat" TargetMode="External"/><Relationship Id="rId401" Type="http://schemas.openxmlformats.org/officeDocument/2006/relationships/hyperlink" Target="https://github.com/biromiro/feup-lpoo" TargetMode="External"/><Relationship Id="rId643" Type="http://schemas.openxmlformats.org/officeDocument/2006/relationships/hyperlink" Target="https://github.com/pitest/pitest-kotlin" TargetMode="External"/><Relationship Id="rId408" Type="http://schemas.openxmlformats.org/officeDocument/2006/relationships/hyperlink" Target="https://github.com/paulosandinof/junit-tests" TargetMode="External"/><Relationship Id="rId407" Type="http://schemas.openxmlformats.org/officeDocument/2006/relationships/hyperlink" Target="https://github.com/inigodm/telegram" TargetMode="External"/><Relationship Id="rId649" Type="http://schemas.openxmlformats.org/officeDocument/2006/relationships/hyperlink" Target="https://github.com/KAIST-SE-Lab/SIMVA-SoS" TargetMode="External"/><Relationship Id="rId406" Type="http://schemas.openxmlformats.org/officeDocument/2006/relationships/hyperlink" Target="https://github.com/JoaoMIEIC/FEUP-LPOO" TargetMode="External"/><Relationship Id="rId648" Type="http://schemas.openxmlformats.org/officeDocument/2006/relationships/hyperlink" Target="https://github.com/PeggyBrown/EmailServiceRefactored" TargetMode="External"/><Relationship Id="rId405" Type="http://schemas.openxmlformats.org/officeDocument/2006/relationships/hyperlink" Target="https://github.com/alipourm/pitest-personalized" TargetMode="External"/><Relationship Id="rId647" Type="http://schemas.openxmlformats.org/officeDocument/2006/relationships/hyperlink" Target="https://github.com/andrewhlu/mutation-testing-demo" TargetMode="External"/><Relationship Id="rId400" Type="http://schemas.openxmlformats.org/officeDocument/2006/relationships/hyperlink" Target="https://github.com/Homailot/FEUP-LPOO" TargetMode="External"/><Relationship Id="rId642" Type="http://schemas.openxmlformats.org/officeDocument/2006/relationships/hyperlink" Target="https://github.com/Ayushj174/mavencode" TargetMode="External"/><Relationship Id="rId641" Type="http://schemas.openxmlformats.org/officeDocument/2006/relationships/hyperlink" Target="https://github.com/tysker/moonlodge_backend" TargetMode="External"/><Relationship Id="rId640" Type="http://schemas.openxmlformats.org/officeDocument/2006/relationships/hyperlink" Target="https://github.com/jvwilge/logback-slf4j-base-project" TargetMode="External"/><Relationship Id="rId635" Type="http://schemas.openxmlformats.org/officeDocument/2006/relationships/hyperlink" Target="https://github.com/ektanandwani/fitness-calculator" TargetMode="External"/><Relationship Id="rId634" Type="http://schemas.openxmlformats.org/officeDocument/2006/relationships/hyperlink" Target="https://github.com/pauvalls/Que-hay-para-comer" TargetMode="External"/><Relationship Id="rId633" Type="http://schemas.openxmlformats.org/officeDocument/2006/relationships/hyperlink" Target="https://github.com/the-pragmatic-dev/mutation-testing" TargetMode="External"/><Relationship Id="rId632" Type="http://schemas.openxmlformats.org/officeDocument/2006/relationships/hyperlink" Target="https://github.com/Czeffik/kafka-test-clients" TargetMode="External"/><Relationship Id="rId639" Type="http://schemas.openxmlformats.org/officeDocument/2006/relationships/hyperlink" Target="https://github.com/matned666/competencyMarix" TargetMode="External"/><Relationship Id="rId638" Type="http://schemas.openxmlformats.org/officeDocument/2006/relationships/hyperlink" Target="https://github.com/MrTheGood/hr_minor_fullStackJava" TargetMode="External"/><Relationship Id="rId637" Type="http://schemas.openxmlformats.org/officeDocument/2006/relationships/hyperlink" Target="https://github.com/kuchro/MutationTestProject" TargetMode="External"/><Relationship Id="rId636" Type="http://schemas.openxmlformats.org/officeDocument/2006/relationships/hyperlink" Target="https://github.com/manthan190698/Academic_ERP" TargetMode="External"/><Relationship Id="rId631" Type="http://schemas.openxmlformats.org/officeDocument/2006/relationships/hyperlink" Target="https://github.com/deliacademy/mutation-testing-java" TargetMode="External"/><Relationship Id="rId630" Type="http://schemas.openxmlformats.org/officeDocument/2006/relationships/hyperlink" Target="https://github.com/juanaviladev/tdd-intervals" TargetMode="External"/><Relationship Id="rId822" Type="http://schemas.openxmlformats.org/officeDocument/2006/relationships/hyperlink" Target="https://github.com/jjmp-cesur/ejercicio3_ic_ed" TargetMode="External"/><Relationship Id="rId821" Type="http://schemas.openxmlformats.org/officeDocument/2006/relationships/hyperlink" Target="https://github.com/ygrenzinger/bank-account-kotlin" TargetMode="External"/><Relationship Id="rId820" Type="http://schemas.openxmlformats.org/officeDocument/2006/relationships/hyperlink" Target="https://github.com/j-godoy/epa-benchmark" TargetMode="External"/><Relationship Id="rId824" Type="http://schemas.openxmlformats.org/officeDocument/2006/relationships/drawing" Target="../drawings/drawing9.xml"/><Relationship Id="rId823" Type="http://schemas.openxmlformats.org/officeDocument/2006/relationships/hyperlink" Target="https://github.com/RobertPod/mutation-testing-TietoEvry-community" TargetMode="External"/><Relationship Id="rId819" Type="http://schemas.openxmlformats.org/officeDocument/2006/relationships/hyperlink" Target="https://github.com/wearearima/time-report-app" TargetMode="External"/><Relationship Id="rId818" Type="http://schemas.openxmlformats.org/officeDocument/2006/relationships/hyperlink" Target="https://github.com/STAMP-project/evosuite-runner" TargetMode="External"/><Relationship Id="rId817" Type="http://schemas.openxmlformats.org/officeDocument/2006/relationships/hyperlink" Target="https://github.com/DomenicoVerde/Bookkeeper" TargetMode="External"/><Relationship Id="rId816" Type="http://schemas.openxmlformats.org/officeDocument/2006/relationships/hyperlink" Target="https://github.com/dmfrodrigues/feup-lpoo-proj" TargetMode="External"/><Relationship Id="rId811" Type="http://schemas.openxmlformats.org/officeDocument/2006/relationships/hyperlink" Target="https://github.com/asdolo/Ingsoft2" TargetMode="External"/><Relationship Id="rId810" Type="http://schemas.openxmlformats.org/officeDocument/2006/relationships/hyperlink" Target="https://github.com/rickie95/todolist" TargetMode="External"/><Relationship Id="rId815" Type="http://schemas.openxmlformats.org/officeDocument/2006/relationships/hyperlink" Target="https://github.com/thisisSomalia/SoftTest_Work" TargetMode="External"/><Relationship Id="rId814" Type="http://schemas.openxmlformats.org/officeDocument/2006/relationships/hyperlink" Target="https://github.com/hamzboy99/Lingogame" TargetMode="External"/><Relationship Id="rId813" Type="http://schemas.openxmlformats.org/officeDocument/2006/relationships/hyperlink" Target="https://github.com/pderakhshanfar/SSBSE-Challenge-2020-application" TargetMode="External"/><Relationship Id="rId812" Type="http://schemas.openxmlformats.org/officeDocument/2006/relationships/hyperlink" Target="https://github.com/TestingResearchIllinois/dependent-tests-scripts" TargetMode="External"/><Relationship Id="rId609" Type="http://schemas.openxmlformats.org/officeDocument/2006/relationships/hyperlink" Target="https://github.com/Will-Bruun/Test_Project" TargetMode="External"/><Relationship Id="rId608" Type="http://schemas.openxmlformats.org/officeDocument/2006/relationships/hyperlink" Target="https://github.com/marc-bouvier/tdd-clean-architecture-java" TargetMode="External"/><Relationship Id="rId607" Type="http://schemas.openxmlformats.org/officeDocument/2006/relationships/hyperlink" Target="https://github.com/gavinjalberghini/Operating-System-Simulation" TargetMode="External"/><Relationship Id="rId602" Type="http://schemas.openxmlformats.org/officeDocument/2006/relationships/hyperlink" Target="https://github.com/acolita/acolita-pitest-demo" TargetMode="External"/><Relationship Id="rId601" Type="http://schemas.openxmlformats.org/officeDocument/2006/relationships/hyperlink" Target="https://github.com/michielgkalkman/JM2" TargetMode="External"/><Relationship Id="rId600" Type="http://schemas.openxmlformats.org/officeDocument/2006/relationships/hyperlink" Target="https://github.com/robbd2020/labs" TargetMode="External"/><Relationship Id="rId606" Type="http://schemas.openxmlformats.org/officeDocument/2006/relationships/hyperlink" Target="https://github.com/manumena/is2-summary" TargetMode="External"/><Relationship Id="rId605" Type="http://schemas.openxmlformats.org/officeDocument/2006/relationships/hyperlink" Target="https://github.com/ptitFicus/mutation-testing-demo" TargetMode="External"/><Relationship Id="rId604" Type="http://schemas.openxmlformats.org/officeDocument/2006/relationships/hyperlink" Target="https://github.com/NagamaniMaddi/Mutation" TargetMode="External"/><Relationship Id="rId603" Type="http://schemas.openxmlformats.org/officeDocument/2006/relationships/hyperlink" Target="https://github.com/UrsMetz/mutation-testing-code-examples" TargetMode="External"/><Relationship Id="rId228" Type="http://schemas.openxmlformats.org/officeDocument/2006/relationships/hyperlink" Target="https://github.com/casoarctik/TpJavaTestIntegration" TargetMode="External"/><Relationship Id="rId227" Type="http://schemas.openxmlformats.org/officeDocument/2006/relationships/hyperlink" Target="https://github.com/jainprerit121/pit-mutation-example" TargetMode="External"/><Relationship Id="rId469" Type="http://schemas.openxmlformats.org/officeDocument/2006/relationships/hyperlink" Target="https://github.com/dtruebin/thinking-in-java" TargetMode="External"/><Relationship Id="rId226" Type="http://schemas.openxmlformats.org/officeDocument/2006/relationships/hyperlink" Target="https://github.com/zainabed/model-validator" TargetMode="External"/><Relationship Id="rId468" Type="http://schemas.openxmlformats.org/officeDocument/2006/relationships/hyperlink" Target="https://github.com/validation-and-verification-istic/2020-tp3-testing" TargetMode="External"/><Relationship Id="rId225" Type="http://schemas.openxmlformats.org/officeDocument/2006/relationships/hyperlink" Target="https://github.com/CarolGalvao/Aula-Teste" TargetMode="External"/><Relationship Id="rId467" Type="http://schemas.openxmlformats.org/officeDocument/2006/relationships/hyperlink" Target="https://github.com/Poodlers/LPOO-repo" TargetMode="External"/><Relationship Id="rId229" Type="http://schemas.openxmlformats.org/officeDocument/2006/relationships/hyperlink" Target="https://github.com/blackjackz151/git-ddit" TargetMode="External"/><Relationship Id="rId220" Type="http://schemas.openxmlformats.org/officeDocument/2006/relationships/hyperlink" Target="https://github.com/loyada/dollarx" TargetMode="External"/><Relationship Id="rId462" Type="http://schemas.openxmlformats.org/officeDocument/2006/relationships/hyperlink" Target="https://github.com/jesperolsson-se/FizzBuzz-OCP-Challenge" TargetMode="External"/><Relationship Id="rId461" Type="http://schemas.openxmlformats.org/officeDocument/2006/relationships/hyperlink" Target="https://github.com/jocelynlecomte/covering-legacy-code" TargetMode="External"/><Relationship Id="rId460" Type="http://schemas.openxmlformats.org/officeDocument/2006/relationships/hyperlink" Target="https://github.com/gabrielSpassos/assembly-poc" TargetMode="External"/><Relationship Id="rId224" Type="http://schemas.openxmlformats.org/officeDocument/2006/relationships/hyperlink" Target="https://github.com/avdeevStasGit/Cursera" TargetMode="External"/><Relationship Id="rId466" Type="http://schemas.openxmlformats.org/officeDocument/2006/relationships/hyperlink" Target="https://github.com/jcpinto54/TerminalTron" TargetMode="External"/><Relationship Id="rId223" Type="http://schemas.openxmlformats.org/officeDocument/2006/relationships/hyperlink" Target="https://github.com/neaguandrei/mutation-testing" TargetMode="External"/><Relationship Id="rId465" Type="http://schemas.openxmlformats.org/officeDocument/2006/relationships/hyperlink" Target="https://github.com/wearearima/farmacia-demo-bed-202103" TargetMode="External"/><Relationship Id="rId222" Type="http://schemas.openxmlformats.org/officeDocument/2006/relationships/hyperlink" Target="https://github.com/quetratus/Bookmark" TargetMode="External"/><Relationship Id="rId464" Type="http://schemas.openxmlformats.org/officeDocument/2006/relationships/hyperlink" Target="https://github.com/Erickristoper/bookstore-answer" TargetMode="External"/><Relationship Id="rId221" Type="http://schemas.openxmlformats.org/officeDocument/2006/relationships/hyperlink" Target="https://github.com/ashishgodani/sudoku-test" TargetMode="External"/><Relationship Id="rId463" Type="http://schemas.openxmlformats.org/officeDocument/2006/relationships/hyperlink" Target="https://github.com/monkin77/feup_lpoo_unit_testing" TargetMode="External"/><Relationship Id="rId217" Type="http://schemas.openxmlformats.org/officeDocument/2006/relationships/hyperlink" Target="https://github.com/nhaarman/acorn" TargetMode="External"/><Relationship Id="rId459" Type="http://schemas.openxmlformats.org/officeDocument/2006/relationships/hyperlink" Target="https://github.com/yogonza524/lambda-java-template" TargetMode="External"/><Relationship Id="rId216" Type="http://schemas.openxmlformats.org/officeDocument/2006/relationships/hyperlink" Target="https://github.com/rossdrew/emuRox" TargetMode="External"/><Relationship Id="rId458" Type="http://schemas.openxmlformats.org/officeDocument/2006/relationships/hyperlink" Target="https://github.com/themmyloluwaa/java_qe_projects" TargetMode="External"/><Relationship Id="rId215" Type="http://schemas.openxmlformats.org/officeDocument/2006/relationships/hyperlink" Target="https://github.com/alehof/BookmarkCloneAlehof" TargetMode="External"/><Relationship Id="rId457" Type="http://schemas.openxmlformats.org/officeDocument/2006/relationships/hyperlink" Target="https://github.com/nfrankel/mutationtesting" TargetMode="External"/><Relationship Id="rId699" Type="http://schemas.openxmlformats.org/officeDocument/2006/relationships/hyperlink" Target="https://github.com/szpak/code-examples-and-poc" TargetMode="External"/><Relationship Id="rId214" Type="http://schemas.openxmlformats.org/officeDocument/2006/relationships/hyperlink" Target="https://github.com/josephverron/hyrule-id-generator" TargetMode="External"/><Relationship Id="rId456" Type="http://schemas.openxmlformats.org/officeDocument/2006/relationships/hyperlink" Target="https://github.com/ivanmoore/RecentlyUsedList" TargetMode="External"/><Relationship Id="rId698" Type="http://schemas.openxmlformats.org/officeDocument/2006/relationships/hyperlink" Target="https://github.com/pedrohubner/spring-webflux-chat" TargetMode="External"/><Relationship Id="rId219" Type="http://schemas.openxmlformats.org/officeDocument/2006/relationships/hyperlink" Target="https://github.com/marcosDLCS/urjc_mca_ci_delivery" TargetMode="External"/><Relationship Id="rId218" Type="http://schemas.openxmlformats.org/officeDocument/2006/relationships/hyperlink" Target="https://github.com/dkelly103/pit-testing-demo" TargetMode="External"/><Relationship Id="rId451" Type="http://schemas.openxmlformats.org/officeDocument/2006/relationships/hyperlink" Target="https://github.com/pacphi/credhub-sample" TargetMode="External"/><Relationship Id="rId693" Type="http://schemas.openxmlformats.org/officeDocument/2006/relationships/hyperlink" Target="https://github.com/Java-Events/20201027-digicom-mutationtesting" TargetMode="External"/><Relationship Id="rId450" Type="http://schemas.openxmlformats.org/officeDocument/2006/relationships/hyperlink" Target="https://github.com/pacphi/scs-sample" TargetMode="External"/><Relationship Id="rId692" Type="http://schemas.openxmlformats.org/officeDocument/2006/relationships/hyperlink" Target="https://github.com/STAMP-project/pitmp-maven-plugin" TargetMode="External"/><Relationship Id="rId691" Type="http://schemas.openxmlformats.org/officeDocument/2006/relationships/hyperlink" Target="https://github.com/haxsampo/reitinhaku" TargetMode="External"/><Relationship Id="rId690" Type="http://schemas.openxmlformats.org/officeDocument/2006/relationships/hyperlink" Target="https://github.com/tikrai/payments" TargetMode="External"/><Relationship Id="rId213" Type="http://schemas.openxmlformats.org/officeDocument/2006/relationships/hyperlink" Target="https://github.com/Niky4000/UsefulUtils" TargetMode="External"/><Relationship Id="rId455" Type="http://schemas.openxmlformats.org/officeDocument/2006/relationships/hyperlink" Target="https://github.com/hmcts/am-judicial-booking-batch-service" TargetMode="External"/><Relationship Id="rId697" Type="http://schemas.openxmlformats.org/officeDocument/2006/relationships/hyperlink" Target="https://github.com/azxj/developer-test" TargetMode="External"/><Relationship Id="rId212" Type="http://schemas.openxmlformats.org/officeDocument/2006/relationships/hyperlink" Target="https://github.com/kobyzau/pidor-bot" TargetMode="External"/><Relationship Id="rId454" Type="http://schemas.openxmlformats.org/officeDocument/2006/relationships/hyperlink" Target="https://github.com/ace-lectures/mutation-demo" TargetMode="External"/><Relationship Id="rId696" Type="http://schemas.openxmlformats.org/officeDocument/2006/relationships/hyperlink" Target="https://github.com/jimnewpower/core" TargetMode="External"/><Relationship Id="rId211" Type="http://schemas.openxmlformats.org/officeDocument/2006/relationships/hyperlink" Target="https://github.com/elisabethMaKo/BookmarkExample" TargetMode="External"/><Relationship Id="rId453" Type="http://schemas.openxmlformats.org/officeDocument/2006/relationships/hyperlink" Target="https://github.com/jocelynlecomte/driving-new-functionality" TargetMode="External"/><Relationship Id="rId695" Type="http://schemas.openxmlformats.org/officeDocument/2006/relationships/hyperlink" Target="https://github.com/guidotripodi/ing22020virtual" TargetMode="External"/><Relationship Id="rId210" Type="http://schemas.openxmlformats.org/officeDocument/2006/relationships/hyperlink" Target="https://github.com/pkubowicz/pitest-gradle-sandbox" TargetMode="External"/><Relationship Id="rId452" Type="http://schemas.openxmlformats.org/officeDocument/2006/relationships/hyperlink" Target="https://github.com/pacphi/track-shipments" TargetMode="External"/><Relationship Id="rId694" Type="http://schemas.openxmlformats.org/officeDocument/2006/relationships/hyperlink" Target="https://github.com/ali-ghanbari/prf" TargetMode="External"/><Relationship Id="rId491" Type="http://schemas.openxmlformats.org/officeDocument/2006/relationships/hyperlink" Target="https://github.com/robencosta/mimosa-sql-builder" TargetMode="External"/><Relationship Id="rId490" Type="http://schemas.openxmlformats.org/officeDocument/2006/relationships/hyperlink" Target="https://github.com/graphfoundation/geequel-shell" TargetMode="External"/><Relationship Id="rId249" Type="http://schemas.openxmlformats.org/officeDocument/2006/relationships/hyperlink" Target="https://github.com/arestivo/hero-solid" TargetMode="External"/><Relationship Id="rId248" Type="http://schemas.openxmlformats.org/officeDocument/2006/relationships/hyperlink" Target="https://github.com/nmbisep/2021-04-TDD_Workshop_Examples_SonarQubeCloud" TargetMode="External"/><Relationship Id="rId247" Type="http://schemas.openxmlformats.org/officeDocument/2006/relationships/hyperlink" Target="http://isep.ipp.pt" TargetMode="External"/><Relationship Id="rId489" Type="http://schemas.openxmlformats.org/officeDocument/2006/relationships/hyperlink" Target="https://github.com/LorenzoBettini/maven-bank-example-jupiter" TargetMode="External"/><Relationship Id="rId242" Type="http://schemas.openxmlformats.org/officeDocument/2006/relationships/hyperlink" Target="https://github.com/chokkoazul/weatherApp" TargetMode="External"/><Relationship Id="rId484" Type="http://schemas.openxmlformats.org/officeDocument/2006/relationships/hyperlink" Target="https://github.com/antbaron/mock" TargetMode="External"/><Relationship Id="rId241" Type="http://schemas.openxmlformats.org/officeDocument/2006/relationships/hyperlink" Target="https://github.com/anonl/nvlist" TargetMode="External"/><Relationship Id="rId483" Type="http://schemas.openxmlformats.org/officeDocument/2006/relationships/hyperlink" Target="https://github.com/hmcts/nfdiv-case-orchestration-service" TargetMode="External"/><Relationship Id="rId240" Type="http://schemas.openxmlformats.org/officeDocument/2006/relationships/hyperlink" Target="https://github.com/mordeky/SoftwareTesting" TargetMode="External"/><Relationship Id="rId482" Type="http://schemas.openxmlformats.org/officeDocument/2006/relationships/hyperlink" Target="https://github.com/sanity/pairAdjacentViolators" TargetMode="External"/><Relationship Id="rId481" Type="http://schemas.openxmlformats.org/officeDocument/2006/relationships/hyperlink" Target="https://github.com/selabs-ur1/VV-TP3" TargetMode="External"/><Relationship Id="rId246" Type="http://schemas.openxmlformats.org/officeDocument/2006/relationships/hyperlink" Target="https://github.com/joaovictorino/cleanarch-automated-tests" TargetMode="External"/><Relationship Id="rId488" Type="http://schemas.openxmlformats.org/officeDocument/2006/relationships/hyperlink" Target="https://github.com/hectorn/news_feed" TargetMode="External"/><Relationship Id="rId245" Type="http://schemas.openxmlformats.org/officeDocument/2006/relationships/hyperlink" Target="https://github.com/vmzakharov/mutate-test-kata" TargetMode="External"/><Relationship Id="rId487" Type="http://schemas.openxmlformats.org/officeDocument/2006/relationships/hyperlink" Target="https://github.com/milenagjp/Kerberos_Testing" TargetMode="External"/><Relationship Id="rId244" Type="http://schemas.openxmlformats.org/officeDocument/2006/relationships/hyperlink" Target="https://github.com/michielgkalkman/Jenoptron" TargetMode="External"/><Relationship Id="rId486" Type="http://schemas.openxmlformats.org/officeDocument/2006/relationships/hyperlink" Target="https://github.com/gcrevisy/media-ui" TargetMode="External"/><Relationship Id="rId243" Type="http://schemas.openxmlformats.org/officeDocument/2006/relationships/hyperlink" Target="https://github.com/Gtomika/tesztelesi-modszerek-charlie" TargetMode="External"/><Relationship Id="rId485" Type="http://schemas.openxmlformats.org/officeDocument/2006/relationships/hyperlink" Target="https://github.com/edurbrito/bombardier-II" TargetMode="External"/><Relationship Id="rId480" Type="http://schemas.openxmlformats.org/officeDocument/2006/relationships/hyperlink" Target="https://github.com/Arakne/ArakneUtils" TargetMode="External"/><Relationship Id="rId239" Type="http://schemas.openxmlformats.org/officeDocument/2006/relationships/hyperlink" Target="https://github.com/CedricRup/clean-code-2021-05-17" TargetMode="External"/><Relationship Id="rId238" Type="http://schemas.openxmlformats.org/officeDocument/2006/relationships/hyperlink" Target="https://github.com/BerniFleck/TDDBookmarking" TargetMode="External"/><Relationship Id="rId237" Type="http://schemas.openxmlformats.org/officeDocument/2006/relationships/hyperlink" Target="https://github.com/gcrevisy/media" TargetMode="External"/><Relationship Id="rId479" Type="http://schemas.openxmlformats.org/officeDocument/2006/relationships/hyperlink" Target="https://github.com/JurcaPavel/pitestdemo" TargetMode="External"/><Relationship Id="rId236" Type="http://schemas.openxmlformats.org/officeDocument/2006/relationships/hyperlink" Target="https://github.com/SOLAR-group/sentinel" TargetMode="External"/><Relationship Id="rId478" Type="http://schemas.openxmlformats.org/officeDocument/2006/relationships/hyperlink" Target="https://github.com/Coveros/foundational-demo" TargetMode="External"/><Relationship Id="rId231" Type="http://schemas.openxmlformats.org/officeDocument/2006/relationships/hyperlink" Target="https://github.com/AlexRogalskiy/gradle-java-sample" TargetMode="External"/><Relationship Id="rId473" Type="http://schemas.openxmlformats.org/officeDocument/2006/relationships/hyperlink" Target="https://github.com/FlorianSchaetz/calc-challenge" TargetMode="External"/><Relationship Id="rId230" Type="http://schemas.openxmlformats.org/officeDocument/2006/relationships/hyperlink" Target="https://github.com/asm0dey/school-crm" TargetMode="External"/><Relationship Id="rId472" Type="http://schemas.openxmlformats.org/officeDocument/2006/relationships/hyperlink" Target="https://github.com/gabruw/foster-pet-api" TargetMode="External"/><Relationship Id="rId471" Type="http://schemas.openxmlformats.org/officeDocument/2006/relationships/hyperlink" Target="https://github.com/jveverka/java-boot-camp" TargetMode="External"/><Relationship Id="rId470" Type="http://schemas.openxmlformats.org/officeDocument/2006/relationships/hyperlink" Target="http://globallogic.com" TargetMode="External"/><Relationship Id="rId235" Type="http://schemas.openxmlformats.org/officeDocument/2006/relationships/hyperlink" Target="https://github.com/xSebo/wordCounter" TargetMode="External"/><Relationship Id="rId477" Type="http://schemas.openxmlformats.org/officeDocument/2006/relationships/hyperlink" Target="https://github.com/erickopelt/message-scheduler" TargetMode="External"/><Relationship Id="rId234" Type="http://schemas.openxmlformats.org/officeDocument/2006/relationships/hyperlink" Target="https://github.com/AstroMatt/book-dev" TargetMode="External"/><Relationship Id="rId476" Type="http://schemas.openxmlformats.org/officeDocument/2006/relationships/hyperlink" Target="https://github.com/matned666/my-maven-archetypes" TargetMode="External"/><Relationship Id="rId233" Type="http://schemas.openxmlformats.org/officeDocument/2006/relationships/hyperlink" Target="https://github.com/Venthe/Exploratory-Projects" TargetMode="External"/><Relationship Id="rId475" Type="http://schemas.openxmlformats.org/officeDocument/2006/relationships/hyperlink" Target="https://github.com/30047778/sonarqube-community-branch-plugin_for_3004" TargetMode="External"/><Relationship Id="rId232" Type="http://schemas.openxmlformats.org/officeDocument/2006/relationships/hyperlink" Target="https://github.com/ministryofjustice/laa-maat-court-data-api" TargetMode="External"/><Relationship Id="rId474" Type="http://schemas.openxmlformats.org/officeDocument/2006/relationships/hyperlink" Target="https://github.com/ysaoudi/CPGE-ENSEEIHT" TargetMode="External"/><Relationship Id="rId426" Type="http://schemas.openxmlformats.org/officeDocument/2006/relationships/hyperlink" Target="https://github.com/Codesai/curso-tdd-java" TargetMode="External"/><Relationship Id="rId668" Type="http://schemas.openxmlformats.org/officeDocument/2006/relationships/hyperlink" Target="https://github.com/simarsher220/question-833-crossover-ticketing-assignment" TargetMode="External"/><Relationship Id="rId425" Type="http://schemas.openxmlformats.org/officeDocument/2006/relationships/hyperlink" Target="https://github.com/MikeSafonov/prometheus-telegram-alert" TargetMode="External"/><Relationship Id="rId667" Type="http://schemas.openxmlformats.org/officeDocument/2006/relationships/hyperlink" Target="https://github.com/jimnewpower/line-smoothing" TargetMode="External"/><Relationship Id="rId424" Type="http://schemas.openxmlformats.org/officeDocument/2006/relationships/hyperlink" Target="https://github.com/artspb/idea-pitest" TargetMode="External"/><Relationship Id="rId666" Type="http://schemas.openxmlformats.org/officeDocument/2006/relationships/hyperlink" Target="https://github.com/Funck-Felipe97/digital-bank" TargetMode="External"/><Relationship Id="rId423" Type="http://schemas.openxmlformats.org/officeDocument/2006/relationships/hyperlink" Target="https://github.com/MikeSafonov/smpp-server-mock" TargetMode="External"/><Relationship Id="rId665" Type="http://schemas.openxmlformats.org/officeDocument/2006/relationships/hyperlink" Target="https://github.com/aretae/mentalmodelsmath" TargetMode="External"/><Relationship Id="rId429" Type="http://schemas.openxmlformats.org/officeDocument/2006/relationships/hyperlink" Target="https://github.com/filipepcampos/hero" TargetMode="External"/><Relationship Id="rId428" Type="http://schemas.openxmlformats.org/officeDocument/2006/relationships/hyperlink" Target="https://github.com/redhat-appdev-practice/quarkus-camel-testing" TargetMode="External"/><Relationship Id="rId427" Type="http://schemas.openxmlformats.org/officeDocument/2006/relationships/hyperlink" Target="https://github.com/matned666/order-rest" TargetMode="External"/><Relationship Id="rId669" Type="http://schemas.openxmlformats.org/officeDocument/2006/relationships/hyperlink" Target="https://github.com/chriswk/bowlingkatakotlin" TargetMode="External"/><Relationship Id="rId660" Type="http://schemas.openxmlformats.org/officeDocument/2006/relationships/hyperlink" Target="https://github.com/mvdk-cph/RomanNumerals" TargetMode="External"/><Relationship Id="rId422" Type="http://schemas.openxmlformats.org/officeDocument/2006/relationships/hyperlink" Target="https://github.com/OsvaldoPerezNubox/testsonar" TargetMode="External"/><Relationship Id="rId664" Type="http://schemas.openxmlformats.org/officeDocument/2006/relationships/hyperlink" Target="https://github.com/CodiumTeam/legacy-training-java" TargetMode="External"/><Relationship Id="rId421" Type="http://schemas.openxmlformats.org/officeDocument/2006/relationships/hyperlink" Target="https://github.com/mhoennig/hs-billing-core" TargetMode="External"/><Relationship Id="rId663" Type="http://schemas.openxmlformats.org/officeDocument/2006/relationships/hyperlink" Target="https://github.com/gryniv/Tasks" TargetMode="External"/><Relationship Id="rId420" Type="http://schemas.openxmlformats.org/officeDocument/2006/relationships/hyperlink" Target="https://github.com/JRichardson95/Labs" TargetMode="External"/><Relationship Id="rId662" Type="http://schemas.openxmlformats.org/officeDocument/2006/relationships/hyperlink" Target="https://github.com/spideruci/tacoco" TargetMode="External"/><Relationship Id="rId661" Type="http://schemas.openxmlformats.org/officeDocument/2006/relationships/hyperlink" Target="https://github.com/MelancholyDev/HW6_Tests" TargetMode="External"/><Relationship Id="rId415" Type="http://schemas.openxmlformats.org/officeDocument/2006/relationships/hyperlink" Target="https://github.com/sharp-ink/sharp-ink-backend" TargetMode="External"/><Relationship Id="rId657" Type="http://schemas.openxmlformats.org/officeDocument/2006/relationships/hyperlink" Target="https://github.com/afDonoso/Talleres-MISO4208" TargetMode="External"/><Relationship Id="rId414" Type="http://schemas.openxmlformats.org/officeDocument/2006/relationships/hyperlink" Target="https://github.com/ArifHoss/MockingExample" TargetMode="External"/><Relationship Id="rId656" Type="http://schemas.openxmlformats.org/officeDocument/2006/relationships/hyperlink" Target="https://github.com/MHR1985/test_assignment4_tictactoe" TargetMode="External"/><Relationship Id="rId413" Type="http://schemas.openxmlformats.org/officeDocument/2006/relationships/hyperlink" Target="https://github.com/simplecommand/simple-command-tools" TargetMode="External"/><Relationship Id="rId655" Type="http://schemas.openxmlformats.org/officeDocument/2006/relationships/hyperlink" Target="https://github.com/AlissonMedeiros/notification-java" TargetMode="External"/><Relationship Id="rId412" Type="http://schemas.openxmlformats.org/officeDocument/2006/relationships/hyperlink" Target="https://github.com/kappsegla/TestBase" TargetMode="External"/><Relationship Id="rId654" Type="http://schemas.openxmlformats.org/officeDocument/2006/relationships/hyperlink" Target="https://github.com/jenzuffer/test_assignment_4" TargetMode="External"/><Relationship Id="rId419" Type="http://schemas.openxmlformats.org/officeDocument/2006/relationships/hyperlink" Target="https://github.com/1Krypt0/FEUP-LPOO" TargetMode="External"/><Relationship Id="rId418" Type="http://schemas.openxmlformats.org/officeDocument/2006/relationships/hyperlink" Target="https://github.com/AksalBilal/SimpleMutationTestExample" TargetMode="External"/><Relationship Id="rId417" Type="http://schemas.openxmlformats.org/officeDocument/2006/relationships/hyperlink" Target="https://github.com/Wmaarts/pitest-mutation-testing-elements-plugin" TargetMode="External"/><Relationship Id="rId659" Type="http://schemas.openxmlformats.org/officeDocument/2006/relationships/hyperlink" Target="https://github.com/AgustinMiguel/tecnicas" TargetMode="External"/><Relationship Id="rId416" Type="http://schemas.openxmlformats.org/officeDocument/2006/relationships/hyperlink" Target="https://github.com/reall99/BikeSharing" TargetMode="External"/><Relationship Id="rId658" Type="http://schemas.openxmlformats.org/officeDocument/2006/relationships/hyperlink" Target="https://github.com/damorimRG/practical_testing_book" TargetMode="External"/><Relationship Id="rId411" Type="http://schemas.openxmlformats.org/officeDocument/2006/relationships/hyperlink" Target="https://github.com/NovaAnte/TestBase-greeter" TargetMode="External"/><Relationship Id="rId653" Type="http://schemas.openxmlformats.org/officeDocument/2006/relationships/hyperlink" Target="https://github.com/MadsMeinertAndersenCPHBusiness/TTTGameTest" TargetMode="External"/><Relationship Id="rId410" Type="http://schemas.openxmlformats.org/officeDocument/2006/relationships/hyperlink" Target="https://github.com/PhiLun-ITHS/MockingExample" TargetMode="External"/><Relationship Id="rId652" Type="http://schemas.openxmlformats.org/officeDocument/2006/relationships/hyperlink" Target="https://github.com/SoftwareUdvikling2020/Test_Assignment_4" TargetMode="External"/><Relationship Id="rId651" Type="http://schemas.openxmlformats.org/officeDocument/2006/relationships/hyperlink" Target="https://github.com/jamccormick/FizzBuzz" TargetMode="External"/><Relationship Id="rId650" Type="http://schemas.openxmlformats.org/officeDocument/2006/relationships/hyperlink" Target="https://github.com/SOFT2020FALL-Assignments-TST/Assignment4_Week45_MoreTDD" TargetMode="External"/><Relationship Id="rId206" Type="http://schemas.openxmlformats.org/officeDocument/2006/relationships/hyperlink" Target="https://github.com/Wycers/Codelib" TargetMode="External"/><Relationship Id="rId448" Type="http://schemas.openxmlformats.org/officeDocument/2006/relationships/hyperlink" Target="https://github.com/a5221985/pitest_mutation_testing_poc" TargetMode="External"/><Relationship Id="rId205" Type="http://schemas.openxmlformats.org/officeDocument/2006/relationships/hyperlink" Target="https://github.com/bjorsa/umejug-mutation-testing-lab" TargetMode="External"/><Relationship Id="rId447" Type="http://schemas.openxmlformats.org/officeDocument/2006/relationships/hyperlink" Target="https://github.com/zathuracode/bank-backend-devops" TargetMode="External"/><Relationship Id="rId689" Type="http://schemas.openxmlformats.org/officeDocument/2006/relationships/hyperlink" Target="https://github.com/btrzcodes/legacy-training-java-zooplus" TargetMode="External"/><Relationship Id="rId204" Type="http://schemas.openxmlformats.org/officeDocument/2006/relationships/hyperlink" Target="https://github.com/gartee-john-PFG/WorkshopBuilderAndStrategyPatterns" TargetMode="External"/><Relationship Id="rId446" Type="http://schemas.openxmlformats.org/officeDocument/2006/relationships/hyperlink" Target="https://github.com/marcelbaumann/tangly-os" TargetMode="External"/><Relationship Id="rId688" Type="http://schemas.openxmlformats.org/officeDocument/2006/relationships/hyperlink" Target="https://github.com/RitaPeixoto/FEUP-LPOO" TargetMode="External"/><Relationship Id="rId203" Type="http://schemas.openxmlformats.org/officeDocument/2006/relationships/hyperlink" Target="https://github.com/ashishgodani/tigercard" TargetMode="External"/><Relationship Id="rId445" Type="http://schemas.openxmlformats.org/officeDocument/2006/relationships/hyperlink" Target="https://github.com/CodiumTeam/the-house-that-jack-built" TargetMode="External"/><Relationship Id="rId687" Type="http://schemas.openxmlformats.org/officeDocument/2006/relationships/hyperlink" Target="https://github.com/tahirhussain1987/DevOpspractice" TargetMode="External"/><Relationship Id="rId209" Type="http://schemas.openxmlformats.org/officeDocument/2006/relationships/hyperlink" Target="https://github.com/adhuc-projects/cena" TargetMode="External"/><Relationship Id="rId208" Type="http://schemas.openxmlformats.org/officeDocument/2006/relationships/hyperlink" Target="https://github.com/maxwellazevedo/POCs" TargetMode="External"/><Relationship Id="rId207" Type="http://schemas.openxmlformats.org/officeDocument/2006/relationships/hyperlink" Target="https://github.com/zogar1993/jsonkraken" TargetMode="External"/><Relationship Id="rId449" Type="http://schemas.openxmlformats.org/officeDocument/2006/relationships/hyperlink" Target="https://github.com/ssimmie/todos" TargetMode="External"/><Relationship Id="rId440" Type="http://schemas.openxmlformats.org/officeDocument/2006/relationships/hyperlink" Target="https://github.com/Alexandre1202/algorithms" TargetMode="External"/><Relationship Id="rId682" Type="http://schemas.openxmlformats.org/officeDocument/2006/relationships/hyperlink" Target="https://github.com/lucasnpires/ifood" TargetMode="External"/><Relationship Id="rId681" Type="http://schemas.openxmlformats.org/officeDocument/2006/relationships/hyperlink" Target="https://github.com/inugamiio/inugami-maven-superpom" TargetMode="External"/><Relationship Id="rId680" Type="http://schemas.openxmlformats.org/officeDocument/2006/relationships/hyperlink" Target="https://github.com/mareklewand/whiteboxUAM" TargetMode="External"/><Relationship Id="rId202" Type="http://schemas.openxmlformats.org/officeDocument/2006/relationships/hyperlink" Target="https://github.com/viduxka/camhub" TargetMode="External"/><Relationship Id="rId444" Type="http://schemas.openxmlformats.org/officeDocument/2006/relationships/hyperlink" Target="https://github.com/GabrielAugusto1996/aplicando-pitest" TargetMode="External"/><Relationship Id="rId686" Type="http://schemas.openxmlformats.org/officeDocument/2006/relationships/hyperlink" Target="https://github.com/PG-87/LabrationCleanCode" TargetMode="External"/><Relationship Id="rId201" Type="http://schemas.openxmlformats.org/officeDocument/2006/relationships/hyperlink" Target="https://github.com/hmcts/div-document-generator-client" TargetMode="External"/><Relationship Id="rId443" Type="http://schemas.openxmlformats.org/officeDocument/2006/relationships/hyperlink" Target="https://github.com/pitest/pitest-junit5-plugin" TargetMode="External"/><Relationship Id="rId685" Type="http://schemas.openxmlformats.org/officeDocument/2006/relationships/hyperlink" Target="https://github.com/ChristofferClausen/GameOfLifeTest" TargetMode="External"/><Relationship Id="rId200" Type="http://schemas.openxmlformats.org/officeDocument/2006/relationships/hyperlink" Target="https://github.com/hmcts/div-fees-and-payments-service" TargetMode="External"/><Relationship Id="rId442" Type="http://schemas.openxmlformats.org/officeDocument/2006/relationships/hyperlink" Target="https://github.com/Lewiscowles1986/jULID" TargetMode="External"/><Relationship Id="rId684" Type="http://schemas.openxmlformats.org/officeDocument/2006/relationships/hyperlink" Target="https://github.com/sosna/pinetrail" TargetMode="External"/><Relationship Id="rId441" Type="http://schemas.openxmlformats.org/officeDocument/2006/relationships/hyperlink" Target="https://github.com/hmcts/data-extractor" TargetMode="External"/><Relationship Id="rId683" Type="http://schemas.openxmlformats.org/officeDocument/2006/relationships/hyperlink" Target="https://github.com/Syquel/reactorstate-maven" TargetMode="External"/><Relationship Id="rId437" Type="http://schemas.openxmlformats.org/officeDocument/2006/relationships/hyperlink" Target="https://github.com/seguri/unit-testing-legacy-code" TargetMode="External"/><Relationship Id="rId679" Type="http://schemas.openxmlformats.org/officeDocument/2006/relationships/hyperlink" Target="https://github.com/emoritzx/dnd3.5-app" TargetMode="External"/><Relationship Id="rId436" Type="http://schemas.openxmlformats.org/officeDocument/2006/relationships/hyperlink" Target="https://github.com/roookeee/datus" TargetMode="External"/><Relationship Id="rId678" Type="http://schemas.openxmlformats.org/officeDocument/2006/relationships/hyperlink" Target="https://github.com/kunupat/pitest-example" TargetMode="External"/><Relationship Id="rId435" Type="http://schemas.openxmlformats.org/officeDocument/2006/relationships/hyperlink" Target="https://github.com/eugene-krivosheyev/unit-testing-and-tdd" TargetMode="External"/><Relationship Id="rId677" Type="http://schemas.openxmlformats.org/officeDocument/2006/relationships/hyperlink" Target="https://github.com/homedepot/lambdadepot" TargetMode="External"/><Relationship Id="rId434" Type="http://schemas.openxmlformats.org/officeDocument/2006/relationships/hyperlink" Target="http://rocketsiebel.com" TargetMode="External"/><Relationship Id="rId676" Type="http://schemas.openxmlformats.org/officeDocument/2006/relationships/hyperlink" Target="https://github.com/STAMP-project/dhell" TargetMode="External"/><Relationship Id="rId439" Type="http://schemas.openxmlformats.org/officeDocument/2006/relationships/hyperlink" Target="https://github.com/lucasvalenteds/playground-java" TargetMode="External"/><Relationship Id="rId438" Type="http://schemas.openxmlformats.org/officeDocument/2006/relationships/hyperlink" Target="https://github.com/hovni-singh/se-181-course-project" TargetMode="External"/><Relationship Id="rId671" Type="http://schemas.openxmlformats.org/officeDocument/2006/relationships/hyperlink" Target="https://github.com/Bashoogstraten/traineeshipLabs" TargetMode="External"/><Relationship Id="rId670" Type="http://schemas.openxmlformats.org/officeDocument/2006/relationships/hyperlink" Target="https://github.com/princy1612/myframework" TargetMode="External"/><Relationship Id="rId433" Type="http://schemas.openxmlformats.org/officeDocument/2006/relationships/hyperlink" Target="https://github.com/JacobMetcalf/travel-blog" TargetMode="External"/><Relationship Id="rId675" Type="http://schemas.openxmlformats.org/officeDocument/2006/relationships/hyperlink" Target="https://github.com/neilg/meles-concurrent-testing" TargetMode="External"/><Relationship Id="rId432" Type="http://schemas.openxmlformats.org/officeDocument/2006/relationships/hyperlink" Target="https://github.com/ZuInnoTe/hadoopcryptoledger" TargetMode="External"/><Relationship Id="rId674" Type="http://schemas.openxmlformats.org/officeDocument/2006/relationships/hyperlink" Target="https://github.com/lucasls/wiremock-kotlin-extensions" TargetMode="External"/><Relationship Id="rId431" Type="http://schemas.openxmlformats.org/officeDocument/2006/relationships/hyperlink" Target="https://github.com/wgassner/calculator" TargetMode="External"/><Relationship Id="rId673" Type="http://schemas.openxmlformats.org/officeDocument/2006/relationships/hyperlink" Target="https://github.com/DavidRouw17/marktbay" TargetMode="External"/><Relationship Id="rId430" Type="http://schemas.openxmlformats.org/officeDocument/2006/relationships/hyperlink" Target="https://github.com/mthmulders/gtd-server" TargetMode="External"/><Relationship Id="rId672" Type="http://schemas.openxmlformats.org/officeDocument/2006/relationships/hyperlink" Target="https://github.com/vuorenkoski/sudoku-solver" TargetMode="External"/></Relationships>
</file>

<file path=xl/worksheets/_rels/sheet10.xml.rels><?xml version="1.0" encoding="UTF-8" standalone="yes"?><Relationships xmlns="http://schemas.openxmlformats.org/package/2006/relationships"><Relationship Id="rId190" Type="http://schemas.openxmlformats.org/officeDocument/2006/relationships/hyperlink" Target="https://github.com/BradleyData/DockerNodeFramework" TargetMode="External"/><Relationship Id="rId194" Type="http://schemas.openxmlformats.org/officeDocument/2006/relationships/hyperlink" Target="https://github.com/Fcmam5/algeria-api" TargetMode="External"/><Relationship Id="rId193" Type="http://schemas.openxmlformats.org/officeDocument/2006/relationships/hyperlink" Target="https://github.com/Dahc36/PAO-practice" TargetMode="External"/><Relationship Id="rId192" Type="http://schemas.openxmlformats.org/officeDocument/2006/relationships/hyperlink" Target="https://github.com/xavier-thomas/aws-codepipeline-waiter" TargetMode="External"/><Relationship Id="rId191" Type="http://schemas.openxmlformats.org/officeDocument/2006/relationships/hyperlink" Target="https://github.com/AlvaroSHN/Desafio-Desenvolvedor-CX-2021" TargetMode="External"/><Relationship Id="rId187" Type="http://schemas.openxmlformats.org/officeDocument/2006/relationships/hyperlink" Target="https://github.com/mkelly1/UProj4" TargetMode="External"/><Relationship Id="rId186" Type="http://schemas.openxmlformats.org/officeDocument/2006/relationships/hyperlink" Target="https://github.com/netsells/catch-continue" TargetMode="External"/><Relationship Id="rId185" Type="http://schemas.openxmlformats.org/officeDocument/2006/relationships/hyperlink" Target="https://github.com/balena-io-modules/skhema" TargetMode="External"/><Relationship Id="rId184" Type="http://schemas.openxmlformats.org/officeDocument/2006/relationships/hyperlink" Target="https://github.com/nickovchinnikov/react-js-tutorial" TargetMode="External"/><Relationship Id="rId189" Type="http://schemas.openxmlformats.org/officeDocument/2006/relationships/hyperlink" Target="https://github.com/hugoleonardodev/react-projects" TargetMode="External"/><Relationship Id="rId188" Type="http://schemas.openxmlformats.org/officeDocument/2006/relationships/hyperlink" Target="https://github.com/multei/web" TargetMode="External"/><Relationship Id="rId183" Type="http://schemas.openxmlformats.org/officeDocument/2006/relationships/hyperlink" Target="https://github.com/raschmitt/react-nextjs-boilerplate" TargetMode="External"/><Relationship Id="rId182" Type="http://schemas.openxmlformats.org/officeDocument/2006/relationships/hyperlink" Target="https://github.com/nicojs/typed-inject" TargetMode="External"/><Relationship Id="rId181" Type="http://schemas.openxmlformats.org/officeDocument/2006/relationships/hyperlink" Target="https://github.com/mglzgsr/Udacity-Project-4" TargetMode="External"/><Relationship Id="rId180" Type="http://schemas.openxmlformats.org/officeDocument/2006/relationships/hyperlink" Target="https://github.com/gridonic/postcss-replace" TargetMode="External"/><Relationship Id="rId176" Type="http://schemas.openxmlformats.org/officeDocument/2006/relationships/hyperlink" Target="https://github.com/twinDev/order-api" TargetMode="External"/><Relationship Id="rId175" Type="http://schemas.openxmlformats.org/officeDocument/2006/relationships/hyperlink" Target="https://github.com/biliblihuorong/biliblihuorong.github.io-Source" TargetMode="External"/><Relationship Id="rId174" Type="http://schemas.openxmlformats.org/officeDocument/2006/relationships/hyperlink" Target="https://github.com/kevinekue/UdapeopleAutoDeploy" TargetMode="External"/><Relationship Id="rId173" Type="http://schemas.openxmlformats.org/officeDocument/2006/relationships/hyperlink" Target="https://github.com/Dalinkw3nt2/nd_project3" TargetMode="External"/><Relationship Id="rId179" Type="http://schemas.openxmlformats.org/officeDocument/2006/relationships/hyperlink" Target="https://github.com/nouri89/HomeWorkClub-Capgemini" TargetMode="External"/><Relationship Id="rId178" Type="http://schemas.openxmlformats.org/officeDocument/2006/relationships/hyperlink" Target="https://github.com/eisa26/udapeople" TargetMode="External"/><Relationship Id="rId177" Type="http://schemas.openxmlformats.org/officeDocument/2006/relationships/hyperlink" Target="https://github.com/tryber/sd-09-project-react-testing-library" TargetMode="External"/><Relationship Id="rId198" Type="http://schemas.openxmlformats.org/officeDocument/2006/relationships/hyperlink" Target="https://github.com/oaf-project/oaf-react-router" TargetMode="External"/><Relationship Id="rId197" Type="http://schemas.openxmlformats.org/officeDocument/2006/relationships/hyperlink" Target="https://github.com/emassaki/trybe-exercises" TargetMode="External"/><Relationship Id="rId196" Type="http://schemas.openxmlformats.org/officeDocument/2006/relationships/hyperlink" Target="https://github.com/senavs/give-your-application-auto-deploy-superpowers" TargetMode="External"/><Relationship Id="rId195" Type="http://schemas.openxmlformats.org/officeDocument/2006/relationships/hyperlink" Target="https://github.com/LucasMouraPereira123/TesteDeSoftware" TargetMode="External"/><Relationship Id="rId199" Type="http://schemas.openxmlformats.org/officeDocument/2006/relationships/hyperlink" Target="https://github.com/ricardocapeli/app-auto-deploy-Superpowers" TargetMode="External"/><Relationship Id="rId150" Type="http://schemas.openxmlformats.org/officeDocument/2006/relationships/hyperlink" Target="https://github.com/sLokhin/otus-repo-react" TargetMode="External"/><Relationship Id="rId392" Type="http://schemas.openxmlformats.org/officeDocument/2006/relationships/hyperlink" Target="https://github.com/JaymesKat/udacity-ci-cd" TargetMode="External"/><Relationship Id="rId391" Type="http://schemas.openxmlformats.org/officeDocument/2006/relationships/hyperlink" Target="https://github.com/mfeineis/greeshka" TargetMode="External"/><Relationship Id="rId390" Type="http://schemas.openxmlformats.org/officeDocument/2006/relationships/hyperlink" Target="https://github.com/compose-us/image-fun" TargetMode="External"/><Relationship Id="rId1" Type="http://schemas.openxmlformats.org/officeDocument/2006/relationships/hyperlink" Target="https://github.com/anyaugo/udacity-cicd-project" TargetMode="External"/><Relationship Id="rId2" Type="http://schemas.openxmlformats.org/officeDocument/2006/relationships/hyperlink" Target="https://github.com/hmcts/hmcts-charts" TargetMode="External"/><Relationship Id="rId3" Type="http://schemas.openxmlformats.org/officeDocument/2006/relationships/hyperlink" Target="https://github.com/prasadachar/UdacityProj3" TargetMode="External"/><Relationship Id="rId149" Type="http://schemas.openxmlformats.org/officeDocument/2006/relationships/hyperlink" Target="https://github.com/lais-gurgel/Trybe-course" TargetMode="External"/><Relationship Id="rId4" Type="http://schemas.openxmlformats.org/officeDocument/2006/relationships/hyperlink" Target="https://github.com/fmmricardo/rm-cd-project4" TargetMode="External"/><Relationship Id="rId148" Type="http://schemas.openxmlformats.org/officeDocument/2006/relationships/hyperlink" Target="https://github.com/borillo/geekshubs-tml-testing" TargetMode="External"/><Relationship Id="rId9" Type="http://schemas.openxmlformats.org/officeDocument/2006/relationships/hyperlink" Target="https://github.com/edno/graphql-markdown" TargetMode="External"/><Relationship Id="rId143" Type="http://schemas.openxmlformats.org/officeDocument/2006/relationships/hyperlink" Target="https://github.com/F5Networks/f5-declarative-onboarding" TargetMode="External"/><Relationship Id="rId385" Type="http://schemas.openxmlformats.org/officeDocument/2006/relationships/hyperlink" Target="https://github.com/eisenivan/regent-weather-service" TargetMode="External"/><Relationship Id="rId142" Type="http://schemas.openxmlformats.org/officeDocument/2006/relationships/hyperlink" Target="https://github.com/KhaledElgendy/Udapeople" TargetMode="External"/><Relationship Id="rId384" Type="http://schemas.openxmlformats.org/officeDocument/2006/relationships/hyperlink" Target="https://github.com/jmcarnicero/Dreadful" TargetMode="External"/><Relationship Id="rId141" Type="http://schemas.openxmlformats.org/officeDocument/2006/relationships/hyperlink" Target="https://github.com/monganai/Node-Crypto" TargetMode="External"/><Relationship Id="rId383" Type="http://schemas.openxmlformats.org/officeDocument/2006/relationships/hyperlink" Target="https://github.com/hex-js/nodejs-hexagonal-boilerplate" TargetMode="External"/><Relationship Id="rId140" Type="http://schemas.openxmlformats.org/officeDocument/2006/relationships/hyperlink" Target="https://github.com/data-provider/core" TargetMode="External"/><Relationship Id="rId382" Type="http://schemas.openxmlformats.org/officeDocument/2006/relationships/hyperlink" Target="https://github.com/ghasemel/udapeople" TargetMode="External"/><Relationship Id="rId5" Type="http://schemas.openxmlformats.org/officeDocument/2006/relationships/hyperlink" Target="https://github.com/somedevsdo/blog" TargetMode="External"/><Relationship Id="rId147" Type="http://schemas.openxmlformats.org/officeDocument/2006/relationships/hyperlink" Target="https://github.com/tiagomar/mutation-testing" TargetMode="External"/><Relationship Id="rId389" Type="http://schemas.openxmlformats.org/officeDocument/2006/relationships/hyperlink" Target="https://github.com/sylvaindesve/typescript-library-boilerplate" TargetMode="External"/><Relationship Id="rId6" Type="http://schemas.openxmlformats.org/officeDocument/2006/relationships/hyperlink" Target="https://github.com/lsh41610/Udacity_Auto-Deploy_Project" TargetMode="External"/><Relationship Id="rId146" Type="http://schemas.openxmlformats.org/officeDocument/2006/relationships/hyperlink" Target="https://github.com/Jai-karthik/CICD" TargetMode="External"/><Relationship Id="rId388" Type="http://schemas.openxmlformats.org/officeDocument/2006/relationships/hyperlink" Target="https://github.com/ericvini/project-react-testing-library-trybe" TargetMode="External"/><Relationship Id="rId7" Type="http://schemas.openxmlformats.org/officeDocument/2006/relationships/hyperlink" Target="http://hongbomiao.com" TargetMode="External"/><Relationship Id="rId145" Type="http://schemas.openxmlformats.org/officeDocument/2006/relationships/hyperlink" Target="https://github.com/hussedev/dreadful-tomato" TargetMode="External"/><Relationship Id="rId387" Type="http://schemas.openxmlformats.org/officeDocument/2006/relationships/hyperlink" Target="https://github.com/cjeggo/Udacity3-Udapeople" TargetMode="External"/><Relationship Id="rId8" Type="http://schemas.openxmlformats.org/officeDocument/2006/relationships/hyperlink" Target="https://github.com/Hongbo-Miao/hongbomiao.com" TargetMode="External"/><Relationship Id="rId144" Type="http://schemas.openxmlformats.org/officeDocument/2006/relationships/hyperlink" Target="https://github.com/LeoF99/ddd-node-playground" TargetMode="External"/><Relationship Id="rId386" Type="http://schemas.openxmlformats.org/officeDocument/2006/relationships/hyperlink" Target="https://github.com/lenkiro/Pokem00n" TargetMode="External"/><Relationship Id="rId381" Type="http://schemas.openxmlformats.org/officeDocument/2006/relationships/hyperlink" Target="https://github.com/kavsingh/gleetchy" TargetMode="External"/><Relationship Id="rId380" Type="http://schemas.openxmlformats.org/officeDocument/2006/relationships/hyperlink" Target="https://kavsingh.com" TargetMode="External"/><Relationship Id="rId139" Type="http://schemas.openxmlformats.org/officeDocument/2006/relationships/hyperlink" Target="https://github.com/igomezal/stryker-web-test-runner" TargetMode="External"/><Relationship Id="rId138" Type="http://schemas.openxmlformats.org/officeDocument/2006/relationships/hyperlink" Target="https://github.com/sucounix/Project-04-Auto-Deploy-Superpowers-udc" TargetMode="External"/><Relationship Id="rId137" Type="http://schemas.openxmlformats.org/officeDocument/2006/relationships/hyperlink" Target="https://github.com/danielnixon/eslint-plugin-total-functions" TargetMode="External"/><Relationship Id="rId379" Type="http://schemas.openxmlformats.org/officeDocument/2006/relationships/hyperlink" Target="https://github.com/sambacha/turbokeeper-beta" TargetMode="External"/><Relationship Id="rId132" Type="http://schemas.openxmlformats.org/officeDocument/2006/relationships/hyperlink" Target="https://github.com/m-ahmedy/cicd-pipeline-cdond" TargetMode="External"/><Relationship Id="rId374" Type="http://schemas.openxmlformats.org/officeDocument/2006/relationships/hyperlink" Target="https://github.com/unsegnor/domotic-one" TargetMode="External"/><Relationship Id="rId131" Type="http://schemas.openxmlformats.org/officeDocument/2006/relationships/hyperlink" Target="https://github.com/ibsukru/clavius" TargetMode="External"/><Relationship Id="rId373" Type="http://schemas.openxmlformats.org/officeDocument/2006/relationships/hyperlink" Target="https://github.com/yurijserrano/YuvOps-Give-Your-Application-Auto-Deploy-Superpowers" TargetMode="External"/><Relationship Id="rId130" Type="http://schemas.openxmlformats.org/officeDocument/2006/relationships/hyperlink" Target="https://github.com/magoo-magoo/keyrier-json" TargetMode="External"/><Relationship Id="rId372" Type="http://schemas.openxmlformats.org/officeDocument/2006/relationships/hyperlink" Target="https://github.com/mshimizu-kx/c3-project" TargetMode="External"/><Relationship Id="rId371" Type="http://schemas.openxmlformats.org/officeDocument/2006/relationships/hyperlink" Target="https://github.com/BogdanOgorodnikk/MyWarehouse" TargetMode="External"/><Relationship Id="rId136" Type="http://schemas.openxmlformats.org/officeDocument/2006/relationships/hyperlink" Target="https://github.com/sLokhin/game-of-life" TargetMode="External"/><Relationship Id="rId378" Type="http://schemas.openxmlformats.org/officeDocument/2006/relationships/hyperlink" Target="https://github.com/danielnixon/total-functions" TargetMode="External"/><Relationship Id="rId135" Type="http://schemas.openxmlformats.org/officeDocument/2006/relationships/hyperlink" Target="https://github.com/data-provider/memory" TargetMode="External"/><Relationship Id="rId377" Type="http://schemas.openxmlformats.org/officeDocument/2006/relationships/hyperlink" Target="https://github.com/DUCK251/udapeople-auto-deploy" TargetMode="External"/><Relationship Id="rId134" Type="http://schemas.openxmlformats.org/officeDocument/2006/relationships/hyperlink" Target="https://github.com/data-provider/browser-storage" TargetMode="External"/><Relationship Id="rId376" Type="http://schemas.openxmlformats.org/officeDocument/2006/relationships/hyperlink" Target="https://github.com/scaljeri/angular-xxl" TargetMode="External"/><Relationship Id="rId133" Type="http://schemas.openxmlformats.org/officeDocument/2006/relationships/hyperlink" Target="https://github.com/vihong/fizzBuzzTDD" TargetMode="External"/><Relationship Id="rId375" Type="http://schemas.openxmlformats.org/officeDocument/2006/relationships/hyperlink" Target="https://github.com/ChristianWahl/uda-ci-cd-milestone" TargetMode="External"/><Relationship Id="rId172" Type="http://schemas.openxmlformats.org/officeDocument/2006/relationships/hyperlink" Target="https://github.com/HappyCows/demo-spring-react-kitchensink" TargetMode="External"/><Relationship Id="rId171" Type="http://schemas.openxmlformats.org/officeDocument/2006/relationships/hyperlink" Target="https://github.com/wagner1107/ServeRest" TargetMode="External"/><Relationship Id="rId170" Type="http://schemas.openxmlformats.org/officeDocument/2006/relationships/hyperlink" Target="https://github.com/MeanBoyCousin/color-groups" TargetMode="External"/><Relationship Id="rId165" Type="http://schemas.openxmlformats.org/officeDocument/2006/relationships/hyperlink" Target="https://github.com/Hiroaki0422/CI_CD_pipeline_project" TargetMode="External"/><Relationship Id="rId164" Type="http://schemas.openxmlformats.org/officeDocument/2006/relationships/hyperlink" Target="https://github.com/onechiporenko/swarm" TargetMode="External"/><Relationship Id="rId163" Type="http://schemas.openxmlformats.org/officeDocument/2006/relationships/hyperlink" Target="https://github.com/ralphcasipe1/shift-left-testing" TargetMode="External"/><Relationship Id="rId162" Type="http://schemas.openxmlformats.org/officeDocument/2006/relationships/hyperlink" Target="https://github.com/trovit/reffects" TargetMode="External"/><Relationship Id="rId169" Type="http://schemas.openxmlformats.org/officeDocument/2006/relationships/hyperlink" Target="https://github.com/MeanBoyCousin/list-paths" TargetMode="External"/><Relationship Id="rId168" Type="http://schemas.openxmlformats.org/officeDocument/2006/relationships/hyperlink" Target="https://github.com/MeanBoyCousin/color-palette" TargetMode="External"/><Relationship Id="rId167" Type="http://schemas.openxmlformats.org/officeDocument/2006/relationships/hyperlink" Target="https://github.com/AhmedRaafat-AR/Udapeople" TargetMode="External"/><Relationship Id="rId166" Type="http://schemas.openxmlformats.org/officeDocument/2006/relationships/hyperlink" Target="https://github.com/nalbert9/CloudDevOps" TargetMode="External"/><Relationship Id="rId161" Type="http://schemas.openxmlformats.org/officeDocument/2006/relationships/hyperlink" Target="https://github.com/jurca/post-message-rpc" TargetMode="External"/><Relationship Id="rId160" Type="http://schemas.openxmlformats.org/officeDocument/2006/relationships/hyperlink" Target="https://github.com/lovasoa/rectangle-overlap" TargetMode="External"/><Relationship Id="rId159" Type="http://schemas.openxmlformats.org/officeDocument/2006/relationships/hyperlink" Target="https://github.com/netsells/vue-dom-listeners" TargetMode="External"/><Relationship Id="rId154" Type="http://schemas.openxmlformats.org/officeDocument/2006/relationships/hyperlink" Target="https://github.com/bishoymaurice4/UdaPeople" TargetMode="External"/><Relationship Id="rId396" Type="http://schemas.openxmlformats.org/officeDocument/2006/relationships/hyperlink" Target="https://github.com/tryber/sd-07-project-react-testing-library" TargetMode="External"/><Relationship Id="rId153" Type="http://schemas.openxmlformats.org/officeDocument/2006/relationships/hyperlink" Target="https://github.com/dsi-icl/optimise" TargetMode="External"/><Relationship Id="rId395" Type="http://schemas.openxmlformats.org/officeDocument/2006/relationships/hyperlink" Target="https://github.com/tgiardina/proxy-tools" TargetMode="External"/><Relationship Id="rId152" Type="http://schemas.openxmlformats.org/officeDocument/2006/relationships/hyperlink" Target="https://github.com/thomaschaplin/cusip-generator" TargetMode="External"/><Relationship Id="rId394" Type="http://schemas.openxmlformats.org/officeDocument/2006/relationships/hyperlink" Target="https://github.com/sobbbosachi/Udacity-Auto-Deploy-Superpowers" TargetMode="External"/><Relationship Id="rId151" Type="http://schemas.openxmlformats.org/officeDocument/2006/relationships/hyperlink" Target="https://github.com/thomaschaplin/image-to-totp" TargetMode="External"/><Relationship Id="rId393" Type="http://schemas.openxmlformats.org/officeDocument/2006/relationships/hyperlink" Target="https://github.com/brunogrb/Trybe" TargetMode="External"/><Relationship Id="rId158" Type="http://schemas.openxmlformats.org/officeDocument/2006/relationships/hyperlink" Target="https://github.com/InfoSec812/npm-audit-ci-wrapper" TargetMode="External"/><Relationship Id="rId157" Type="http://schemas.openxmlformats.org/officeDocument/2006/relationships/hyperlink" Target="https://github.com/staticnotdynamic/udapeople-cicd" TargetMode="External"/><Relationship Id="rId399" Type="http://schemas.openxmlformats.org/officeDocument/2006/relationships/hyperlink" Target="https://github.com/kmdrGroch/BigMath" TargetMode="External"/><Relationship Id="rId156" Type="http://schemas.openxmlformats.org/officeDocument/2006/relationships/hyperlink" Target="https://github.com/sjasperse/mutation-testing" TargetMode="External"/><Relationship Id="rId398" Type="http://schemas.openxmlformats.org/officeDocument/2006/relationships/hyperlink" Target="https://github.com/Odai-Atef/udacity-capstone" TargetMode="External"/><Relationship Id="rId155" Type="http://schemas.openxmlformats.org/officeDocument/2006/relationships/hyperlink" Target="https://github.com/stryker-mutator/stryker-dashboard" TargetMode="External"/><Relationship Id="rId397" Type="http://schemas.openxmlformats.org/officeDocument/2006/relationships/hyperlink" Target="https://github.com/ABuffSeagull/eslint-import-resolver-parcel" TargetMode="External"/><Relationship Id="rId40" Type="http://schemas.openxmlformats.org/officeDocument/2006/relationships/hyperlink" Target="https://github.com/data-provider/axios" TargetMode="External"/><Relationship Id="rId42" Type="http://schemas.openxmlformats.org/officeDocument/2006/relationships/hyperlink" Target="https://github.com/fabiosenracorrea/Trybe" TargetMode="External"/><Relationship Id="rId41" Type="http://schemas.openxmlformats.org/officeDocument/2006/relationships/hyperlink" Target="https://github.com/MatheusSchreiner/trybeExercises" TargetMode="External"/><Relationship Id="rId44" Type="http://schemas.openxmlformats.org/officeDocument/2006/relationships/hyperlink" Target="https://github.com/keplersj/gatsby-plugin-verify-brave" TargetMode="External"/><Relationship Id="rId43" Type="http://schemas.openxmlformats.org/officeDocument/2006/relationships/hyperlink" Target="https://github.com/JefersonSchimuneck/trybe_exercises" TargetMode="External"/><Relationship Id="rId46" Type="http://schemas.openxmlformats.org/officeDocument/2006/relationships/hyperlink" Target="http://chrispowell.co.uk" TargetMode="External"/><Relationship Id="rId45" Type="http://schemas.openxmlformats.org/officeDocument/2006/relationships/hyperlink" Target="https://github.com/ioet/time-tracker-ui" TargetMode="External"/><Relationship Id="rId503" Type="http://schemas.openxmlformats.org/officeDocument/2006/relationships/hyperlink" Target="https://github.com/Pragmatists/snow-mocks-kata-javascript" TargetMode="External"/><Relationship Id="rId502" Type="http://schemas.openxmlformats.org/officeDocument/2006/relationships/hyperlink" Target="https://github.com/underdogs-8632/Udacity_Project" TargetMode="External"/><Relationship Id="rId501" Type="http://schemas.openxmlformats.org/officeDocument/2006/relationships/hyperlink" Target="https://github.com/SymphonyPlatformSolutions/symphony-training-fx-app" TargetMode="External"/><Relationship Id="rId500" Type="http://schemas.openxmlformats.org/officeDocument/2006/relationships/hyperlink" Target="https://github.com/Muhammd/script-server" TargetMode="External"/><Relationship Id="rId506" Type="http://schemas.openxmlformats.org/officeDocument/2006/relationships/drawing" Target="../drawings/drawing10.xml"/><Relationship Id="rId505" Type="http://schemas.openxmlformats.org/officeDocument/2006/relationships/hyperlink" Target="https://github.com/atrombetone/dojo-clean-architecture" TargetMode="External"/><Relationship Id="rId504" Type="http://schemas.openxmlformats.org/officeDocument/2006/relationships/hyperlink" Target="https://github.com/ulat/cdond-c3" TargetMode="External"/><Relationship Id="rId48" Type="http://schemas.openxmlformats.org/officeDocument/2006/relationships/hyperlink" Target="https://github.com/datacamp/design-system" TargetMode="External"/><Relationship Id="rId47" Type="http://schemas.openxmlformats.org/officeDocument/2006/relationships/hyperlink" Target="https://github.com/CIPowell/chrispowell.co.uk" TargetMode="External"/><Relationship Id="rId49" Type="http://schemas.openxmlformats.org/officeDocument/2006/relationships/hyperlink" Target="https://github.com/bugy/script-server" TargetMode="External"/><Relationship Id="rId31" Type="http://schemas.openxmlformats.org/officeDocument/2006/relationships/hyperlink" Target="https://github.com/keplersj/react-use-webp-support-check" TargetMode="External"/><Relationship Id="rId30" Type="http://schemas.openxmlformats.org/officeDocument/2006/relationships/hyperlink" Target="https://github.com/Ezard/dataloaderx" TargetMode="External"/><Relationship Id="rId33" Type="http://schemas.openxmlformats.org/officeDocument/2006/relationships/hyperlink" Target="https://github.com/epicurus-tech/epicurus" TargetMode="External"/><Relationship Id="rId32" Type="http://schemas.openxmlformats.org/officeDocument/2006/relationships/hyperlink" Target="https://github.com/Remeic/aleli" TargetMode="External"/><Relationship Id="rId35" Type="http://schemas.openxmlformats.org/officeDocument/2006/relationships/hyperlink" Target="https://github.com/keplersj/jest-serializer-react-helmet-async" TargetMode="External"/><Relationship Id="rId34" Type="http://schemas.openxmlformats.org/officeDocument/2006/relationships/hyperlink" Target="https://github.com/keplersj/starstuff-components" TargetMode="External"/><Relationship Id="rId37" Type="http://schemas.openxmlformats.org/officeDocument/2006/relationships/hyperlink" Target="https://github.com/xoxohailee/cdond-c3-projectstarter" TargetMode="External"/><Relationship Id="rId36" Type="http://schemas.openxmlformats.org/officeDocument/2006/relationships/hyperlink" Target="https://github.com/jasperchess/sturdy-disco" TargetMode="External"/><Relationship Id="rId39" Type="http://schemas.openxmlformats.org/officeDocument/2006/relationships/hyperlink" Target="https://github.com/icylace/webdev-scaffolding" TargetMode="External"/><Relationship Id="rId38" Type="http://schemas.openxmlformats.org/officeDocument/2006/relationships/hyperlink" Target="https://github.com/JazzFiend/AdventOfCode" TargetMode="External"/><Relationship Id="rId20" Type="http://schemas.openxmlformats.org/officeDocument/2006/relationships/hyperlink" Target="https://github.com/AskarAitzhan/udacity-cicd-final-project" TargetMode="External"/><Relationship Id="rId22" Type="http://schemas.openxmlformats.org/officeDocument/2006/relationships/hyperlink" Target="https://github.com/covertbert/bertie-blackman" TargetMode="External"/><Relationship Id="rId21" Type="http://schemas.openxmlformats.org/officeDocument/2006/relationships/hyperlink" Target="https://github.com/geshan/currency-api" TargetMode="External"/><Relationship Id="rId24" Type="http://schemas.openxmlformats.org/officeDocument/2006/relationships/hyperlink" Target="https://github.com/mscharley/generic-type-guard" TargetMode="External"/><Relationship Id="rId23" Type="http://schemas.openxmlformats.org/officeDocument/2006/relationships/hyperlink" Target="https://github.com/unsegnor/new-app" TargetMode="External"/><Relationship Id="rId26" Type="http://schemas.openxmlformats.org/officeDocument/2006/relationships/hyperlink" Target="https://github.com/screendriver/gitlab-pipeline-deleter" TargetMode="External"/><Relationship Id="rId25" Type="http://schemas.openxmlformats.org/officeDocument/2006/relationships/hyperlink" Target="https://github.com/tiagoberwanger/Curso-Trybe" TargetMode="External"/><Relationship Id="rId28" Type="http://schemas.openxmlformats.org/officeDocument/2006/relationships/hyperlink" Target="https://github.com/LeSuisse/vue-dompurify-html" TargetMode="External"/><Relationship Id="rId27" Type="http://schemas.openxmlformats.org/officeDocument/2006/relationships/hyperlink" Target="https://github.com/AmjaadAyed/Udapeople" TargetMode="External"/><Relationship Id="rId29" Type="http://schemas.openxmlformats.org/officeDocument/2006/relationships/hyperlink" Target="https://github.com/MatheusMartino97/trybe-exercises" TargetMode="External"/><Relationship Id="rId11" Type="http://schemas.openxmlformats.org/officeDocument/2006/relationships/hyperlink" Target="https://github.com/keplersj/uri-path-breakdown" TargetMode="External"/><Relationship Id="rId10" Type="http://schemas.openxmlformats.org/officeDocument/2006/relationships/hyperlink" Target="https://github.com/nishantk12/circle_ci_learning" TargetMode="External"/><Relationship Id="rId13" Type="http://schemas.openxmlformats.org/officeDocument/2006/relationships/hyperlink" Target="https://github.com/niekcandaele/Support-bot" TargetMode="External"/><Relationship Id="rId12" Type="http://schemas.openxmlformats.org/officeDocument/2006/relationships/hyperlink" Target="https://github.com/branoholy/update-files-action" TargetMode="External"/><Relationship Id="rId15" Type="http://schemas.openxmlformats.org/officeDocument/2006/relationships/hyperlink" Target="https://github.com/covertbert/tv-shows-lambda" TargetMode="External"/><Relationship Id="rId14" Type="http://schemas.openxmlformats.org/officeDocument/2006/relationships/hyperlink" Target="https://github.com/hmcts/ia-aip-frontend" TargetMode="External"/><Relationship Id="rId17" Type="http://schemas.openxmlformats.org/officeDocument/2006/relationships/hyperlink" Target="https://github.com/multei/design" TargetMode="External"/><Relationship Id="rId16" Type="http://schemas.openxmlformats.org/officeDocument/2006/relationships/hyperlink" Target="https://github.com/an-imp/UdacityAutoDeploy" TargetMode="External"/><Relationship Id="rId19" Type="http://schemas.openxmlformats.org/officeDocument/2006/relationships/hyperlink" Target="https://github.com/mthmulders/hyperion-web" TargetMode="External"/><Relationship Id="rId18" Type="http://schemas.openxmlformats.org/officeDocument/2006/relationships/hyperlink" Target="https://github.com/VaclavObornik/mocked-server" TargetMode="External"/><Relationship Id="rId84" Type="http://schemas.openxmlformats.org/officeDocument/2006/relationships/hyperlink" Target="https://github.com/betrybe/sd-00-project-shopping-cart-jest-staging" TargetMode="External"/><Relationship Id="rId83" Type="http://schemas.openxmlformats.org/officeDocument/2006/relationships/hyperlink" Target="https://github.com/Renatosdev/Trybe" TargetMode="External"/><Relationship Id="rId86" Type="http://schemas.openxmlformats.org/officeDocument/2006/relationships/hyperlink" Target="https://github.com/JonathanFRocha/trybe-exercises" TargetMode="External"/><Relationship Id="rId85" Type="http://schemas.openxmlformats.org/officeDocument/2006/relationships/hyperlink" Target="https://github.com/brian-childress/mutation-testing" TargetMode="External"/><Relationship Id="rId88" Type="http://schemas.openxmlformats.org/officeDocument/2006/relationships/hyperlink" Target="https://github.com/DanielGoncalvesL/management-tools" TargetMode="External"/><Relationship Id="rId87" Type="http://schemas.openxmlformats.org/officeDocument/2006/relationships/hyperlink" Target="https://github.com/thadeucbr/Projetos-Trybe" TargetMode="External"/><Relationship Id="rId89" Type="http://schemas.openxmlformats.org/officeDocument/2006/relationships/hyperlink" Target="https://github.com/unlight/node-package-starter" TargetMode="External"/><Relationship Id="rId80" Type="http://schemas.openxmlformats.org/officeDocument/2006/relationships/hyperlink" Target="https://github.com/stscoundrel/elder-futhark" TargetMode="External"/><Relationship Id="rId82" Type="http://schemas.openxmlformats.org/officeDocument/2006/relationships/hyperlink" Target="https://github.com/betrybe/sd-00-project-shopping-cart-jest-rubric-2" TargetMode="External"/><Relationship Id="rId81" Type="http://schemas.openxmlformats.org/officeDocument/2006/relationships/hyperlink" Target="https://github.com/stscoundrel/cleasby-vigfusson-abbreviations" TargetMode="External"/><Relationship Id="rId73" Type="http://schemas.openxmlformats.org/officeDocument/2006/relationships/hyperlink" Target="http://ilegra.com" TargetMode="External"/><Relationship Id="rId72" Type="http://schemas.openxmlformats.org/officeDocument/2006/relationships/hyperlink" Target="https://github.com/trayio/mock-inspect" TargetMode="External"/><Relationship Id="rId75" Type="http://schemas.openxmlformats.org/officeDocument/2006/relationships/hyperlink" Target="https://github.com/mateusleiteaalmeida/trybe" TargetMode="External"/><Relationship Id="rId74" Type="http://schemas.openxmlformats.org/officeDocument/2006/relationships/hyperlink" Target="https://github.com/diegopacheco/Diego-Pacheco-Sandbox" TargetMode="External"/><Relationship Id="rId77" Type="http://schemas.openxmlformats.org/officeDocument/2006/relationships/hyperlink" Target="https://github.com/stscoundrel/abbreviatrix" TargetMode="External"/><Relationship Id="rId76" Type="http://schemas.openxmlformats.org/officeDocument/2006/relationships/hyperlink" Target="https://github.com/HappyCows/HappierCows" TargetMode="External"/><Relationship Id="rId79" Type="http://schemas.openxmlformats.org/officeDocument/2006/relationships/hyperlink" Target="https://github.com/stscoundrel/younger-futhark" TargetMode="External"/><Relationship Id="rId78" Type="http://schemas.openxmlformats.org/officeDocument/2006/relationships/hyperlink" Target="https://github.com/stscoundrel/futhorc" TargetMode="External"/><Relationship Id="rId71" Type="http://schemas.openxmlformats.org/officeDocument/2006/relationships/hyperlink" Target="https://github.com/dwp/govuk-casa" TargetMode="External"/><Relationship Id="rId70" Type="http://schemas.openxmlformats.org/officeDocument/2006/relationships/hyperlink" Target="https://github.com/javierbrea/cypress-fail-fast" TargetMode="External"/><Relationship Id="rId62" Type="http://schemas.openxmlformats.org/officeDocument/2006/relationships/hyperlink" Target="https://github.com/awwright/jsonschemaparse" TargetMode="External"/><Relationship Id="rId61" Type="http://schemas.openxmlformats.org/officeDocument/2006/relationships/hyperlink" Target="https://github.com/shlinkio/shlink-web-client" TargetMode="External"/><Relationship Id="rId64" Type="http://schemas.openxmlformats.org/officeDocument/2006/relationships/hyperlink" Target="https://github.com/f5devcentral/atg-storage" TargetMode="External"/><Relationship Id="rId63" Type="http://schemas.openxmlformats.org/officeDocument/2006/relationships/hyperlink" Target="https://github.com/alhanouf54/cdond-c3-projectstarter" TargetMode="External"/><Relationship Id="rId66" Type="http://schemas.openxmlformats.org/officeDocument/2006/relationships/hyperlink" Target="https://github.com/nicojs/mocha-esm-ts-node" TargetMode="External"/><Relationship Id="rId65" Type="http://schemas.openxmlformats.org/officeDocument/2006/relationships/hyperlink" Target="https://github.com/AmjaadAyed/cdond-c3-project" TargetMode="External"/><Relationship Id="rId68" Type="http://schemas.openxmlformats.org/officeDocument/2006/relationships/hyperlink" Target="https://github.com/hmcts/rpx-xui-manage-organisations" TargetMode="External"/><Relationship Id="rId67" Type="http://schemas.openxmlformats.org/officeDocument/2006/relationships/hyperlink" Target="https://github.com/motassemmamdouhh/project3" TargetMode="External"/><Relationship Id="rId60" Type="http://schemas.openxmlformats.org/officeDocument/2006/relationships/hyperlink" Target="https://github.com/sameh-rm/devops-project-3-fixed" TargetMode="External"/><Relationship Id="rId69" Type="http://schemas.openxmlformats.org/officeDocument/2006/relationships/hyperlink" Target="https://github.com/luizoscargmacedo/stryker_mutation_testing" TargetMode="External"/><Relationship Id="rId51" Type="http://schemas.openxmlformats.org/officeDocument/2006/relationships/hyperlink" Target="https://github.com/Quoin/node-rc" TargetMode="External"/><Relationship Id="rId50" Type="http://schemas.openxmlformats.org/officeDocument/2006/relationships/hyperlink" Target="https://github.com/dsibinski/mutation-tests-example-ts" TargetMode="External"/><Relationship Id="rId53" Type="http://schemas.openxmlformats.org/officeDocument/2006/relationships/hyperlink" Target="https://github.com/NoriSte/nprr" TargetMode="External"/><Relationship Id="rId52" Type="http://schemas.openxmlformats.org/officeDocument/2006/relationships/hyperlink" Target="https://www.workwave.com/" TargetMode="External"/><Relationship Id="rId55" Type="http://schemas.openxmlformats.org/officeDocument/2006/relationships/hyperlink" Target="https://github.com/jonasholtkamp/jest-when-xt" TargetMode="External"/><Relationship Id="rId54" Type="http://schemas.openxmlformats.org/officeDocument/2006/relationships/hyperlink" Target="https://github.com/keplersj/jest-runner-prettier" TargetMode="External"/><Relationship Id="rId57" Type="http://schemas.openxmlformats.org/officeDocument/2006/relationships/hyperlink" Target="https://github.com/js-tasks-ru/nodejs-20210513-course-materials" TargetMode="External"/><Relationship Id="rId56" Type="http://schemas.openxmlformats.org/officeDocument/2006/relationships/hyperlink" Target="https://github.com/sameh-rm/devops-project-3" TargetMode="External"/><Relationship Id="rId59" Type="http://schemas.openxmlformats.org/officeDocument/2006/relationships/hyperlink" Target="https://github.com/tverhoken/stryker-diff-runner" TargetMode="External"/><Relationship Id="rId58" Type="http://schemas.openxmlformats.org/officeDocument/2006/relationships/hyperlink" Target="https://github.com/hmcts/rpx-xui-webapp" TargetMode="External"/><Relationship Id="rId107" Type="http://schemas.openxmlformats.org/officeDocument/2006/relationships/hyperlink" Target="https://br.linkedin.com/in/rpinheiroalmeida" TargetMode="External"/><Relationship Id="rId349" Type="http://schemas.openxmlformats.org/officeDocument/2006/relationships/hyperlink" Target="https://github.com/PacktPublishing/Hands-On-RESTful-Web-Services-with-TypeScript-3" TargetMode="External"/><Relationship Id="rId106" Type="http://schemas.openxmlformats.org/officeDocument/2006/relationships/hyperlink" Target="https://github.com/Cinzya/domain-monitor" TargetMode="External"/><Relationship Id="rId348" Type="http://schemas.openxmlformats.org/officeDocument/2006/relationships/hyperlink" Target="https://github.com/mostafaabdelrahman/udacity-aws-project03" TargetMode="External"/><Relationship Id="rId105" Type="http://schemas.openxmlformats.org/officeDocument/2006/relationships/hyperlink" Target="https://github.com/heshamyassinnn/autodeploy-superpowers" TargetMode="External"/><Relationship Id="rId347" Type="http://schemas.openxmlformats.org/officeDocument/2006/relationships/hyperlink" Target="https://github.com/ravisethi21/udapeople_p3_main" TargetMode="External"/><Relationship Id="rId104" Type="http://schemas.openxmlformats.org/officeDocument/2006/relationships/hyperlink" Target="https://github.com/damienbeaufils/nestjs-clean-architecture-demo" TargetMode="External"/><Relationship Id="rId346" Type="http://schemas.openxmlformats.org/officeDocument/2006/relationships/hyperlink" Target="https://github.com/nforoza/udapeople" TargetMode="External"/><Relationship Id="rId109" Type="http://schemas.openxmlformats.org/officeDocument/2006/relationships/hyperlink" Target="https://github.com/PSPDFKit/pspdfkit-web-example-snowpack" TargetMode="External"/><Relationship Id="rId108" Type="http://schemas.openxmlformats.org/officeDocument/2006/relationships/hyperlink" Target="https://github.com/rpinheiroalmeida/aws-event-stream" TargetMode="External"/><Relationship Id="rId341" Type="http://schemas.openxmlformats.org/officeDocument/2006/relationships/hyperlink" Target="https://github.com/SWOOD1872/UdacityND-Project-CICD_Monitoring_Logging" TargetMode="External"/><Relationship Id="rId340" Type="http://schemas.openxmlformats.org/officeDocument/2006/relationships/hyperlink" Target="https://github.com/dikancut/bfast" TargetMode="External"/><Relationship Id="rId103" Type="http://schemas.openxmlformats.org/officeDocument/2006/relationships/hyperlink" Target="https://github.com/Balamurugan55/portal-nodejs" TargetMode="External"/><Relationship Id="rId345" Type="http://schemas.openxmlformats.org/officeDocument/2006/relationships/hyperlink" Target="https://github.com/BunsDev/ModicoStaking" TargetMode="External"/><Relationship Id="rId102" Type="http://schemas.openxmlformats.org/officeDocument/2006/relationships/hyperlink" Target="https://github.com/gmcerqueira/trybe-exercises" TargetMode="External"/><Relationship Id="rId344" Type="http://schemas.openxmlformats.org/officeDocument/2006/relationships/hyperlink" Target="https://github.com/tiagoporto/vue-todo" TargetMode="External"/><Relationship Id="rId101" Type="http://schemas.openxmlformats.org/officeDocument/2006/relationships/hyperlink" Target="https://github.com/FourAmigoz/IosApp" TargetMode="External"/><Relationship Id="rId343" Type="http://schemas.openxmlformats.org/officeDocument/2006/relationships/hyperlink" Target="https://github.com/malikrad/CI-CD-Project" TargetMode="External"/><Relationship Id="rId100" Type="http://schemas.openxmlformats.org/officeDocument/2006/relationships/hyperlink" Target="https://github.com/stijnlinderman/eldorado" TargetMode="External"/><Relationship Id="rId342" Type="http://schemas.openxmlformats.org/officeDocument/2006/relationships/hyperlink" Target="https://github.com/Sebastians349/netlify_plan" TargetMode="External"/><Relationship Id="rId338" Type="http://schemas.openxmlformats.org/officeDocument/2006/relationships/hyperlink" Target="https://github.com/Sabri-Bouchlema/udacity-ci-cd-project" TargetMode="External"/><Relationship Id="rId337" Type="http://schemas.openxmlformats.org/officeDocument/2006/relationships/hyperlink" Target="https://github.com/szark/Udacity-CICD-Project3" TargetMode="External"/><Relationship Id="rId336" Type="http://schemas.openxmlformats.org/officeDocument/2006/relationships/hyperlink" Target="https://github.com/FAntonescu/udacity-project3" TargetMode="External"/><Relationship Id="rId335" Type="http://schemas.openxmlformats.org/officeDocument/2006/relationships/hyperlink" Target="https://github.com/gabruw/github-web" TargetMode="External"/><Relationship Id="rId339" Type="http://schemas.openxmlformats.org/officeDocument/2006/relationships/hyperlink" Target="https://github.com/kevbaldwyn/ts-valueobjects-extensions" TargetMode="External"/><Relationship Id="rId330" Type="http://schemas.openxmlformats.org/officeDocument/2006/relationships/hyperlink" Target="https://github.com/bendanye/testing-nodejs-backend" TargetMode="External"/><Relationship Id="rId334" Type="http://schemas.openxmlformats.org/officeDocument/2006/relationships/hyperlink" Target="https://github.com/Ankhi-Banerjee/Test-Project" TargetMode="External"/><Relationship Id="rId333" Type="http://schemas.openxmlformats.org/officeDocument/2006/relationships/hyperlink" Target="https://github.com/samapara/Udacity-Project-3" TargetMode="External"/><Relationship Id="rId332" Type="http://schemas.openxmlformats.org/officeDocument/2006/relationships/hyperlink" Target="https://github.com/CEOehis/nd9991-cloud-devops" TargetMode="External"/><Relationship Id="rId331" Type="http://schemas.openxmlformats.org/officeDocument/2006/relationships/hyperlink" Target="https://github.com/ccaloian/udapeople" TargetMode="External"/><Relationship Id="rId370" Type="http://schemas.openxmlformats.org/officeDocument/2006/relationships/hyperlink" Target="https://github.com/cie/javatutor-online" TargetMode="External"/><Relationship Id="rId129" Type="http://schemas.openxmlformats.org/officeDocument/2006/relationships/hyperlink" Target="https://github.com/sisihlia/Build-UdaPeople-With-CircleCI-AWS-CloudFront" TargetMode="External"/><Relationship Id="rId128" Type="http://schemas.openxmlformats.org/officeDocument/2006/relationships/hyperlink" Target="https://github.com/edicostasp/Give-Your-Application-Auto-Deploy-Superpowers" TargetMode="External"/><Relationship Id="rId127" Type="http://schemas.openxmlformats.org/officeDocument/2006/relationships/hyperlink" Target="https://github.com/alexandremolive/project-react-testing" TargetMode="External"/><Relationship Id="rId369" Type="http://schemas.openxmlformats.org/officeDocument/2006/relationships/hyperlink" Target="https://github.com/stefff94/teammates-manager" TargetMode="External"/><Relationship Id="rId126" Type="http://schemas.openxmlformats.org/officeDocument/2006/relationships/hyperlink" Target="https://github.com/arkyn25/react-testing-library" TargetMode="External"/><Relationship Id="rId368" Type="http://schemas.openxmlformats.org/officeDocument/2006/relationships/hyperlink" Target="https://github.com/vbn-mj/cdond-c3-projectstarter-I" TargetMode="External"/><Relationship Id="rId121" Type="http://schemas.openxmlformats.org/officeDocument/2006/relationships/hyperlink" Target="https://github.com/tutugodfrey/cicd-devops" TargetMode="External"/><Relationship Id="rId363" Type="http://schemas.openxmlformats.org/officeDocument/2006/relationships/hyperlink" Target="https://github.com/youssefrefaat4/Give-Your-Application-Auto-Deploy-Superpower" TargetMode="External"/><Relationship Id="rId120" Type="http://schemas.openxmlformats.org/officeDocument/2006/relationships/hyperlink" Target="https://github.com/dzcode-io/leblad" TargetMode="External"/><Relationship Id="rId362" Type="http://schemas.openxmlformats.org/officeDocument/2006/relationships/hyperlink" Target="https://github.com/dikancut/batch_edn" TargetMode="External"/><Relationship Id="rId361" Type="http://schemas.openxmlformats.org/officeDocument/2006/relationships/hyperlink" Target="https://github.com/taiic-famer/Monitor_Vue" TargetMode="External"/><Relationship Id="rId360" Type="http://schemas.openxmlformats.org/officeDocument/2006/relationships/hyperlink" Target="https://github.com/AustinAMeyer/Give-your-Application-Auto-Deploy-Superpowers" TargetMode="External"/><Relationship Id="rId125" Type="http://schemas.openxmlformats.org/officeDocument/2006/relationships/hyperlink" Target="https://github.com/hzozimo/project-react-testing-library" TargetMode="External"/><Relationship Id="rId367" Type="http://schemas.openxmlformats.org/officeDocument/2006/relationships/hyperlink" Target="https://github.com/mnabil1989/cdond-c3-projectstarter-nabil" TargetMode="External"/><Relationship Id="rId124" Type="http://schemas.openxmlformats.org/officeDocument/2006/relationships/hyperlink" Target="https://github.com/stryker-mutator/robobar-example" TargetMode="External"/><Relationship Id="rId366" Type="http://schemas.openxmlformats.org/officeDocument/2006/relationships/hyperlink" Target="https://github.com/rohitbhpune/test.circleci" TargetMode="External"/><Relationship Id="rId123" Type="http://schemas.openxmlformats.org/officeDocument/2006/relationships/hyperlink" Target="https://github.com/pgpillai/CICD-Node-WithIAC" TargetMode="External"/><Relationship Id="rId365" Type="http://schemas.openxmlformats.org/officeDocument/2006/relationships/hyperlink" Target="https://github.com/kevbaldwyn/ts-valueobjects" TargetMode="External"/><Relationship Id="rId122" Type="http://schemas.openxmlformats.org/officeDocument/2006/relationships/hyperlink" Target="https://github.com/Jindego/UdacityModule4_CICD" TargetMode="External"/><Relationship Id="rId364" Type="http://schemas.openxmlformats.org/officeDocument/2006/relationships/hyperlink" Target="https://github.com/youssefrefaat4/Udapeople" TargetMode="External"/><Relationship Id="rId95" Type="http://schemas.openxmlformats.org/officeDocument/2006/relationships/hyperlink" Target="https://github.com/conormuldoon/unison" TargetMode="External"/><Relationship Id="rId94" Type="http://schemas.openxmlformats.org/officeDocument/2006/relationships/hyperlink" Target="https://github.com/paula-jfe/trybe_projects" TargetMode="External"/><Relationship Id="rId97" Type="http://schemas.openxmlformats.org/officeDocument/2006/relationships/hyperlink" Target="https://github.com/mutationapp/tyler" TargetMode="External"/><Relationship Id="rId96" Type="http://schemas.openxmlformats.org/officeDocument/2006/relationships/hyperlink" Target="https://github.com/jorgemeyrelles/trybe-projects" TargetMode="External"/><Relationship Id="rId99" Type="http://schemas.openxmlformats.org/officeDocument/2006/relationships/hyperlink" Target="https://github.com/AndersonSilva94/project-react-testing-library" TargetMode="External"/><Relationship Id="rId98" Type="http://schemas.openxmlformats.org/officeDocument/2006/relationships/hyperlink" Target="https://github.com/EmaLinuxawy/Udacity-project-auto-deploy-solution" TargetMode="External"/><Relationship Id="rId91" Type="http://schemas.openxmlformats.org/officeDocument/2006/relationships/hyperlink" Target="https://github.com/vlio20/utils-decorators" TargetMode="External"/><Relationship Id="rId90" Type="http://schemas.openxmlformats.org/officeDocument/2006/relationships/hyperlink" Target="https://github.com/unsegnor/democracy" TargetMode="External"/><Relationship Id="rId93" Type="http://schemas.openxmlformats.org/officeDocument/2006/relationships/hyperlink" Target="https://github.com/devsfelipesantiago/project-react-testing-library" TargetMode="External"/><Relationship Id="rId92" Type="http://schemas.openxmlformats.org/officeDocument/2006/relationships/hyperlink" Target="https://github.com/walaaelgenidy/Udacity_Project_3" TargetMode="External"/><Relationship Id="rId118" Type="http://schemas.openxmlformats.org/officeDocument/2006/relationships/hyperlink" Target="https://github.com/MAHMOUDRR707/Application-Auto-Deploy-Superpowers-CI-CD" TargetMode="External"/><Relationship Id="rId117" Type="http://schemas.openxmlformats.org/officeDocument/2006/relationships/hyperlink" Target="https://github.com/protofire/solhint" TargetMode="External"/><Relationship Id="rId359" Type="http://schemas.openxmlformats.org/officeDocument/2006/relationships/hyperlink" Target="https://github.com/NourhanMohamed/udapeople" TargetMode="External"/><Relationship Id="rId116" Type="http://schemas.openxmlformats.org/officeDocument/2006/relationships/hyperlink" Target="https://github.com/andersontrkz/trybe-projects" TargetMode="External"/><Relationship Id="rId358" Type="http://schemas.openxmlformats.org/officeDocument/2006/relationships/hyperlink" Target="https://github.com/Raghda-aws/Udapeople" TargetMode="External"/><Relationship Id="rId115" Type="http://schemas.openxmlformats.org/officeDocument/2006/relationships/hyperlink" Target="https://github.com/brunobastosfer/ProjectTestRTL" TargetMode="External"/><Relationship Id="rId357" Type="http://schemas.openxmlformats.org/officeDocument/2006/relationships/hyperlink" Target="https://github.com/elbehairy-amr/UdaPeople-amr" TargetMode="External"/><Relationship Id="rId119" Type="http://schemas.openxmlformats.org/officeDocument/2006/relationships/hyperlink" Target="https://github.com/javierbrea/cypress-localstorage-commands" TargetMode="External"/><Relationship Id="rId110" Type="http://schemas.openxmlformats.org/officeDocument/2006/relationships/hyperlink" Target="https://github.com/yongseewei/udacity-devops-project3" TargetMode="External"/><Relationship Id="rId352" Type="http://schemas.openxmlformats.org/officeDocument/2006/relationships/hyperlink" Target="https://github.com/BradMHunter/cdond-c3-projectstarter-master" TargetMode="External"/><Relationship Id="rId351" Type="http://schemas.openxmlformats.org/officeDocument/2006/relationships/hyperlink" Target="https://github.com/thyagodias/base-project-setup" TargetMode="External"/><Relationship Id="rId350" Type="http://schemas.openxmlformats.org/officeDocument/2006/relationships/hyperlink" Target="https://github.com/chaitra2090/Udacity-Auto-Deploy-Superpowers" TargetMode="External"/><Relationship Id="rId114" Type="http://schemas.openxmlformats.org/officeDocument/2006/relationships/hyperlink" Target="https://github.com/pairjacks/poker-cards" TargetMode="External"/><Relationship Id="rId356" Type="http://schemas.openxmlformats.org/officeDocument/2006/relationships/hyperlink" Target="https://github.com/abdel-hakim/Auto-Deploy-Superpowers-App" TargetMode="External"/><Relationship Id="rId113" Type="http://schemas.openxmlformats.org/officeDocument/2006/relationships/hyperlink" Target="https://github.com/abdala/green-is-the-new-black" TargetMode="External"/><Relationship Id="rId355" Type="http://schemas.openxmlformats.org/officeDocument/2006/relationships/hyperlink" Target="https://github.com/MuhammadYasser2019/Udacity-CICD" TargetMode="External"/><Relationship Id="rId112" Type="http://schemas.openxmlformats.org/officeDocument/2006/relationships/hyperlink" Target="https://github.com/piotr-oles/rsql" TargetMode="External"/><Relationship Id="rId354" Type="http://schemas.openxmlformats.org/officeDocument/2006/relationships/hyperlink" Target="https://github.com/PedroMarqdev/Trybe-Course" TargetMode="External"/><Relationship Id="rId111" Type="http://schemas.openxmlformats.org/officeDocument/2006/relationships/hyperlink" Target="https://github.com/gabrielmirandaBR/trybe-exercises" TargetMode="External"/><Relationship Id="rId353" Type="http://schemas.openxmlformats.org/officeDocument/2006/relationships/hyperlink" Target="https://github.com/WarleyGabriel/mutation-tests" TargetMode="External"/><Relationship Id="rId305" Type="http://schemas.openxmlformats.org/officeDocument/2006/relationships/hyperlink" Target="https://github.com/kamaluniyal/CICD2" TargetMode="External"/><Relationship Id="rId304" Type="http://schemas.openxmlformats.org/officeDocument/2006/relationships/hyperlink" Target="https://github.com/angelinejerald/Udacity_CICD" TargetMode="External"/><Relationship Id="rId303" Type="http://schemas.openxmlformats.org/officeDocument/2006/relationships/hyperlink" Target="https://github.com/asakho/udapeople" TargetMode="External"/><Relationship Id="rId302" Type="http://schemas.openxmlformats.org/officeDocument/2006/relationships/hyperlink" Target="https://github.com/triviality-js/triviality" TargetMode="External"/><Relationship Id="rId309" Type="http://schemas.openxmlformats.org/officeDocument/2006/relationships/hyperlink" Target="https://github.com/wasdk/WebAssemblyStudio" TargetMode="External"/><Relationship Id="rId308" Type="http://schemas.openxmlformats.org/officeDocument/2006/relationships/hyperlink" Target="https://github.com/CarolSi-hub/Trybe-React-Testing-Library" TargetMode="External"/><Relationship Id="rId307" Type="http://schemas.openxmlformats.org/officeDocument/2006/relationships/hyperlink" Target="https://github.com/alimoli/udacity-superpower" TargetMode="External"/><Relationship Id="rId306" Type="http://schemas.openxmlformats.org/officeDocument/2006/relationships/hyperlink" Target="https://github.com/kamaluniyal/CICDProj" TargetMode="External"/><Relationship Id="rId301" Type="http://schemas.openxmlformats.org/officeDocument/2006/relationships/hyperlink" Target="https://github.com/asakho/gyads" TargetMode="External"/><Relationship Id="rId300" Type="http://schemas.openxmlformats.org/officeDocument/2006/relationships/hyperlink" Target="https://github.com/tiagoporto/json-map-keys" TargetMode="External"/><Relationship Id="rId327" Type="http://schemas.openxmlformats.org/officeDocument/2006/relationships/hyperlink" Target="https://github.com/wwwzbwcom/stryker-mutator-example" TargetMode="External"/><Relationship Id="rId326" Type="http://schemas.openxmlformats.org/officeDocument/2006/relationships/hyperlink" Target="https://github.com/kavsingh/cellular-automaton" TargetMode="External"/><Relationship Id="rId325" Type="http://schemas.openxmlformats.org/officeDocument/2006/relationships/hyperlink" Target="https://kavsingh.com" TargetMode="External"/><Relationship Id="rId324" Type="http://schemas.openxmlformats.org/officeDocument/2006/relationships/hyperlink" Target="https://github.com/NodeGuy/channel" TargetMode="External"/><Relationship Id="rId329" Type="http://schemas.openxmlformats.org/officeDocument/2006/relationships/hyperlink" Target="https://github.com/gabruw/e-ai-e-commerce-web" TargetMode="External"/><Relationship Id="rId328" Type="http://schemas.openxmlformats.org/officeDocument/2006/relationships/hyperlink" Target="https://github.com/fabio-jaremciuc/app-udapeople" TargetMode="External"/><Relationship Id="rId323" Type="http://schemas.openxmlformats.org/officeDocument/2006/relationships/hyperlink" Target="https://github.com/ankkie/udacity-auto-deploy" TargetMode="External"/><Relationship Id="rId322" Type="http://schemas.openxmlformats.org/officeDocument/2006/relationships/hyperlink" Target="https://github.com/betrybe/sd-00-project-react-testing-library-staging" TargetMode="External"/><Relationship Id="rId321" Type="http://schemas.openxmlformats.org/officeDocument/2006/relationships/hyperlink" Target="https://github.com/OlgaLyudchik/udacity-cloud-devops-project-udapeople" TargetMode="External"/><Relationship Id="rId320" Type="http://schemas.openxmlformats.org/officeDocument/2006/relationships/hyperlink" Target="https://github.com/salimkayabasi/azure-functions-typescript-template" TargetMode="External"/><Relationship Id="rId316" Type="http://schemas.openxmlformats.org/officeDocument/2006/relationships/hyperlink" Target="https://github.com/Quoin/react-utils" TargetMode="External"/><Relationship Id="rId315" Type="http://schemas.openxmlformats.org/officeDocument/2006/relationships/hyperlink" Target="https://github.com/MatthewYKnowles/coding-projects" TargetMode="External"/><Relationship Id="rId314" Type="http://schemas.openxmlformats.org/officeDocument/2006/relationships/hyperlink" Target="https://github.com/marlon-becker/dreadful-tomato-challenge" TargetMode="External"/><Relationship Id="rId313" Type="http://schemas.openxmlformats.org/officeDocument/2006/relationships/hyperlink" Target="https://github.com/tanayseven/user-profiles" TargetMode="External"/><Relationship Id="rId319" Type="http://schemas.openxmlformats.org/officeDocument/2006/relationships/hyperlink" Target="https://github.com/goldbergyoni/various-testing-examples" TargetMode="External"/><Relationship Id="rId318" Type="http://schemas.openxmlformats.org/officeDocument/2006/relationships/hyperlink" Target="https://github.com/assemelgendy/Udapeople-autoDeploy" TargetMode="External"/><Relationship Id="rId317" Type="http://schemas.openxmlformats.org/officeDocument/2006/relationships/hyperlink" Target="https://github.com/eslam-adel92/ci_cd_project" TargetMode="External"/><Relationship Id="rId312" Type="http://schemas.openxmlformats.org/officeDocument/2006/relationships/hyperlink" Target="https://github.com/ankurprasad711/udapeople" TargetMode="External"/><Relationship Id="rId311" Type="http://schemas.openxmlformats.org/officeDocument/2006/relationships/hyperlink" Target="https://github.com/divyaanchan/Udacity_CICD" TargetMode="External"/><Relationship Id="rId310" Type="http://schemas.openxmlformats.org/officeDocument/2006/relationships/hyperlink" Target="https://github.com/arienkock/tetris-tdd" TargetMode="External"/><Relationship Id="rId297" Type="http://schemas.openxmlformats.org/officeDocument/2006/relationships/hyperlink" Target="https://github.com/sakuffo/cdo-nd-udapeople" TargetMode="External"/><Relationship Id="rId296" Type="http://schemas.openxmlformats.org/officeDocument/2006/relationships/hyperlink" Target="https://github.com/theyoung/cdond-c3-projectstarter" TargetMode="External"/><Relationship Id="rId295" Type="http://schemas.openxmlformats.org/officeDocument/2006/relationships/hyperlink" Target="https://github.com/Ricky011089/udacity_cloud_devops_projects" TargetMode="External"/><Relationship Id="rId294" Type="http://schemas.openxmlformats.org/officeDocument/2006/relationships/hyperlink" Target="https://github.com/samboylett/faffjs" TargetMode="External"/><Relationship Id="rId299" Type="http://schemas.openxmlformats.org/officeDocument/2006/relationships/hyperlink" Target="https://github.com/vpjs/emisor" TargetMode="External"/><Relationship Id="rId298" Type="http://schemas.openxmlformats.org/officeDocument/2006/relationships/hyperlink" Target="https://github.com/rahulbhatia206/DevOps-Project3" TargetMode="External"/><Relationship Id="rId271" Type="http://schemas.openxmlformats.org/officeDocument/2006/relationships/hyperlink" Target="https://github.com/jibo-zz/udapeople-project" TargetMode="External"/><Relationship Id="rId270" Type="http://schemas.openxmlformats.org/officeDocument/2006/relationships/hyperlink" Target="https://github.com/AlysonBasilio/tests-presentation" TargetMode="External"/><Relationship Id="rId269" Type="http://schemas.openxmlformats.org/officeDocument/2006/relationships/hyperlink" Target="https://github.com/rahairston/project3" TargetMode="External"/><Relationship Id="rId264" Type="http://schemas.openxmlformats.org/officeDocument/2006/relationships/hyperlink" Target="https://github.com/barmancity-lab/challenge-cor" TargetMode="External"/><Relationship Id="rId263" Type="http://schemas.openxmlformats.org/officeDocument/2006/relationships/hyperlink" Target="https://github.com/barmancity-lab/challenge" TargetMode="External"/><Relationship Id="rId262" Type="http://schemas.openxmlformats.org/officeDocument/2006/relationships/hyperlink" Target="https://github.com/ArturQuirino/RealManager" TargetMode="External"/><Relationship Id="rId261" Type="http://schemas.openxmlformats.org/officeDocument/2006/relationships/hyperlink" Target="https://github.com/seznam/compose-react-refs" TargetMode="External"/><Relationship Id="rId268" Type="http://schemas.openxmlformats.org/officeDocument/2006/relationships/hyperlink" Target="https://github.com/Gamal-Mohamed/udapeople1" TargetMode="External"/><Relationship Id="rId267" Type="http://schemas.openxmlformats.org/officeDocument/2006/relationships/hyperlink" Target="https://github.com/Ataginsky/azure-func-ts-jest-stryker-template" TargetMode="External"/><Relationship Id="rId266" Type="http://schemas.openxmlformats.org/officeDocument/2006/relationships/hyperlink" Target="https://github.com/rogamboa/building-a-cicd-pipeline" TargetMode="External"/><Relationship Id="rId265" Type="http://schemas.openxmlformats.org/officeDocument/2006/relationships/hyperlink" Target="https://github.com/madorica/cdond-c3-projectstarter" TargetMode="External"/><Relationship Id="rId260" Type="http://schemas.openxmlformats.org/officeDocument/2006/relationships/hyperlink" Target="https://github.com/friendwilder/my_auto-Deployment_Circle-CI" TargetMode="External"/><Relationship Id="rId259" Type="http://schemas.openxmlformats.org/officeDocument/2006/relationships/hyperlink" Target="https://github.com/brazzy/Galgenvogel" TargetMode="External"/><Relationship Id="rId258" Type="http://schemas.openxmlformats.org/officeDocument/2006/relationships/hyperlink" Target="https://github.com/YoussefBayouli/udatest" TargetMode="External"/><Relationship Id="rId253" Type="http://schemas.openxmlformats.org/officeDocument/2006/relationships/hyperlink" Target="https://github.com/YoussefBayouli/test" TargetMode="External"/><Relationship Id="rId495" Type="http://schemas.openxmlformats.org/officeDocument/2006/relationships/hyperlink" Target="https://github.com/one-more/react-boilerplate" TargetMode="External"/><Relationship Id="rId252" Type="http://schemas.openxmlformats.org/officeDocument/2006/relationships/hyperlink" Target="http://bouquiniste.tn/" TargetMode="External"/><Relationship Id="rId494" Type="http://schemas.openxmlformats.org/officeDocument/2006/relationships/hyperlink" Target="https://github.com/rogeriosmorais/udacity_ci_cd" TargetMode="External"/><Relationship Id="rId251" Type="http://schemas.openxmlformats.org/officeDocument/2006/relationships/hyperlink" Target="https://github.com/fvalussi/rpg-combat" TargetMode="External"/><Relationship Id="rId493" Type="http://schemas.openxmlformats.org/officeDocument/2006/relationships/hyperlink" Target="https://github.com/samycici/auth-app" TargetMode="External"/><Relationship Id="rId250" Type="http://schemas.openxmlformats.org/officeDocument/2006/relationships/hyperlink" Target="https://github.com/webpapaya/mutation-testing-kata" TargetMode="External"/><Relationship Id="rId492" Type="http://schemas.openxmlformats.org/officeDocument/2006/relationships/hyperlink" Target="http://pagar.me" TargetMode="External"/><Relationship Id="rId257" Type="http://schemas.openxmlformats.org/officeDocument/2006/relationships/hyperlink" Target="http://bouquiniste.tn" TargetMode="External"/><Relationship Id="rId499" Type="http://schemas.openxmlformats.org/officeDocument/2006/relationships/hyperlink" Target="http://3ecure.com" TargetMode="External"/><Relationship Id="rId256" Type="http://schemas.openxmlformats.org/officeDocument/2006/relationships/hyperlink" Target="https://github.com/DCR430/DockerPractice" TargetMode="External"/><Relationship Id="rId498" Type="http://schemas.openxmlformats.org/officeDocument/2006/relationships/hyperlink" Target="https://github.com/shubham0297/UdaPeople_AutoDeploy-" TargetMode="External"/><Relationship Id="rId255" Type="http://schemas.openxmlformats.org/officeDocument/2006/relationships/hyperlink" Target="https://github.com/oaf-project/oaf-routing" TargetMode="External"/><Relationship Id="rId497" Type="http://schemas.openxmlformats.org/officeDocument/2006/relationships/hyperlink" Target="https://github.com/kirillosakram/Circle-ci-integration-repo" TargetMode="External"/><Relationship Id="rId254" Type="http://schemas.openxmlformats.org/officeDocument/2006/relationships/hyperlink" Target="https://github.com/giacomette/teste-cit" TargetMode="External"/><Relationship Id="rId496" Type="http://schemas.openxmlformats.org/officeDocument/2006/relationships/hyperlink" Target="https://github.com/dtmaciasca/taller8_mutation" TargetMode="External"/><Relationship Id="rId293" Type="http://schemas.openxmlformats.org/officeDocument/2006/relationships/hyperlink" Target="https://github.com/KeithBradshaw1190/Sandbox_project" TargetMode="External"/><Relationship Id="rId292" Type="http://schemas.openxmlformats.org/officeDocument/2006/relationships/hyperlink" Target="https://github.com/MunizDev/trybe-exercises" TargetMode="External"/><Relationship Id="rId291" Type="http://schemas.openxmlformats.org/officeDocument/2006/relationships/hyperlink" Target="https://github.com/8fit/mobx-hooks" TargetMode="External"/><Relationship Id="rId290" Type="http://schemas.openxmlformats.org/officeDocument/2006/relationships/hyperlink" Target="https://github.com/JPtenBerge/belastingdienst-case-2020" TargetMode="External"/><Relationship Id="rId286" Type="http://schemas.openxmlformats.org/officeDocument/2006/relationships/hyperlink" Target="https://github.com/oaf-project/oaf-react-final-form" TargetMode="External"/><Relationship Id="rId285" Type="http://schemas.openxmlformats.org/officeDocument/2006/relationships/hyperlink" Target="https://github.com/bryanjswift/the-mines-challenge" TargetMode="External"/><Relationship Id="rId284" Type="http://schemas.openxmlformats.org/officeDocument/2006/relationships/hyperlink" Target="https://github.com/Mughees605/Udacity_CloudDevOps" TargetMode="External"/><Relationship Id="rId283" Type="http://schemas.openxmlformats.org/officeDocument/2006/relationships/hyperlink" Target="https://github.com/drewschrauf/typescript-react-redux" TargetMode="External"/><Relationship Id="rId289" Type="http://schemas.openxmlformats.org/officeDocument/2006/relationships/hyperlink" Target="https://github.com/betrybe/sd-0x-project-react-testing-library-rubric1" TargetMode="External"/><Relationship Id="rId288" Type="http://schemas.openxmlformats.org/officeDocument/2006/relationships/hyperlink" Target="https://github.com/swist/stryker-test" TargetMode="External"/><Relationship Id="rId287" Type="http://schemas.openxmlformats.org/officeDocument/2006/relationships/hyperlink" Target="https://github.com/Mughees605/Udacity-Give-Your-Application-Auto-Deploy-SuperPower" TargetMode="External"/><Relationship Id="rId282" Type="http://schemas.openxmlformats.org/officeDocument/2006/relationships/hyperlink" Target="https://github.com/HdrHistogram/HdrHistogramJS" TargetMode="External"/><Relationship Id="rId281" Type="http://schemas.openxmlformats.org/officeDocument/2006/relationships/hyperlink" Target="https://github.com/ChristopherBeltran/ud-ci-cd-proj" TargetMode="External"/><Relationship Id="rId280" Type="http://schemas.openxmlformats.org/officeDocument/2006/relationships/hyperlink" Target="https://github.com/nato-re/meu-primeiro-deploy-heroku" TargetMode="External"/><Relationship Id="rId275" Type="http://schemas.openxmlformats.org/officeDocument/2006/relationships/hyperlink" Target="https://github.com/hex-js/nodejs-hexagonal-boilerplate-ts" TargetMode="External"/><Relationship Id="rId274" Type="http://schemas.openxmlformats.org/officeDocument/2006/relationships/hyperlink" Target="https://github.com/leo721120/backend-app" TargetMode="External"/><Relationship Id="rId273" Type="http://schemas.openxmlformats.org/officeDocument/2006/relationships/hyperlink" Target="https://github.com/khordoo/Deploy-a-High-Availability-Web-App-Using-CloudFormation" TargetMode="External"/><Relationship Id="rId272" Type="http://schemas.openxmlformats.org/officeDocument/2006/relationships/hyperlink" Target="https://github.com/mike-d-davydov/stryker-demo" TargetMode="External"/><Relationship Id="rId279" Type="http://schemas.openxmlformats.org/officeDocument/2006/relationships/hyperlink" Target="https://github.com/antiyro/Solidity" TargetMode="External"/><Relationship Id="rId278" Type="http://schemas.openxmlformats.org/officeDocument/2006/relationships/hyperlink" Target="https://github.com/murtyjones/crypto-tax" TargetMode="External"/><Relationship Id="rId277" Type="http://schemas.openxmlformats.org/officeDocument/2006/relationships/hyperlink" Target="https://github.com/nevincansel/Auto-Deploy-Superpowers" TargetMode="External"/><Relationship Id="rId276" Type="http://schemas.openxmlformats.org/officeDocument/2006/relationships/hyperlink" Target="https://github.com/svenjungnickel/hayahaycafe" TargetMode="External"/><Relationship Id="rId409" Type="http://schemas.openxmlformats.org/officeDocument/2006/relationships/hyperlink" Target="https://github.com/SULAIMAN-100/Sulaiman-portfolio" TargetMode="External"/><Relationship Id="rId404" Type="http://schemas.openxmlformats.org/officeDocument/2006/relationships/hyperlink" Target="https://github.com/nitsanavni/jasmine-playground" TargetMode="External"/><Relationship Id="rId403" Type="http://schemas.openxmlformats.org/officeDocument/2006/relationships/hyperlink" Target="https://github.com/valours/templates" TargetMode="External"/><Relationship Id="rId402" Type="http://schemas.openxmlformats.org/officeDocument/2006/relationships/hyperlink" Target="https://github.com/EnssureIT/faz-um-pix" TargetMode="External"/><Relationship Id="rId401" Type="http://schemas.openxmlformats.org/officeDocument/2006/relationships/hyperlink" Target="https://github.com/danielrbradley/cron-fns" TargetMode="External"/><Relationship Id="rId408" Type="http://schemas.openxmlformats.org/officeDocument/2006/relationships/hyperlink" Target="https://github.com/MaxVynohradov/ts-mutation-testing-example" TargetMode="External"/><Relationship Id="rId407" Type="http://schemas.openxmlformats.org/officeDocument/2006/relationships/hyperlink" Target="https://github.com/awerlang/pretty-good-cache" TargetMode="External"/><Relationship Id="rId406" Type="http://schemas.openxmlformats.org/officeDocument/2006/relationships/hyperlink" Target="https://github.com/Milesq/e14-movie-list" TargetMode="External"/><Relationship Id="rId405" Type="http://schemas.openxmlformats.org/officeDocument/2006/relationships/hyperlink" Target="http://arkuszepp.pl/E.14-01-19.01.html" TargetMode="External"/><Relationship Id="rId400" Type="http://schemas.openxmlformats.org/officeDocument/2006/relationships/hyperlink" Target="https://github.com/aegonzalez225/cdond-c3-projectstarter" TargetMode="External"/><Relationship Id="rId228" Type="http://schemas.openxmlformats.org/officeDocument/2006/relationships/hyperlink" Target="https://github.com/AmiraSamirSoliman/Autodeploy" TargetMode="External"/><Relationship Id="rId227" Type="http://schemas.openxmlformats.org/officeDocument/2006/relationships/hyperlink" Target="https://github.com/annie101101046/cdond-c3-projectstarter" TargetMode="External"/><Relationship Id="rId469" Type="http://schemas.openxmlformats.org/officeDocument/2006/relationships/hyperlink" Target="https://github.com/zhulingchen/cdond-c3-projectstarter" TargetMode="External"/><Relationship Id="rId226" Type="http://schemas.openxmlformats.org/officeDocument/2006/relationships/hyperlink" Target="https://github.com/ekarfan/proejct3" TargetMode="External"/><Relationship Id="rId468" Type="http://schemas.openxmlformats.org/officeDocument/2006/relationships/hyperlink" Target="https://github.com/MeanBoyCousin/solent-interview-project" TargetMode="External"/><Relationship Id="rId225" Type="http://schemas.openxmlformats.org/officeDocument/2006/relationships/hyperlink" Target="https://github.com/acserna/cdond-c3-projectstarter" TargetMode="External"/><Relationship Id="rId467" Type="http://schemas.openxmlformats.org/officeDocument/2006/relationships/hyperlink" Target="https://github.com/claytonsilva/team-scrapper" TargetMode="External"/><Relationship Id="rId229" Type="http://schemas.openxmlformats.org/officeDocument/2006/relationships/hyperlink" Target="https://github.com/Dalinkw3nt/Project3" TargetMode="External"/><Relationship Id="rId220" Type="http://schemas.openxmlformats.org/officeDocument/2006/relationships/hyperlink" Target="http://bouquiniste.tn" TargetMode="External"/><Relationship Id="rId462" Type="http://schemas.openxmlformats.org/officeDocument/2006/relationships/hyperlink" Target="https://github.com/metarhia/metatests" TargetMode="External"/><Relationship Id="rId461" Type="http://schemas.openxmlformats.org/officeDocument/2006/relationships/hyperlink" Target="https://github.com/bvanderneut/angular-stryker-jest" TargetMode="External"/><Relationship Id="rId460" Type="http://schemas.openxmlformats.org/officeDocument/2006/relationships/hyperlink" Target="https://github.com/pedrohb88/tonica-imobiliaria" TargetMode="External"/><Relationship Id="rId224" Type="http://schemas.openxmlformats.org/officeDocument/2006/relationships/hyperlink" Target="https://danalyticspro.co/en/" TargetMode="External"/><Relationship Id="rId466" Type="http://schemas.openxmlformats.org/officeDocument/2006/relationships/hyperlink" Target="https://github.com/frank3stein/cicd-pipeline" TargetMode="External"/><Relationship Id="rId223" Type="http://schemas.openxmlformats.org/officeDocument/2006/relationships/hyperlink" Target="https://github.com/textbook/number_conversion_kata" TargetMode="External"/><Relationship Id="rId465" Type="http://schemas.openxmlformats.org/officeDocument/2006/relationships/hyperlink" Target="https://github.com/Nishan-Vivek/Application-Auto-Deploy" TargetMode="External"/><Relationship Id="rId222" Type="http://schemas.openxmlformats.org/officeDocument/2006/relationships/hyperlink" Target="https://github.com/victordomenicalisilva/udacity-nd-cloud-devops-lesson3" TargetMode="External"/><Relationship Id="rId464" Type="http://schemas.openxmlformats.org/officeDocument/2006/relationships/hyperlink" Target="https://github.com/pikselpalette/sequoia-js-client-sdk" TargetMode="External"/><Relationship Id="rId221" Type="http://schemas.openxmlformats.org/officeDocument/2006/relationships/hyperlink" Target="https://github.com/YoussefBayouli/udda" TargetMode="External"/><Relationship Id="rId463" Type="http://schemas.openxmlformats.org/officeDocument/2006/relationships/hyperlink" Target="https://github.com/aloysiorabello/strykerScoringBowling" TargetMode="External"/><Relationship Id="rId217" Type="http://schemas.openxmlformats.org/officeDocument/2006/relationships/hyperlink" Target="https://github.com/CodiumTeam/legacy-training-js" TargetMode="External"/><Relationship Id="rId459" Type="http://schemas.openxmlformats.org/officeDocument/2006/relationships/hyperlink" Target="https://github.com/bsommardahl/cdond-solution" TargetMode="External"/><Relationship Id="rId216" Type="http://schemas.openxmlformats.org/officeDocument/2006/relationships/hyperlink" Target="https://github.com/KevvKo/nft-example" TargetMode="External"/><Relationship Id="rId458" Type="http://schemas.openxmlformats.org/officeDocument/2006/relationships/hyperlink" Target="https://github.com/michael42/stryker-issue-1847" TargetMode="External"/><Relationship Id="rId215" Type="http://schemas.openxmlformats.org/officeDocument/2006/relationships/hyperlink" Target="https://github.com/oaf-project/oaf-side-effects" TargetMode="External"/><Relationship Id="rId457" Type="http://schemas.openxmlformats.org/officeDocument/2006/relationships/hyperlink" Target="https://github.com/awerlang/transcripts" TargetMode="External"/><Relationship Id="rId214" Type="http://schemas.openxmlformats.org/officeDocument/2006/relationships/hyperlink" Target="https://github.com/rzelaya11/ricardo-zelaya" TargetMode="External"/><Relationship Id="rId456" Type="http://schemas.openxmlformats.org/officeDocument/2006/relationships/hyperlink" Target="https://github.com/ederfduran/Udacity-CICD" TargetMode="External"/><Relationship Id="rId219" Type="http://schemas.openxmlformats.org/officeDocument/2006/relationships/hyperlink" Target="https://github.com/kucherenko/tdd" TargetMode="External"/><Relationship Id="rId218" Type="http://schemas.openxmlformats.org/officeDocument/2006/relationships/hyperlink" Target="https://github.com/mraarif/udacity-clouddevops-assignment3" TargetMode="External"/><Relationship Id="rId451" Type="http://schemas.openxmlformats.org/officeDocument/2006/relationships/hyperlink" Target="https://github.com/aaronjameslang/claudia-api-jwt-authenticator" TargetMode="External"/><Relationship Id="rId450" Type="http://schemas.openxmlformats.org/officeDocument/2006/relationships/hyperlink" Target="https://github.com/guilhermeneves/Unifesp-Mestrado-TesteSoftware" TargetMode="External"/><Relationship Id="rId213" Type="http://schemas.openxmlformats.org/officeDocument/2006/relationships/hyperlink" Target="https://github.com/ageelg-mobile/udpeople" TargetMode="External"/><Relationship Id="rId455" Type="http://schemas.openxmlformats.org/officeDocument/2006/relationships/hyperlink" Target="https://github.com/rabobank-blockchain/vp-toolkit-models" TargetMode="External"/><Relationship Id="rId212" Type="http://schemas.openxmlformats.org/officeDocument/2006/relationships/hyperlink" Target="https://github.com/iurynathan/react-testing-library" TargetMode="External"/><Relationship Id="rId454" Type="http://schemas.openxmlformats.org/officeDocument/2006/relationships/hyperlink" Target="https://github.com/gucollaco/software-testing" TargetMode="External"/><Relationship Id="rId211" Type="http://schemas.openxmlformats.org/officeDocument/2006/relationships/hyperlink" Target="https://github.com/regseb/cronnor" TargetMode="External"/><Relationship Id="rId453" Type="http://schemas.openxmlformats.org/officeDocument/2006/relationships/hyperlink" Target="https://github.com/tbhavay/trial123" TargetMode="External"/><Relationship Id="rId210" Type="http://schemas.openxmlformats.org/officeDocument/2006/relationships/hyperlink" Target="https://github.com/Rafaekhatri11/testUdapeople" TargetMode="External"/><Relationship Id="rId452" Type="http://schemas.openxmlformats.org/officeDocument/2006/relationships/hyperlink" Target="https://github.com/nicojs/node-install-local" TargetMode="External"/><Relationship Id="rId491" Type="http://schemas.openxmlformats.org/officeDocument/2006/relationships/hyperlink" Target="https://github.com/ZephSibley/sk8m8" TargetMode="External"/><Relationship Id="rId490" Type="http://schemas.openxmlformats.org/officeDocument/2006/relationships/hyperlink" Target="https://github.com/js-tasks-ru/nodejs-202006118-course-materials" TargetMode="External"/><Relationship Id="rId249" Type="http://schemas.openxmlformats.org/officeDocument/2006/relationships/hyperlink" Target="https://github.com/mawrkus/joey-the-differ" TargetMode="External"/><Relationship Id="rId248" Type="http://schemas.openxmlformats.org/officeDocument/2006/relationships/hyperlink" Target="https://github.com/ddmendes/sentinel" TargetMode="External"/><Relationship Id="rId247" Type="http://schemas.openxmlformats.org/officeDocument/2006/relationships/hyperlink" Target="https://github.com/j-luong/dockerStryker" TargetMode="External"/><Relationship Id="rId489" Type="http://schemas.openxmlformats.org/officeDocument/2006/relationships/hyperlink" Target="https://github.com/ochrstn/demo-decorator" TargetMode="External"/><Relationship Id="rId242" Type="http://schemas.openxmlformats.org/officeDocument/2006/relationships/hyperlink" Target="https://github.com/njhoffman/musicman" TargetMode="External"/><Relationship Id="rId484" Type="http://schemas.openxmlformats.org/officeDocument/2006/relationships/hyperlink" Target="https://github.com/pa1945/auto_deploy" TargetMode="External"/><Relationship Id="rId241" Type="http://schemas.openxmlformats.org/officeDocument/2006/relationships/hyperlink" Target="https://github.com/danihbelan/cdond-c3-projectstarter" TargetMode="External"/><Relationship Id="rId483" Type="http://schemas.openxmlformats.org/officeDocument/2006/relationships/hyperlink" Target="https://github.com/rabobank-blockchain/vp-toolkit" TargetMode="External"/><Relationship Id="rId240" Type="http://schemas.openxmlformats.org/officeDocument/2006/relationships/hyperlink" Target="https://github.com/alexrogeriodj/Crie-um-gerenciador-de-esferas-do-Dragon-BallZ-usando-ReactJS-Jest-React-Testing-Library-e-Cypress" TargetMode="External"/><Relationship Id="rId482" Type="http://schemas.openxmlformats.org/officeDocument/2006/relationships/hyperlink" Target="https://github.com/disposetest3/nanoDeg" TargetMode="External"/><Relationship Id="rId481" Type="http://schemas.openxmlformats.org/officeDocument/2006/relationships/hyperlink" Target="https://github.com/rabobank-blockchain/universal-ledger-agent" TargetMode="External"/><Relationship Id="rId246" Type="http://schemas.openxmlformats.org/officeDocument/2006/relationships/hyperlink" Target="https://github.com/NabilFawzy/Udacity_DevopsNanodegree_Projects" TargetMode="External"/><Relationship Id="rId488" Type="http://schemas.openxmlformats.org/officeDocument/2006/relationships/hyperlink" Target="https://github.com/rabobank-blockchain/ula-vp-controller" TargetMode="External"/><Relationship Id="rId245" Type="http://schemas.openxmlformats.org/officeDocument/2006/relationships/hyperlink" Target="https://github.com/carlograsso/Udapeople-CICD-Project" TargetMode="External"/><Relationship Id="rId487" Type="http://schemas.openxmlformats.org/officeDocument/2006/relationships/hyperlink" Target="https://github.com/rabobank-blockchain/ula-vc-data-management" TargetMode="External"/><Relationship Id="rId244" Type="http://schemas.openxmlformats.org/officeDocument/2006/relationships/hyperlink" Target="https://github.com/Tristanw3/udacity-dev-ops-p3" TargetMode="External"/><Relationship Id="rId486" Type="http://schemas.openxmlformats.org/officeDocument/2006/relationships/hyperlink" Target="https://github.com/ndakena/devOps1" TargetMode="External"/><Relationship Id="rId243" Type="http://schemas.openxmlformats.org/officeDocument/2006/relationships/hyperlink" Target="https://github.com/Tristanw3/project3-udac" TargetMode="External"/><Relationship Id="rId485" Type="http://schemas.openxmlformats.org/officeDocument/2006/relationships/hyperlink" Target="https://github.com/rabobank-blockchain/vc-status-registry" TargetMode="External"/><Relationship Id="rId480" Type="http://schemas.openxmlformats.org/officeDocument/2006/relationships/hyperlink" Target="https://github.com/borismikwa/DevOps" TargetMode="External"/><Relationship Id="rId239" Type="http://schemas.openxmlformats.org/officeDocument/2006/relationships/hyperlink" Target="https://github.com/lab3000/project3_auto_deploy" TargetMode="External"/><Relationship Id="rId238" Type="http://schemas.openxmlformats.org/officeDocument/2006/relationships/hyperlink" Target="https://github.com/AmiraSamirSoliman/UdacityCICD" TargetMode="External"/><Relationship Id="rId237" Type="http://schemas.openxmlformats.org/officeDocument/2006/relationships/hyperlink" Target="https://github.com/Fadykhallaf/UdaPeople" TargetMode="External"/><Relationship Id="rId479" Type="http://schemas.openxmlformats.org/officeDocument/2006/relationships/hyperlink" Target="https://github.com/borismikwa/auto_deploy" TargetMode="External"/><Relationship Id="rId236" Type="http://schemas.openxmlformats.org/officeDocument/2006/relationships/hyperlink" Target="https://github.com/Fadykhallaf/uda-people" TargetMode="External"/><Relationship Id="rId478" Type="http://schemas.openxmlformats.org/officeDocument/2006/relationships/hyperlink" Target="https://github.com/antobrines/Mastermind" TargetMode="External"/><Relationship Id="rId231" Type="http://schemas.openxmlformats.org/officeDocument/2006/relationships/hyperlink" Target="https://github.com/nowakprojects/EventModelingGitHubClone" TargetMode="External"/><Relationship Id="rId473" Type="http://schemas.openxmlformats.org/officeDocument/2006/relationships/hyperlink" Target="https://github.com/josspoupeney2/Test" TargetMode="External"/><Relationship Id="rId230" Type="http://schemas.openxmlformats.org/officeDocument/2006/relationships/hyperlink" Target="https://github.com/ireneherlo/udapeople" TargetMode="External"/><Relationship Id="rId472" Type="http://schemas.openxmlformats.org/officeDocument/2006/relationships/hyperlink" Target="https://github.com/shurupov/otus-react-js-learning" TargetMode="External"/><Relationship Id="rId471" Type="http://schemas.openxmlformats.org/officeDocument/2006/relationships/hyperlink" Target="https://github.com/darrynjzb/usameapp-user-api" TargetMode="External"/><Relationship Id="rId470" Type="http://schemas.openxmlformats.org/officeDocument/2006/relationships/hyperlink" Target="https://github.com/utilitywarehouse/nimbus-graphql" TargetMode="External"/><Relationship Id="rId235" Type="http://schemas.openxmlformats.org/officeDocument/2006/relationships/hyperlink" Target="https://github.com/guillermo-ampie/Udapeople-deployment" TargetMode="External"/><Relationship Id="rId477" Type="http://schemas.openxmlformats.org/officeDocument/2006/relationships/hyperlink" Target="https://github.com/oliwennell/coding-dojo" TargetMode="External"/><Relationship Id="rId234" Type="http://schemas.openxmlformats.org/officeDocument/2006/relationships/hyperlink" Target="https://github.com/mearns/extrinsic-promises" TargetMode="External"/><Relationship Id="rId476" Type="http://schemas.openxmlformats.org/officeDocument/2006/relationships/hyperlink" Target="http://comparethemarket.com" TargetMode="External"/><Relationship Id="rId233" Type="http://schemas.openxmlformats.org/officeDocument/2006/relationships/hyperlink" Target="https://github.com/AleBlondin/cs3" TargetMode="External"/><Relationship Id="rId475" Type="http://schemas.openxmlformats.org/officeDocument/2006/relationships/hyperlink" Target="https://github.com/saiichihashimoto/lint-my-app" TargetMode="External"/><Relationship Id="rId232" Type="http://schemas.openxmlformats.org/officeDocument/2006/relationships/hyperlink" Target="https://github.com/mAbdelFattah99/project3-automation-superpower" TargetMode="External"/><Relationship Id="rId474" Type="http://schemas.openxmlformats.org/officeDocument/2006/relationships/hyperlink" Target="https://github.com/NerOcrO/game-of-life" TargetMode="External"/><Relationship Id="rId426" Type="http://schemas.openxmlformats.org/officeDocument/2006/relationships/hyperlink" Target="https://github.com/multei/openalpr" TargetMode="External"/><Relationship Id="rId425" Type="http://schemas.openxmlformats.org/officeDocument/2006/relationships/hyperlink" Target="https://github.com/Aur0nd/AutoDeploy" TargetMode="External"/><Relationship Id="rId424" Type="http://schemas.openxmlformats.org/officeDocument/2006/relationships/hyperlink" Target="https://github.com/NoriSte/typescript-is-type" TargetMode="External"/><Relationship Id="rId423" Type="http://schemas.openxmlformats.org/officeDocument/2006/relationships/hyperlink" Target="https://www.workwave.com/" TargetMode="External"/><Relationship Id="rId429" Type="http://schemas.openxmlformats.org/officeDocument/2006/relationships/hyperlink" Target="https://github.com/gruposantander/json-el" TargetMode="External"/><Relationship Id="rId428" Type="http://schemas.openxmlformats.org/officeDocument/2006/relationships/hyperlink" Target="https://github.com/NoriSte/bitcoin-address-soft-regex-validation" TargetMode="External"/><Relationship Id="rId427" Type="http://schemas.openxmlformats.org/officeDocument/2006/relationships/hyperlink" Target="https://www.workwave.com/" TargetMode="External"/><Relationship Id="rId422" Type="http://schemas.openxmlformats.org/officeDocument/2006/relationships/hyperlink" Target="https://github.com/ManuelECdev/UdaProject3" TargetMode="External"/><Relationship Id="rId421" Type="http://schemas.openxmlformats.org/officeDocument/2006/relationships/hyperlink" Target="https://github.com/keldonia/bTime" TargetMode="External"/><Relationship Id="rId420" Type="http://schemas.openxmlformats.org/officeDocument/2006/relationships/hyperlink" Target="https://github.com/JonathanAlbertMorales/lab3" TargetMode="External"/><Relationship Id="rId415" Type="http://schemas.openxmlformats.org/officeDocument/2006/relationships/hyperlink" Target="https://github.com/marylange/Trybe-Portfolio" TargetMode="External"/><Relationship Id="rId414" Type="http://schemas.openxmlformats.org/officeDocument/2006/relationships/hyperlink" Target="https://github.com/xavier-thomas/aws-cfn-stack-cleanup" TargetMode="External"/><Relationship Id="rId413" Type="http://schemas.openxmlformats.org/officeDocument/2006/relationships/hyperlink" Target="https://github.com/IvanMurakhovskii/GameOfLife" TargetMode="External"/><Relationship Id="rId412" Type="http://schemas.openxmlformats.org/officeDocument/2006/relationships/hyperlink" Target="https://github.com/mkremnev/ConwaysGame" TargetMode="External"/><Relationship Id="rId419" Type="http://schemas.openxmlformats.org/officeDocument/2006/relationships/hyperlink" Target="https://github.com/tsioman/currency-dynamic" TargetMode="External"/><Relationship Id="rId418" Type="http://schemas.openxmlformats.org/officeDocument/2006/relationships/hyperlink" Target="https://github.com/KEP-SERVDEV-FRONT/svelte-linda" TargetMode="External"/><Relationship Id="rId417" Type="http://schemas.openxmlformats.org/officeDocument/2006/relationships/hyperlink" Target="https://github.com/agalindom/Udapeople" TargetMode="External"/><Relationship Id="rId416" Type="http://schemas.openxmlformats.org/officeDocument/2006/relationships/hyperlink" Target="https://github.com/lbtoma/ce-237-mutation-test-demo" TargetMode="External"/><Relationship Id="rId411" Type="http://schemas.openxmlformats.org/officeDocument/2006/relationships/hyperlink" Target="https://github.com/KennedyAlef7/Salesmanmobapi" TargetMode="External"/><Relationship Id="rId410" Type="http://schemas.openxmlformats.org/officeDocument/2006/relationships/hyperlink" Target="https://github.com/awerlang/starter-ts" TargetMode="External"/><Relationship Id="rId206" Type="http://schemas.openxmlformats.org/officeDocument/2006/relationships/hyperlink" Target="https://github.com/brodybits/create-react-native-module" TargetMode="External"/><Relationship Id="rId448" Type="http://schemas.openxmlformats.org/officeDocument/2006/relationships/hyperlink" Target="https://github.com/remos/discord-queue-bot" TargetMode="External"/><Relationship Id="rId205" Type="http://schemas.openxmlformats.org/officeDocument/2006/relationships/hyperlink" Target="https://github.com/MatheusMartino97/18_sd-09-project-react-testing-library" TargetMode="External"/><Relationship Id="rId447" Type="http://schemas.openxmlformats.org/officeDocument/2006/relationships/hyperlink" Target="https://github.com/NerOcrO/katas" TargetMode="External"/><Relationship Id="rId204" Type="http://schemas.openxmlformats.org/officeDocument/2006/relationships/hyperlink" Target="https://github.com/allandecastro/PhoneNumberByCountry" TargetMode="External"/><Relationship Id="rId446" Type="http://schemas.openxmlformats.org/officeDocument/2006/relationships/hyperlink" Target="https://github.com/sachincool/AutoDeploy-SuperPower-Project" TargetMode="External"/><Relationship Id="rId203" Type="http://schemas.openxmlformats.org/officeDocument/2006/relationships/hyperlink" Target="https://github.com/claytonsilva/talent-retainer-service" TargetMode="External"/><Relationship Id="rId445" Type="http://schemas.openxmlformats.org/officeDocument/2006/relationships/hyperlink" Target="https://github.com/dubbha/croton" TargetMode="External"/><Relationship Id="rId209" Type="http://schemas.openxmlformats.org/officeDocument/2006/relationships/hyperlink" Target="https://github.com/Rafaekhatri11/Give-Your-Application-Auto-Deploy-SuperPower" TargetMode="External"/><Relationship Id="rId208" Type="http://schemas.openxmlformats.org/officeDocument/2006/relationships/hyperlink" Target="https://github.com/Melzar/onion-architecture-boilerplate" TargetMode="External"/><Relationship Id="rId207" Type="http://schemas.openxmlformats.org/officeDocument/2006/relationships/hyperlink" Target="https://github.com/rzelaya11/imageGrid-app" TargetMode="External"/><Relationship Id="rId449" Type="http://schemas.openxmlformats.org/officeDocument/2006/relationships/hyperlink" Target="https://github.com/fantasymarket/fantasymarket-app" TargetMode="External"/><Relationship Id="rId440" Type="http://schemas.openxmlformats.org/officeDocument/2006/relationships/hyperlink" Target="https://github.com/awerlang/sourdough" TargetMode="External"/><Relationship Id="rId202" Type="http://schemas.openxmlformats.org/officeDocument/2006/relationships/hyperlink" Target="https://github.com/japanese-xevvo/server-script-byhabr" TargetMode="External"/><Relationship Id="rId444" Type="http://schemas.openxmlformats.org/officeDocument/2006/relationships/hyperlink" Target="https://github.com/kazuhirodk/uc-vvs" TargetMode="External"/><Relationship Id="rId201" Type="http://schemas.openxmlformats.org/officeDocument/2006/relationships/hyperlink" Target="https://github.com/js-tasks-ru/nodejs-20210315-course-materials" TargetMode="External"/><Relationship Id="rId443" Type="http://schemas.openxmlformats.org/officeDocument/2006/relationships/hyperlink" Target="https://github.com/icaroharry/corn-questions" TargetMode="External"/><Relationship Id="rId200" Type="http://schemas.openxmlformats.org/officeDocument/2006/relationships/hyperlink" Target="https://github.com/voidcosmos/npkill" TargetMode="External"/><Relationship Id="rId442" Type="http://schemas.openxmlformats.org/officeDocument/2006/relationships/hyperlink" Target="https://github.com/daafith/mutation-testing-examples" TargetMode="External"/><Relationship Id="rId441" Type="http://schemas.openxmlformats.org/officeDocument/2006/relationships/hyperlink" Target="https://github.com/script-development/vue-minimal-multiselect" TargetMode="External"/><Relationship Id="rId437" Type="http://schemas.openxmlformats.org/officeDocument/2006/relationships/hyperlink" Target="https://github.com/bredah/ts-quality" TargetMode="External"/><Relationship Id="rId436" Type="http://schemas.openxmlformats.org/officeDocument/2006/relationships/hyperlink" Target="https://github.com/marcomontalbano/kata.js" TargetMode="External"/><Relationship Id="rId435" Type="http://schemas.openxmlformats.org/officeDocument/2006/relationships/hyperlink" Target="https://github.com/kavsingh/curry-pipe" TargetMode="External"/><Relationship Id="rId434" Type="http://schemas.openxmlformats.org/officeDocument/2006/relationships/hyperlink" Target="https://kavsingh.com" TargetMode="External"/><Relationship Id="rId439" Type="http://schemas.openxmlformats.org/officeDocument/2006/relationships/hyperlink" Target="https://github.com/anupam-bit2004/udacity_project3" TargetMode="External"/><Relationship Id="rId438" Type="http://schemas.openxmlformats.org/officeDocument/2006/relationships/hyperlink" Target="https://github.com/frnkvsk/microblog-backend" TargetMode="External"/><Relationship Id="rId433" Type="http://schemas.openxmlformats.org/officeDocument/2006/relationships/hyperlink" Target="https://github.com/lucasmarques73/mutation-test" TargetMode="External"/><Relationship Id="rId432" Type="http://schemas.openxmlformats.org/officeDocument/2006/relationships/hyperlink" Target="https://github.com/UniAcademia/Sistema-de-adocao-de-Animais--Front" TargetMode="External"/><Relationship Id="rId431" Type="http://schemas.openxmlformats.org/officeDocument/2006/relationships/hyperlink" Target="https://github.com/jennifer-eze/udapeople" TargetMode="External"/><Relationship Id="rId430" Type="http://schemas.openxmlformats.org/officeDocument/2006/relationships/hyperlink" Target="https://github.com/rabobank-blockchain/crypt-util"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https://github.com/hannahchan/Scaffold.WebApi" TargetMode="External"/><Relationship Id="rId2" Type="http://schemas.openxmlformats.org/officeDocument/2006/relationships/hyperlink" Target="https://github.com/hmcts/vh-admin-web" TargetMode="External"/><Relationship Id="rId3" Type="http://schemas.openxmlformats.org/officeDocument/2006/relationships/hyperlink" Target="https://github.com/Flash0ver/F0.Analyzers" TargetMode="External"/><Relationship Id="rId4" Type="http://schemas.openxmlformats.org/officeDocument/2006/relationships/hyperlink" Target="https://github.com/Flash0ver/F0-Talks-MutationTesting" TargetMode="External"/><Relationship Id="rId9" Type="http://schemas.openxmlformats.org/officeDocument/2006/relationships/hyperlink" Target="https://github.com/gartee-john-PFG/WorkshopCSharpApprovals" TargetMode="External"/><Relationship Id="rId5" Type="http://schemas.openxmlformats.org/officeDocument/2006/relationships/hyperlink" Target="https://github.com/crisbraatz/MetaphonePtBr" TargetMode="External"/><Relationship Id="rId6" Type="http://schemas.openxmlformats.org/officeDocument/2006/relationships/hyperlink" Target="https://github.com/mbartelsm/Faultify" TargetMode="External"/><Relationship Id="rId7" Type="http://schemas.openxmlformats.org/officeDocument/2006/relationships/hyperlink" Target="https://github.com/reductech/Core" TargetMode="External"/><Relationship Id="rId8" Type="http://schemas.openxmlformats.org/officeDocument/2006/relationships/hyperlink" Target="https://github.com/dbolin/Apex.Serialization" TargetMode="External"/><Relationship Id="rId31" Type="http://schemas.openxmlformats.org/officeDocument/2006/relationships/hyperlink" Target="https://github.com/BartoszOciepka/DiabetesNeuralNetwork" TargetMode="External"/><Relationship Id="rId30" Type="http://schemas.openxmlformats.org/officeDocument/2006/relationships/hyperlink" Target="https://github.com/xGumis/PimaDoctor" TargetMode="External"/><Relationship Id="rId33" Type="http://schemas.openxmlformats.org/officeDocument/2006/relationships/hyperlink" Target="https://github.com/gabruw/binary-api" TargetMode="External"/><Relationship Id="rId32" Type="http://schemas.openxmlformats.org/officeDocument/2006/relationships/hyperlink" Target="https://github.com/AmorimRob/TestesMutantes" TargetMode="External"/><Relationship Id="rId35" Type="http://schemas.openxmlformats.org/officeDocument/2006/relationships/hyperlink" Target="https://github.com/grimmborium/Brimborium.Extensions" TargetMode="External"/><Relationship Id="rId34" Type="http://schemas.openxmlformats.org/officeDocument/2006/relationships/hyperlink" Target="https://github.com/jbaxenom/heracles" TargetMode="External"/><Relationship Id="rId37" Type="http://schemas.openxmlformats.org/officeDocument/2006/relationships/drawing" Target="../drawings/drawing11.xml"/><Relationship Id="rId36" Type="http://schemas.openxmlformats.org/officeDocument/2006/relationships/hyperlink" Target="https://github.com/mvtorrecilha/CQRSAndMediatr_UnitTest_StrykerMutator" TargetMode="External"/><Relationship Id="rId20" Type="http://schemas.openxmlformats.org/officeDocument/2006/relationships/hyperlink" Target="https://github.com/Flash0ver/F0.Minesweeper" TargetMode="External"/><Relationship Id="rId22" Type="http://schemas.openxmlformats.org/officeDocument/2006/relationships/hyperlink" Target="https://github.com/brazzy/Galgenvogel" TargetMode="External"/><Relationship Id="rId21" Type="http://schemas.openxmlformats.org/officeDocument/2006/relationships/hyperlink" Target="https://github.com/murilobeltrame/DemoBookStoreAPIs" TargetMode="External"/><Relationship Id="rId24" Type="http://schemas.openxmlformats.org/officeDocument/2006/relationships/hyperlink" Target="https://github.com/kroniak/dotnext2019-mutation-analysis" TargetMode="External"/><Relationship Id="rId23" Type="http://schemas.openxmlformats.org/officeDocument/2006/relationships/hyperlink" Target="https://github.com/Amarok79/Amarok.Shared" TargetMode="External"/><Relationship Id="rId26" Type="http://schemas.openxmlformats.org/officeDocument/2006/relationships/hyperlink" Target="https://github.com/programistadoswiadczony/ArkademyAntiIF" TargetMode="External"/><Relationship Id="rId25" Type="http://schemas.openxmlformats.org/officeDocument/2006/relationships/hyperlink" Target="https://github.com/riezebosch/Unmockable" TargetMode="External"/><Relationship Id="rId28" Type="http://schemas.openxmlformats.org/officeDocument/2006/relationships/hyperlink" Target="https://github.com/FlorianGrimm/Latrans" TargetMode="External"/><Relationship Id="rId27" Type="http://schemas.openxmlformats.org/officeDocument/2006/relationships/hyperlink" Target="https://github.com/Flash0ver/F0-Talks-ContinuousIntegration" TargetMode="External"/><Relationship Id="rId29" Type="http://schemas.openxmlformats.org/officeDocument/2006/relationships/hyperlink" Target="https://github.com/juniorporfirio/stryker.net-demo" TargetMode="External"/><Relationship Id="rId11" Type="http://schemas.openxmlformats.org/officeDocument/2006/relationships/hyperlink" Target="https://github.com/hmcts/vh-video-api" TargetMode="External"/><Relationship Id="rId10" Type="http://schemas.openxmlformats.org/officeDocument/2006/relationships/hyperlink" Target="https://github.com/sbergen/Responsible" TargetMode="External"/><Relationship Id="rId13" Type="http://schemas.openxmlformats.org/officeDocument/2006/relationships/hyperlink" Target="https://github.com/AndrewEC/SteganographyApp" TargetMode="External"/><Relationship Id="rId12" Type="http://schemas.openxmlformats.org/officeDocument/2006/relationships/hyperlink" Target="https://github.com/hmcts/vh-bookings-api" TargetMode="External"/><Relationship Id="rId15" Type="http://schemas.openxmlformats.org/officeDocument/2006/relationships/hyperlink" Target="https://github.com/rodolforichter/MutationTest" TargetMode="External"/><Relationship Id="rId14" Type="http://schemas.openxmlformats.org/officeDocument/2006/relationships/hyperlink" Target="https://github.com/sbenzenko/DeveloperPath" TargetMode="External"/><Relationship Id="rId17" Type="http://schemas.openxmlformats.org/officeDocument/2006/relationships/hyperlink" Target="https://github.com/gartee-john-PFG/WorkshopCSharpRefactoring" TargetMode="External"/><Relationship Id="rId16" Type="http://schemas.openxmlformats.org/officeDocument/2006/relationships/hyperlink" Target="https://github.com/JMarianczuk/CSharpToolbox" TargetMode="External"/><Relationship Id="rId19" Type="http://schemas.openxmlformats.org/officeDocument/2006/relationships/hyperlink" Target="https://github.com/PabloChristian/medium-artigo-testes-mutacao-stryker" TargetMode="External"/><Relationship Id="rId18" Type="http://schemas.openxmlformats.org/officeDocument/2006/relationships/hyperlink" Target="https://github.com/IFYates/Shimterface"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http://stryker.net/" TargetMode="External"/><Relationship Id="rId2" Type="http://schemas.openxmlformats.org/officeDocument/2006/relationships/hyperlink" Target="http://stryker.net/" TargetMode="External"/><Relationship Id="rId3" Type="http://schemas.openxmlformats.org/officeDocument/2006/relationships/hyperlink" Target="http://stryker.net/" TargetMode="External"/><Relationship Id="rId4" Type="http://schemas.openxmlformats.org/officeDocument/2006/relationships/hyperlink" Target="http://stryker.net/" TargetMode="External"/><Relationship Id="rId5" Type="http://schemas.openxmlformats.org/officeDocument/2006/relationships/hyperlink" Target="http://stryker.net/" TargetMode="External"/><Relationship Id="rId6" Type="http://schemas.openxmlformats.org/officeDocument/2006/relationships/hyperlink" Target="http://stryker.net/" TargetMode="External"/><Relationship Id="rId7" Type="http://schemas.openxmlformats.org/officeDocument/2006/relationships/hyperlink" Target="http://stryker.net/" TargetMode="External"/><Relationship Id="rId8"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hyperlink" Target="http://stryker.net/" TargetMode="External"/><Relationship Id="rId2"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hyperlink" Target="http://stryker.net" TargetMode="External"/><Relationship Id="rId2"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hyperlink" Target="http://stryker.net" TargetMode="External"/><Relationship Id="rId2" Type="http://schemas.openxmlformats.org/officeDocument/2006/relationships/drawing" Target="../drawings/drawing15.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sheetData/>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outlineLevelCol="1"/>
  <cols>
    <col min="11" max="21" width="14.43" outlineLevel="1"/>
    <col customWidth="1" min="22" max="22" width="20.43" outlineLevel="1"/>
    <col min="23" max="23" width="14.43" outlineLevel="1"/>
  </cols>
  <sheetData>
    <row r="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2" t="s">
        <v>22</v>
      </c>
      <c r="X1" s="3" t="s">
        <v>23</v>
      </c>
      <c r="Y1" s="3" t="s">
        <v>24</v>
      </c>
    </row>
    <row r="2">
      <c r="A2" s="1" t="s">
        <v>25</v>
      </c>
      <c r="B2" s="1" t="s">
        <v>26</v>
      </c>
      <c r="C2" s="1" t="s">
        <v>27</v>
      </c>
      <c r="H2" s="1" t="s">
        <v>28</v>
      </c>
      <c r="J2" s="4" t="s">
        <v>29</v>
      </c>
      <c r="K2" s="1" t="s">
        <v>30</v>
      </c>
      <c r="L2" s="1" t="s">
        <v>31</v>
      </c>
      <c r="M2" s="1" t="s">
        <v>32</v>
      </c>
      <c r="N2" s="1" t="s">
        <v>33</v>
      </c>
      <c r="O2" s="1" t="s">
        <v>34</v>
      </c>
      <c r="P2" s="1">
        <v>1.0</v>
      </c>
      <c r="Q2" s="1">
        <v>1.0</v>
      </c>
      <c r="U2" s="1">
        <v>362.0</v>
      </c>
      <c r="V2" s="1" t="s">
        <v>35</v>
      </c>
      <c r="W2" s="2">
        <v>43856.0</v>
      </c>
      <c r="X2" s="1"/>
      <c r="Y2" s="1" t="s">
        <v>36</v>
      </c>
    </row>
    <row r="3">
      <c r="A3" s="1" t="s">
        <v>37</v>
      </c>
      <c r="B3" s="1" t="s">
        <v>38</v>
      </c>
      <c r="C3" s="1" t="s">
        <v>39</v>
      </c>
      <c r="J3" s="4" t="s">
        <v>40</v>
      </c>
      <c r="K3" s="1" t="s">
        <v>41</v>
      </c>
      <c r="L3" s="1" t="s">
        <v>31</v>
      </c>
      <c r="M3" s="1" t="s">
        <v>42</v>
      </c>
      <c r="N3" s="1" t="s">
        <v>43</v>
      </c>
      <c r="O3" s="1" t="s">
        <v>44</v>
      </c>
      <c r="P3" s="1">
        <v>1.0</v>
      </c>
      <c r="Q3" s="1">
        <v>1.0</v>
      </c>
      <c r="U3" s="1">
        <v>82.0</v>
      </c>
      <c r="V3" s="1" t="s">
        <v>45</v>
      </c>
      <c r="W3" s="2">
        <v>44356.0</v>
      </c>
      <c r="X3" s="1"/>
      <c r="Y3" s="1" t="s">
        <v>36</v>
      </c>
    </row>
    <row r="4">
      <c r="A4" s="1" t="s">
        <v>46</v>
      </c>
      <c r="B4" s="1" t="s">
        <v>47</v>
      </c>
      <c r="C4" s="1" t="s">
        <v>48</v>
      </c>
      <c r="H4" s="1" t="s">
        <v>49</v>
      </c>
      <c r="J4" s="4" t="s">
        <v>50</v>
      </c>
      <c r="K4" s="1" t="s">
        <v>30</v>
      </c>
      <c r="L4" s="1" t="s">
        <v>51</v>
      </c>
      <c r="M4" s="1" t="s">
        <v>52</v>
      </c>
      <c r="N4" s="1" t="s">
        <v>53</v>
      </c>
      <c r="O4" s="1" t="s">
        <v>54</v>
      </c>
      <c r="P4" s="1">
        <v>3.0</v>
      </c>
      <c r="Q4" s="1">
        <v>1.0</v>
      </c>
      <c r="U4" s="1">
        <v>11.0</v>
      </c>
      <c r="V4" s="1" t="s">
        <v>55</v>
      </c>
      <c r="W4" s="5"/>
      <c r="X4" s="1"/>
      <c r="Y4" s="1" t="s">
        <v>36</v>
      </c>
    </row>
    <row r="5">
      <c r="A5" s="1" t="s">
        <v>56</v>
      </c>
      <c r="B5" s="4" t="s">
        <v>57</v>
      </c>
      <c r="C5" s="1" t="s">
        <v>58</v>
      </c>
      <c r="H5" s="1" t="s">
        <v>59</v>
      </c>
      <c r="J5" s="4" t="s">
        <v>60</v>
      </c>
      <c r="K5" s="1" t="s">
        <v>61</v>
      </c>
      <c r="L5" s="1" t="s">
        <v>31</v>
      </c>
      <c r="M5" s="1" t="s">
        <v>62</v>
      </c>
      <c r="N5" s="1" t="s">
        <v>63</v>
      </c>
      <c r="O5" s="1" t="s">
        <v>64</v>
      </c>
      <c r="P5" s="1">
        <v>3.0</v>
      </c>
      <c r="Q5" s="1">
        <v>7.0</v>
      </c>
      <c r="R5" s="1">
        <v>9.0</v>
      </c>
      <c r="S5" s="1">
        <v>4.0</v>
      </c>
      <c r="T5" s="1">
        <v>79.0</v>
      </c>
      <c r="U5" s="1">
        <v>1497.0</v>
      </c>
      <c r="V5" s="1" t="s">
        <v>65</v>
      </c>
      <c r="W5" s="2">
        <v>41318.0</v>
      </c>
      <c r="X5" s="1"/>
      <c r="Y5" s="1" t="s">
        <v>36</v>
      </c>
    </row>
    <row r="6">
      <c r="A6" s="1" t="s">
        <v>66</v>
      </c>
      <c r="B6" s="1" t="s">
        <v>67</v>
      </c>
      <c r="C6" s="1" t="s">
        <v>68</v>
      </c>
      <c r="J6" s="4" t="s">
        <v>69</v>
      </c>
      <c r="K6" s="1" t="s">
        <v>30</v>
      </c>
      <c r="L6" s="1" t="s">
        <v>70</v>
      </c>
      <c r="M6" s="1" t="s">
        <v>71</v>
      </c>
      <c r="N6" s="1" t="s">
        <v>72</v>
      </c>
      <c r="O6" s="1" t="s">
        <v>73</v>
      </c>
      <c r="P6" s="1">
        <v>1.0</v>
      </c>
      <c r="Q6" s="1">
        <v>1.0</v>
      </c>
      <c r="U6" s="1">
        <v>3.0</v>
      </c>
      <c r="V6" s="1" t="s">
        <v>74</v>
      </c>
      <c r="W6" s="5"/>
      <c r="X6" s="1"/>
      <c r="Y6" s="1" t="s">
        <v>36</v>
      </c>
    </row>
    <row r="7">
      <c r="A7" s="1" t="s">
        <v>75</v>
      </c>
      <c r="B7" s="1" t="s">
        <v>76</v>
      </c>
      <c r="C7" s="1" t="s">
        <v>77</v>
      </c>
      <c r="J7" s="4" t="s">
        <v>78</v>
      </c>
      <c r="K7" s="1" t="s">
        <v>30</v>
      </c>
      <c r="L7" s="1" t="s">
        <v>79</v>
      </c>
      <c r="M7" s="1" t="s">
        <v>80</v>
      </c>
      <c r="N7" s="1" t="s">
        <v>81</v>
      </c>
      <c r="O7" s="1" t="s">
        <v>82</v>
      </c>
      <c r="P7" s="1">
        <v>2.0</v>
      </c>
      <c r="Q7" s="1">
        <v>1.0</v>
      </c>
      <c r="R7" s="1">
        <v>2.0</v>
      </c>
      <c r="S7" s="1">
        <v>1.0</v>
      </c>
      <c r="U7" s="1">
        <v>348.0</v>
      </c>
      <c r="V7" s="1" t="s">
        <v>83</v>
      </c>
      <c r="W7" s="2">
        <v>43840.0</v>
      </c>
      <c r="X7" s="1"/>
      <c r="Y7" s="1" t="s">
        <v>36</v>
      </c>
    </row>
    <row r="8">
      <c r="A8" s="1" t="s">
        <v>84</v>
      </c>
      <c r="B8" s="1" t="s">
        <v>85</v>
      </c>
      <c r="C8" s="1" t="s">
        <v>86</v>
      </c>
      <c r="D8" s="1" t="s">
        <v>87</v>
      </c>
      <c r="F8" s="1" t="s">
        <v>88</v>
      </c>
      <c r="G8" s="1" t="s">
        <v>89</v>
      </c>
      <c r="J8" s="4" t="s">
        <v>90</v>
      </c>
      <c r="K8" s="1" t="s">
        <v>30</v>
      </c>
      <c r="L8" s="1" t="s">
        <v>51</v>
      </c>
      <c r="M8" s="1" t="s">
        <v>91</v>
      </c>
      <c r="N8" s="1" t="s">
        <v>92</v>
      </c>
      <c r="O8" s="1" t="s">
        <v>93</v>
      </c>
      <c r="P8" s="1">
        <v>3.0</v>
      </c>
      <c r="Q8" s="1">
        <v>2.0</v>
      </c>
      <c r="U8" s="1">
        <v>321.0</v>
      </c>
      <c r="V8" s="1" t="s">
        <v>94</v>
      </c>
      <c r="W8" s="2">
        <v>44165.0</v>
      </c>
      <c r="X8" s="1" t="s">
        <v>95</v>
      </c>
      <c r="Y8" s="6"/>
    </row>
    <row r="9">
      <c r="A9" s="1" t="s">
        <v>96</v>
      </c>
      <c r="B9" s="1" t="s">
        <v>97</v>
      </c>
      <c r="C9" s="1" t="s">
        <v>98</v>
      </c>
      <c r="D9" s="1" t="s">
        <v>99</v>
      </c>
      <c r="J9" s="4" t="s">
        <v>100</v>
      </c>
      <c r="K9" s="1" t="s">
        <v>30</v>
      </c>
      <c r="L9" s="1" t="s">
        <v>51</v>
      </c>
      <c r="M9" s="1" t="s">
        <v>101</v>
      </c>
      <c r="N9" s="1" t="s">
        <v>102</v>
      </c>
      <c r="O9" s="1" t="s">
        <v>103</v>
      </c>
      <c r="P9" s="1">
        <v>1.0</v>
      </c>
      <c r="Q9" s="1">
        <v>1.0</v>
      </c>
      <c r="U9" s="1">
        <v>3.0</v>
      </c>
      <c r="V9" s="1" t="s">
        <v>104</v>
      </c>
      <c r="W9" s="2">
        <v>44358.0</v>
      </c>
      <c r="X9" s="1"/>
      <c r="Y9" s="6"/>
    </row>
    <row r="10">
      <c r="A10" s="1" t="s">
        <v>105</v>
      </c>
      <c r="B10" s="1" t="s">
        <v>106</v>
      </c>
      <c r="C10" s="1" t="s">
        <v>107</v>
      </c>
      <c r="J10" s="4" t="s">
        <v>108</v>
      </c>
      <c r="K10" s="1" t="s">
        <v>30</v>
      </c>
      <c r="L10" s="1" t="s">
        <v>31</v>
      </c>
      <c r="M10" s="1" t="s">
        <v>109</v>
      </c>
      <c r="N10" s="1" t="s">
        <v>110</v>
      </c>
      <c r="O10" s="1" t="s">
        <v>111</v>
      </c>
      <c r="P10" s="1">
        <v>1.0</v>
      </c>
      <c r="Q10" s="1">
        <v>1.0</v>
      </c>
      <c r="U10" s="1">
        <v>12.0</v>
      </c>
      <c r="V10" s="1" t="s">
        <v>112</v>
      </c>
      <c r="W10" s="5"/>
      <c r="X10" s="1"/>
      <c r="Y10" s="1" t="s">
        <v>36</v>
      </c>
    </row>
    <row r="11">
      <c r="A11" s="1" t="s">
        <v>113</v>
      </c>
      <c r="B11" s="1" t="s">
        <v>114</v>
      </c>
      <c r="C11" s="1" t="s">
        <v>115</v>
      </c>
      <c r="D11" s="1" t="s">
        <v>116</v>
      </c>
      <c r="E11" s="1" t="s">
        <v>117</v>
      </c>
      <c r="G11" s="1" t="s">
        <v>118</v>
      </c>
      <c r="H11" s="1" t="s">
        <v>119</v>
      </c>
      <c r="J11" s="4" t="s">
        <v>120</v>
      </c>
      <c r="K11" s="1" t="s">
        <v>30</v>
      </c>
      <c r="L11" s="1" t="s">
        <v>31</v>
      </c>
      <c r="M11" s="1" t="s">
        <v>121</v>
      </c>
      <c r="N11" s="1" t="s">
        <v>122</v>
      </c>
      <c r="O11" s="1" t="s">
        <v>123</v>
      </c>
      <c r="P11" s="1">
        <v>1.0</v>
      </c>
      <c r="Q11" s="1">
        <v>1.0</v>
      </c>
      <c r="S11" s="1">
        <v>3.0</v>
      </c>
      <c r="U11" s="1">
        <v>183.0</v>
      </c>
      <c r="V11" s="1" t="s">
        <v>124</v>
      </c>
      <c r="W11" s="5"/>
      <c r="X11" s="1"/>
      <c r="Y11" s="1" t="s">
        <v>36</v>
      </c>
    </row>
    <row r="12">
      <c r="A12" s="1" t="s">
        <v>125</v>
      </c>
      <c r="B12" s="1" t="s">
        <v>126</v>
      </c>
      <c r="C12" s="1" t="s">
        <v>127</v>
      </c>
      <c r="H12" s="1" t="s">
        <v>128</v>
      </c>
      <c r="J12" s="4" t="s">
        <v>129</v>
      </c>
      <c r="K12" s="1" t="s">
        <v>130</v>
      </c>
      <c r="L12" s="1" t="s">
        <v>31</v>
      </c>
      <c r="M12" s="1" t="s">
        <v>131</v>
      </c>
      <c r="N12" s="1" t="s">
        <v>132</v>
      </c>
      <c r="O12" s="1" t="s">
        <v>133</v>
      </c>
      <c r="P12" s="1">
        <v>5.0</v>
      </c>
      <c r="R12" s="1">
        <v>1.0</v>
      </c>
      <c r="U12" s="1">
        <v>348.0</v>
      </c>
      <c r="V12" s="1" t="s">
        <v>134</v>
      </c>
      <c r="W12" s="2">
        <v>42234.0</v>
      </c>
      <c r="X12" s="1" t="s">
        <v>135</v>
      </c>
      <c r="Y12" s="1" t="s">
        <v>36</v>
      </c>
    </row>
    <row r="13">
      <c r="A13" s="1" t="s">
        <v>136</v>
      </c>
      <c r="B13" s="1" t="s">
        <v>137</v>
      </c>
      <c r="C13" s="1" t="s">
        <v>138</v>
      </c>
      <c r="D13" s="1" t="s">
        <v>139</v>
      </c>
      <c r="E13" s="1" t="s">
        <v>140</v>
      </c>
      <c r="F13" s="1" t="s">
        <v>141</v>
      </c>
      <c r="G13" s="1" t="s">
        <v>142</v>
      </c>
      <c r="H13" s="1" t="s">
        <v>143</v>
      </c>
      <c r="J13" s="4" t="s">
        <v>144</v>
      </c>
      <c r="K13" s="1" t="s">
        <v>130</v>
      </c>
      <c r="L13" s="1" t="s">
        <v>31</v>
      </c>
      <c r="M13" s="1" t="s">
        <v>145</v>
      </c>
      <c r="N13" s="1" t="s">
        <v>146</v>
      </c>
      <c r="O13" s="1" t="s">
        <v>147</v>
      </c>
      <c r="P13" s="1">
        <v>1.0</v>
      </c>
      <c r="Q13" s="1">
        <v>1.0</v>
      </c>
      <c r="U13" s="1">
        <v>144.0</v>
      </c>
      <c r="V13" s="1" t="s">
        <v>148</v>
      </c>
      <c r="W13" s="5"/>
      <c r="X13" s="1" t="s">
        <v>95</v>
      </c>
      <c r="Y13" s="1" t="s">
        <v>36</v>
      </c>
    </row>
    <row r="14">
      <c r="A14" s="1" t="s">
        <v>149</v>
      </c>
      <c r="B14" s="1" t="s">
        <v>150</v>
      </c>
      <c r="C14" s="1" t="s">
        <v>151</v>
      </c>
      <c r="D14" s="1" t="s">
        <v>152</v>
      </c>
      <c r="J14" s="4" t="s">
        <v>153</v>
      </c>
      <c r="K14" s="1" t="s">
        <v>61</v>
      </c>
      <c r="L14" s="1" t="s">
        <v>31</v>
      </c>
      <c r="M14" s="1" t="s">
        <v>154</v>
      </c>
      <c r="N14" s="1" t="s">
        <v>155</v>
      </c>
      <c r="O14" s="1" t="s">
        <v>156</v>
      </c>
      <c r="P14" s="1">
        <v>1.0</v>
      </c>
      <c r="Q14" s="1">
        <v>1.0</v>
      </c>
      <c r="U14" s="1">
        <v>23.0</v>
      </c>
      <c r="V14" s="1" t="s">
        <v>157</v>
      </c>
      <c r="W14" s="2">
        <v>43995.0</v>
      </c>
      <c r="X14" s="1"/>
      <c r="Y14" s="6"/>
    </row>
    <row r="15">
      <c r="A15" s="1" t="s">
        <v>158</v>
      </c>
      <c r="B15" s="1" t="s">
        <v>159</v>
      </c>
      <c r="C15" s="1" t="s">
        <v>160</v>
      </c>
      <c r="H15" s="1" t="s">
        <v>161</v>
      </c>
      <c r="J15" s="4" t="s">
        <v>162</v>
      </c>
      <c r="K15" s="1" t="s">
        <v>30</v>
      </c>
      <c r="L15" s="1" t="s">
        <v>163</v>
      </c>
      <c r="M15" s="1" t="s">
        <v>164</v>
      </c>
      <c r="N15" s="1" t="s">
        <v>165</v>
      </c>
      <c r="O15" s="1" t="s">
        <v>166</v>
      </c>
      <c r="P15" s="1">
        <v>1.0</v>
      </c>
      <c r="Q15" s="1">
        <v>1.0</v>
      </c>
      <c r="U15" s="1">
        <v>11.0</v>
      </c>
      <c r="V15" s="1" t="s">
        <v>167</v>
      </c>
      <c r="W15" s="5"/>
      <c r="X15" s="1"/>
      <c r="Y15" s="1" t="s">
        <v>168</v>
      </c>
    </row>
    <row r="16">
      <c r="A16" s="1" t="s">
        <v>169</v>
      </c>
      <c r="B16" s="1" t="s">
        <v>170</v>
      </c>
      <c r="C16" s="1" t="s">
        <v>171</v>
      </c>
      <c r="H16" s="1" t="s">
        <v>172</v>
      </c>
      <c r="J16" s="4" t="s">
        <v>173</v>
      </c>
      <c r="K16" s="1" t="s">
        <v>130</v>
      </c>
      <c r="L16" s="1" t="s">
        <v>31</v>
      </c>
      <c r="M16" s="1" t="s">
        <v>174</v>
      </c>
      <c r="N16" s="1" t="s">
        <v>175</v>
      </c>
      <c r="O16" s="1" t="s">
        <v>176</v>
      </c>
      <c r="P16" s="1">
        <v>4.0</v>
      </c>
      <c r="Q16" s="1">
        <v>4.0</v>
      </c>
      <c r="S16" s="1">
        <v>1.0</v>
      </c>
      <c r="T16" s="1">
        <v>1.0</v>
      </c>
      <c r="U16" s="1">
        <v>126.0</v>
      </c>
      <c r="V16" s="1" t="s">
        <v>177</v>
      </c>
      <c r="W16" s="2">
        <v>43676.0</v>
      </c>
      <c r="X16" s="1" t="s">
        <v>178</v>
      </c>
      <c r="Y16" s="1" t="s">
        <v>36</v>
      </c>
    </row>
    <row r="17">
      <c r="A17" s="1" t="s">
        <v>179</v>
      </c>
      <c r="B17" s="1" t="s">
        <v>180</v>
      </c>
      <c r="C17" s="1" t="s">
        <v>181</v>
      </c>
      <c r="D17" s="1" t="s">
        <v>182</v>
      </c>
      <c r="F17" s="1" t="s">
        <v>183</v>
      </c>
      <c r="G17" s="1" t="s">
        <v>184</v>
      </c>
      <c r="J17" s="4" t="s">
        <v>185</v>
      </c>
      <c r="K17" s="1" t="s">
        <v>130</v>
      </c>
      <c r="L17" s="1" t="s">
        <v>31</v>
      </c>
      <c r="M17" s="1" t="s">
        <v>186</v>
      </c>
      <c r="N17" s="1" t="s">
        <v>187</v>
      </c>
      <c r="O17" s="1" t="s">
        <v>188</v>
      </c>
      <c r="P17" s="1">
        <v>2.0</v>
      </c>
      <c r="Q17" s="1">
        <v>1.0</v>
      </c>
      <c r="U17" s="1">
        <v>44.0</v>
      </c>
      <c r="V17" s="1" t="s">
        <v>189</v>
      </c>
      <c r="W17" s="2">
        <v>44309.0</v>
      </c>
      <c r="X17" s="1" t="s">
        <v>95</v>
      </c>
      <c r="Y17" s="1" t="s">
        <v>36</v>
      </c>
    </row>
    <row r="18">
      <c r="A18" s="1" t="s">
        <v>190</v>
      </c>
      <c r="B18" s="1" t="s">
        <v>191</v>
      </c>
      <c r="C18" s="1" t="s">
        <v>192</v>
      </c>
      <c r="D18" s="1" t="s">
        <v>193</v>
      </c>
      <c r="J18" s="4" t="s">
        <v>194</v>
      </c>
      <c r="K18" s="1" t="s">
        <v>61</v>
      </c>
      <c r="L18" s="1" t="s">
        <v>31</v>
      </c>
      <c r="M18" s="1" t="s">
        <v>195</v>
      </c>
      <c r="N18" s="1" t="s">
        <v>196</v>
      </c>
      <c r="O18" s="1" t="s">
        <v>197</v>
      </c>
      <c r="P18" s="1">
        <v>1.0</v>
      </c>
      <c r="Q18" s="1">
        <v>1.0</v>
      </c>
      <c r="U18" s="1">
        <v>8.0</v>
      </c>
      <c r="V18" s="1" t="s">
        <v>198</v>
      </c>
      <c r="W18" s="2">
        <v>44356.0</v>
      </c>
      <c r="X18" s="1"/>
      <c r="Y18" s="1" t="s">
        <v>199</v>
      </c>
    </row>
    <row r="19">
      <c r="A19" s="1" t="s">
        <v>200</v>
      </c>
      <c r="B19" s="1" t="s">
        <v>201</v>
      </c>
      <c r="C19" s="1" t="s">
        <v>202</v>
      </c>
      <c r="J19" s="4" t="s">
        <v>203</v>
      </c>
      <c r="K19" s="1" t="s">
        <v>30</v>
      </c>
      <c r="L19" s="1" t="s">
        <v>31</v>
      </c>
      <c r="M19" s="1" t="s">
        <v>204</v>
      </c>
      <c r="N19" s="1" t="s">
        <v>205</v>
      </c>
      <c r="O19" s="1" t="s">
        <v>206</v>
      </c>
      <c r="P19" s="1">
        <v>4.0</v>
      </c>
      <c r="Q19" s="1">
        <v>1.0</v>
      </c>
      <c r="U19" s="1">
        <v>16.0</v>
      </c>
      <c r="V19" s="1" t="s">
        <v>207</v>
      </c>
      <c r="W19" s="2">
        <v>44361.0</v>
      </c>
      <c r="X19" s="1"/>
      <c r="Y19" s="1" t="s">
        <v>36</v>
      </c>
    </row>
    <row r="20">
      <c r="A20" s="1" t="s">
        <v>208</v>
      </c>
      <c r="B20" s="1" t="s">
        <v>209</v>
      </c>
      <c r="C20" s="1" t="s">
        <v>210</v>
      </c>
      <c r="H20" s="1" t="s">
        <v>211</v>
      </c>
      <c r="J20" s="4" t="s">
        <v>212</v>
      </c>
      <c r="K20" s="1" t="s">
        <v>30</v>
      </c>
      <c r="L20" s="1" t="s">
        <v>213</v>
      </c>
      <c r="M20" s="1" t="s">
        <v>214</v>
      </c>
      <c r="N20" s="1" t="s">
        <v>215</v>
      </c>
      <c r="O20" s="1" t="s">
        <v>216</v>
      </c>
      <c r="P20" s="1">
        <v>1.0</v>
      </c>
      <c r="Q20" s="1">
        <v>1.0</v>
      </c>
      <c r="U20" s="1">
        <v>13.0</v>
      </c>
      <c r="V20" s="1" t="s">
        <v>217</v>
      </c>
      <c r="W20" s="5"/>
      <c r="X20" s="1"/>
      <c r="Y20" s="1" t="s">
        <v>168</v>
      </c>
    </row>
    <row r="21">
      <c r="A21" s="1" t="s">
        <v>218</v>
      </c>
      <c r="B21" s="1" t="s">
        <v>219</v>
      </c>
      <c r="C21" s="1" t="s">
        <v>220</v>
      </c>
      <c r="D21" s="1" t="s">
        <v>221</v>
      </c>
      <c r="G21" s="1" t="s">
        <v>222</v>
      </c>
      <c r="H21" s="1" t="s">
        <v>223</v>
      </c>
      <c r="J21" s="4" t="s">
        <v>224</v>
      </c>
      <c r="K21" s="1" t="s">
        <v>30</v>
      </c>
      <c r="L21" s="1" t="s">
        <v>31</v>
      </c>
      <c r="M21" s="1" t="s">
        <v>225</v>
      </c>
      <c r="N21" s="1" t="s">
        <v>226</v>
      </c>
      <c r="O21" s="1" t="s">
        <v>227</v>
      </c>
      <c r="P21" s="1">
        <v>1.0</v>
      </c>
      <c r="Q21" s="1">
        <v>1.0</v>
      </c>
      <c r="U21" s="1">
        <v>1.0</v>
      </c>
      <c r="V21" s="1" t="s">
        <v>228</v>
      </c>
      <c r="W21" s="2">
        <v>44361.0</v>
      </c>
      <c r="X21" s="1"/>
      <c r="Y21" s="1" t="s">
        <v>168</v>
      </c>
    </row>
    <row r="22">
      <c r="A22" s="1" t="s">
        <v>229</v>
      </c>
      <c r="B22" s="1" t="s">
        <v>230</v>
      </c>
      <c r="C22" s="1" t="s">
        <v>231</v>
      </c>
      <c r="J22" s="4" t="s">
        <v>232</v>
      </c>
      <c r="K22" s="1" t="s">
        <v>30</v>
      </c>
      <c r="L22" s="1" t="s">
        <v>70</v>
      </c>
      <c r="M22" s="1" t="s">
        <v>233</v>
      </c>
      <c r="N22" s="1" t="s">
        <v>234</v>
      </c>
      <c r="O22" s="1" t="s">
        <v>235</v>
      </c>
      <c r="P22" s="1">
        <v>4.0</v>
      </c>
      <c r="Q22" s="1">
        <v>1.0</v>
      </c>
      <c r="U22" s="1">
        <v>50.0</v>
      </c>
      <c r="V22" s="1" t="s">
        <v>236</v>
      </c>
      <c r="W22" s="2">
        <v>44253.0</v>
      </c>
      <c r="X22" s="1"/>
      <c r="Y22" s="6"/>
    </row>
    <row r="23">
      <c r="A23" s="1" t="s">
        <v>237</v>
      </c>
      <c r="B23" s="1" t="s">
        <v>238</v>
      </c>
      <c r="C23" s="1" t="s">
        <v>239</v>
      </c>
      <c r="D23" s="1" t="s">
        <v>239</v>
      </c>
      <c r="F23" s="4" t="s">
        <v>240</v>
      </c>
      <c r="G23" s="1" t="s">
        <v>241</v>
      </c>
      <c r="H23" s="1" t="s">
        <v>242</v>
      </c>
      <c r="J23" s="4" t="s">
        <v>243</v>
      </c>
      <c r="K23" s="1" t="s">
        <v>30</v>
      </c>
      <c r="L23" s="1" t="s">
        <v>51</v>
      </c>
      <c r="M23" s="1" t="s">
        <v>244</v>
      </c>
      <c r="N23" s="1" t="s">
        <v>245</v>
      </c>
      <c r="O23" s="1" t="s">
        <v>246</v>
      </c>
      <c r="P23" s="1">
        <v>1.0</v>
      </c>
      <c r="Q23" s="1">
        <v>1.0</v>
      </c>
      <c r="S23" s="1">
        <v>1.0</v>
      </c>
      <c r="U23" s="1">
        <v>71.0</v>
      </c>
      <c r="V23" s="1" t="s">
        <v>247</v>
      </c>
      <c r="W23" s="5"/>
      <c r="X23" s="1" t="s">
        <v>95</v>
      </c>
      <c r="Y23" s="1" t="s">
        <v>36</v>
      </c>
    </row>
    <row r="24">
      <c r="A24" s="1" t="s">
        <v>248</v>
      </c>
      <c r="B24" s="1" t="s">
        <v>249</v>
      </c>
      <c r="C24" s="1" t="s">
        <v>250</v>
      </c>
      <c r="J24" s="4" t="s">
        <v>251</v>
      </c>
      <c r="K24" s="1" t="s">
        <v>30</v>
      </c>
      <c r="L24" s="1" t="s">
        <v>31</v>
      </c>
      <c r="M24" s="1" t="s">
        <v>252</v>
      </c>
      <c r="N24" s="1" t="s">
        <v>253</v>
      </c>
      <c r="O24" s="1" t="s">
        <v>254</v>
      </c>
      <c r="P24" s="1">
        <v>1.0</v>
      </c>
      <c r="Q24" s="1">
        <v>1.0</v>
      </c>
      <c r="U24" s="1">
        <v>4.0</v>
      </c>
      <c r="V24" s="1" t="s">
        <v>255</v>
      </c>
      <c r="W24" s="5"/>
      <c r="X24" s="1"/>
      <c r="Y24" s="6"/>
    </row>
    <row r="25">
      <c r="A25" s="1" t="s">
        <v>256</v>
      </c>
      <c r="B25" s="4" t="s">
        <v>257</v>
      </c>
      <c r="C25" s="1" t="s">
        <v>258</v>
      </c>
      <c r="J25" s="4" t="s">
        <v>259</v>
      </c>
      <c r="K25" s="1" t="s">
        <v>30</v>
      </c>
      <c r="L25" s="1" t="s">
        <v>51</v>
      </c>
      <c r="M25" s="1" t="s">
        <v>260</v>
      </c>
      <c r="N25" s="1" t="s">
        <v>261</v>
      </c>
      <c r="O25" s="1" t="s">
        <v>262</v>
      </c>
      <c r="P25" s="1">
        <v>1.0</v>
      </c>
      <c r="Q25" s="1">
        <v>1.0</v>
      </c>
      <c r="U25" s="1">
        <v>1.0</v>
      </c>
      <c r="V25" s="1" t="s">
        <v>263</v>
      </c>
      <c r="W25" s="2">
        <v>44358.0</v>
      </c>
      <c r="X25" s="1"/>
      <c r="Y25" s="6"/>
    </row>
    <row r="26">
      <c r="A26" s="1" t="s">
        <v>264</v>
      </c>
      <c r="B26" s="1" t="s">
        <v>265</v>
      </c>
      <c r="C26" s="1" t="s">
        <v>266</v>
      </c>
      <c r="D26" s="1" t="s">
        <v>267</v>
      </c>
      <c r="H26" s="1" t="s">
        <v>268</v>
      </c>
      <c r="J26" s="4" t="s">
        <v>269</v>
      </c>
      <c r="K26" s="1" t="s">
        <v>61</v>
      </c>
      <c r="L26" s="1" t="s">
        <v>31</v>
      </c>
      <c r="M26" s="1" t="s">
        <v>270</v>
      </c>
      <c r="N26" s="1" t="s">
        <v>271</v>
      </c>
      <c r="O26" s="1" t="s">
        <v>272</v>
      </c>
      <c r="P26" s="1">
        <v>1.0</v>
      </c>
      <c r="Q26" s="1">
        <v>1.0</v>
      </c>
      <c r="U26" s="1">
        <v>2.0</v>
      </c>
      <c r="V26" s="1" t="s">
        <v>273</v>
      </c>
      <c r="W26" s="2">
        <v>44358.0</v>
      </c>
      <c r="X26" s="1"/>
      <c r="Y26" s="1" t="s">
        <v>199</v>
      </c>
    </row>
    <row r="27">
      <c r="A27" s="1" t="s">
        <v>274</v>
      </c>
      <c r="B27" s="1" t="s">
        <v>275</v>
      </c>
      <c r="C27" s="1" t="s">
        <v>276</v>
      </c>
      <c r="D27" s="1" t="s">
        <v>277</v>
      </c>
      <c r="E27" s="1" t="s">
        <v>278</v>
      </c>
      <c r="H27" s="1" t="s">
        <v>275</v>
      </c>
      <c r="J27" s="4" t="s">
        <v>279</v>
      </c>
      <c r="K27" s="1" t="s">
        <v>61</v>
      </c>
      <c r="L27" s="1" t="s">
        <v>31</v>
      </c>
      <c r="M27" s="1" t="s">
        <v>280</v>
      </c>
      <c r="N27" s="1" t="s">
        <v>281</v>
      </c>
      <c r="O27" s="1" t="s">
        <v>282</v>
      </c>
      <c r="P27" s="1">
        <v>1.0</v>
      </c>
      <c r="Q27" s="1">
        <v>1.0</v>
      </c>
      <c r="U27" s="1">
        <v>2.0</v>
      </c>
      <c r="V27" s="1" t="s">
        <v>283</v>
      </c>
      <c r="W27" s="5"/>
      <c r="X27" s="1"/>
      <c r="Y27" s="6"/>
    </row>
    <row r="28">
      <c r="A28" s="1" t="s">
        <v>284</v>
      </c>
      <c r="B28" s="1" t="s">
        <v>285</v>
      </c>
      <c r="C28" s="1" t="s">
        <v>286</v>
      </c>
      <c r="J28" s="4" t="s">
        <v>287</v>
      </c>
      <c r="K28" s="1" t="s">
        <v>130</v>
      </c>
      <c r="L28" s="1" t="s">
        <v>31</v>
      </c>
      <c r="M28" s="1" t="s">
        <v>288</v>
      </c>
      <c r="N28" s="1" t="s">
        <v>289</v>
      </c>
      <c r="O28" s="1" t="s">
        <v>290</v>
      </c>
      <c r="P28" s="1">
        <v>1.0</v>
      </c>
      <c r="Q28" s="1">
        <v>1.0</v>
      </c>
      <c r="U28" s="1">
        <v>191.0</v>
      </c>
      <c r="V28" s="1" t="s">
        <v>291</v>
      </c>
      <c r="W28" s="2">
        <v>44004.0</v>
      </c>
      <c r="X28" s="1"/>
      <c r="Y28" s="1" t="s">
        <v>36</v>
      </c>
    </row>
    <row r="29">
      <c r="A29" s="1" t="s">
        <v>292</v>
      </c>
      <c r="B29" s="1" t="s">
        <v>293</v>
      </c>
      <c r="C29" s="1" t="s">
        <v>294</v>
      </c>
      <c r="D29" s="1" t="s">
        <v>295</v>
      </c>
      <c r="H29" s="1" t="s">
        <v>296</v>
      </c>
      <c r="J29" s="4" t="s">
        <v>297</v>
      </c>
      <c r="K29" s="1" t="s">
        <v>130</v>
      </c>
      <c r="L29" s="1" t="s">
        <v>31</v>
      </c>
      <c r="M29" s="1" t="s">
        <v>298</v>
      </c>
      <c r="N29" s="1" t="s">
        <v>299</v>
      </c>
      <c r="O29" s="1" t="s">
        <v>300</v>
      </c>
      <c r="P29" s="1">
        <v>1.0</v>
      </c>
      <c r="Q29" s="1">
        <v>1.0</v>
      </c>
      <c r="U29" s="1">
        <v>1.0</v>
      </c>
      <c r="V29" s="1" t="s">
        <v>301</v>
      </c>
      <c r="W29" s="5"/>
      <c r="X29" s="1"/>
      <c r="Y29" s="1" t="s">
        <v>36</v>
      </c>
    </row>
    <row r="30">
      <c r="A30" s="1" t="s">
        <v>302</v>
      </c>
      <c r="B30" s="1" t="s">
        <v>303</v>
      </c>
      <c r="C30" s="1" t="s">
        <v>304</v>
      </c>
      <c r="D30" s="1" t="s">
        <v>305</v>
      </c>
      <c r="J30" s="4" t="s">
        <v>306</v>
      </c>
      <c r="K30" s="1" t="s">
        <v>30</v>
      </c>
      <c r="L30" s="1" t="s">
        <v>31</v>
      </c>
      <c r="M30" s="1" t="s">
        <v>307</v>
      </c>
      <c r="N30" s="1" t="s">
        <v>308</v>
      </c>
      <c r="O30" s="1" t="s">
        <v>309</v>
      </c>
      <c r="P30" s="1">
        <v>1.0</v>
      </c>
      <c r="Q30" s="1">
        <v>1.0</v>
      </c>
      <c r="U30" s="1">
        <v>7.0</v>
      </c>
      <c r="V30" s="1" t="s">
        <v>310</v>
      </c>
      <c r="W30" s="5"/>
      <c r="X30" s="1"/>
      <c r="Y30" s="1" t="s">
        <v>36</v>
      </c>
    </row>
    <row r="31">
      <c r="A31" s="1" t="s">
        <v>311</v>
      </c>
      <c r="B31" s="1" t="s">
        <v>312</v>
      </c>
      <c r="C31" s="1" t="s">
        <v>313</v>
      </c>
      <c r="J31" s="4" t="s">
        <v>314</v>
      </c>
      <c r="K31" s="1" t="s">
        <v>30</v>
      </c>
      <c r="L31" s="1" t="s">
        <v>31</v>
      </c>
      <c r="M31" s="1" t="s">
        <v>195</v>
      </c>
      <c r="N31" s="1" t="s">
        <v>315</v>
      </c>
      <c r="O31" s="1" t="s">
        <v>316</v>
      </c>
      <c r="P31" s="1">
        <v>1.0</v>
      </c>
      <c r="Q31" s="1">
        <v>1.0</v>
      </c>
      <c r="U31" s="1">
        <v>3.0</v>
      </c>
      <c r="V31" s="1" t="s">
        <v>317</v>
      </c>
      <c r="W31" s="5"/>
      <c r="X31" s="1"/>
      <c r="Y31" s="6"/>
    </row>
    <row r="32">
      <c r="A32" s="1" t="s">
        <v>318</v>
      </c>
      <c r="B32" s="1" t="s">
        <v>319</v>
      </c>
      <c r="C32" s="1" t="s">
        <v>320</v>
      </c>
      <c r="H32" s="1" t="s">
        <v>321</v>
      </c>
      <c r="J32" s="4" t="s">
        <v>322</v>
      </c>
      <c r="K32" s="1" t="s">
        <v>130</v>
      </c>
      <c r="L32" s="1" t="s">
        <v>31</v>
      </c>
      <c r="M32" s="1" t="s">
        <v>323</v>
      </c>
      <c r="N32" s="1" t="s">
        <v>324</v>
      </c>
      <c r="O32" s="1" t="s">
        <v>325</v>
      </c>
      <c r="P32" s="1">
        <v>1.0</v>
      </c>
      <c r="Q32" s="1">
        <v>1.0</v>
      </c>
      <c r="U32" s="1">
        <v>3.0</v>
      </c>
      <c r="V32" s="1" t="s">
        <v>326</v>
      </c>
      <c r="W32" s="2">
        <v>44355.0</v>
      </c>
      <c r="X32" s="1"/>
      <c r="Y32" s="1" t="s">
        <v>36</v>
      </c>
    </row>
    <row r="33">
      <c r="A33" s="1" t="s">
        <v>327</v>
      </c>
      <c r="B33" s="1" t="s">
        <v>328</v>
      </c>
      <c r="C33" s="1" t="s">
        <v>329</v>
      </c>
      <c r="E33" s="1" t="s">
        <v>330</v>
      </c>
      <c r="G33" s="1" t="s">
        <v>331</v>
      </c>
      <c r="H33" s="1" t="s">
        <v>332</v>
      </c>
      <c r="J33" s="4" t="s">
        <v>333</v>
      </c>
      <c r="K33" s="1" t="s">
        <v>130</v>
      </c>
      <c r="L33" s="1" t="s">
        <v>31</v>
      </c>
      <c r="M33" s="1" t="s">
        <v>145</v>
      </c>
      <c r="N33" s="1" t="s">
        <v>334</v>
      </c>
      <c r="O33" s="1" t="s">
        <v>335</v>
      </c>
      <c r="P33" s="1">
        <v>1.0</v>
      </c>
      <c r="Q33" s="1">
        <v>1.0</v>
      </c>
      <c r="U33" s="1">
        <v>1.0</v>
      </c>
      <c r="V33" s="1" t="s">
        <v>336</v>
      </c>
      <c r="W33" s="5"/>
      <c r="X33" s="1"/>
      <c r="Y33" s="1" t="s">
        <v>168</v>
      </c>
    </row>
    <row r="34">
      <c r="A34" s="1" t="s">
        <v>337</v>
      </c>
      <c r="B34" s="1" t="s">
        <v>338</v>
      </c>
      <c r="C34" s="1" t="s">
        <v>339</v>
      </c>
      <c r="D34" s="1" t="s">
        <v>340</v>
      </c>
      <c r="J34" s="4" t="s">
        <v>341</v>
      </c>
      <c r="K34" s="1" t="s">
        <v>30</v>
      </c>
      <c r="L34" s="1" t="s">
        <v>31</v>
      </c>
      <c r="M34" s="1" t="s">
        <v>342</v>
      </c>
      <c r="N34" s="1" t="s">
        <v>343</v>
      </c>
      <c r="O34" s="1" t="s">
        <v>344</v>
      </c>
      <c r="P34" s="1">
        <v>1.0</v>
      </c>
      <c r="Q34" s="1">
        <v>1.0</v>
      </c>
      <c r="U34" s="1">
        <v>5.0</v>
      </c>
      <c r="V34" s="1" t="s">
        <v>345</v>
      </c>
      <c r="W34" s="5"/>
      <c r="X34" s="1"/>
      <c r="Y34" s="1" t="s">
        <v>168</v>
      </c>
    </row>
    <row r="35">
      <c r="A35" s="1" t="s">
        <v>346</v>
      </c>
      <c r="B35" s="1" t="s">
        <v>347</v>
      </c>
      <c r="C35" s="1" t="s">
        <v>348</v>
      </c>
      <c r="H35" s="1" t="s">
        <v>349</v>
      </c>
      <c r="J35" s="4" t="s">
        <v>350</v>
      </c>
      <c r="K35" s="1" t="s">
        <v>30</v>
      </c>
      <c r="L35" s="1" t="s">
        <v>51</v>
      </c>
      <c r="M35" s="1" t="s">
        <v>195</v>
      </c>
      <c r="N35" s="1" t="s">
        <v>351</v>
      </c>
      <c r="O35" s="1" t="s">
        <v>352</v>
      </c>
      <c r="P35" s="1">
        <v>1.0</v>
      </c>
      <c r="Q35" s="1">
        <v>1.0</v>
      </c>
      <c r="U35" s="1">
        <v>25.0</v>
      </c>
      <c r="V35" s="1" t="s">
        <v>353</v>
      </c>
      <c r="W35" s="5"/>
      <c r="X35" s="1"/>
      <c r="Y35" s="1" t="s">
        <v>36</v>
      </c>
    </row>
    <row r="36">
      <c r="A36" s="1" t="s">
        <v>354</v>
      </c>
      <c r="B36" s="1" t="s">
        <v>355</v>
      </c>
      <c r="C36" s="1" t="s">
        <v>356</v>
      </c>
      <c r="D36" s="1" t="s">
        <v>357</v>
      </c>
      <c r="G36" s="1" t="s">
        <v>358</v>
      </c>
      <c r="J36" s="4" t="s">
        <v>359</v>
      </c>
      <c r="K36" s="1" t="s">
        <v>130</v>
      </c>
      <c r="L36" s="1" t="s">
        <v>31</v>
      </c>
      <c r="M36" s="1" t="s">
        <v>145</v>
      </c>
      <c r="N36" s="1" t="s">
        <v>360</v>
      </c>
      <c r="O36" s="1" t="s">
        <v>361</v>
      </c>
      <c r="P36" s="1">
        <v>1.0</v>
      </c>
      <c r="Q36" s="1">
        <v>1.0</v>
      </c>
      <c r="U36" s="1">
        <v>1.0</v>
      </c>
      <c r="V36" s="1" t="s">
        <v>362</v>
      </c>
      <c r="W36" s="5"/>
      <c r="X36" s="1"/>
      <c r="Y36" s="1" t="s">
        <v>36</v>
      </c>
    </row>
    <row r="37">
      <c r="A37" s="1" t="s">
        <v>363</v>
      </c>
      <c r="B37" s="1" t="s">
        <v>364</v>
      </c>
      <c r="C37" s="1" t="s">
        <v>365</v>
      </c>
      <c r="J37" s="4" t="s">
        <v>366</v>
      </c>
      <c r="K37" s="1" t="s">
        <v>30</v>
      </c>
      <c r="L37" s="1" t="s">
        <v>163</v>
      </c>
      <c r="M37" s="1" t="s">
        <v>367</v>
      </c>
      <c r="N37" s="1" t="s">
        <v>368</v>
      </c>
      <c r="O37" s="1" t="s">
        <v>369</v>
      </c>
      <c r="P37" s="1">
        <v>10.0</v>
      </c>
      <c r="Q37" s="1">
        <v>5.0</v>
      </c>
      <c r="R37" s="1">
        <v>1.0</v>
      </c>
      <c r="S37" s="1">
        <v>4.0</v>
      </c>
      <c r="U37" s="1">
        <v>84.0</v>
      </c>
      <c r="V37" s="1" t="s">
        <v>370</v>
      </c>
      <c r="W37" s="2">
        <v>43521.0</v>
      </c>
      <c r="X37" s="1" t="s">
        <v>95</v>
      </c>
      <c r="Y37" s="1" t="s">
        <v>36</v>
      </c>
    </row>
    <row r="38">
      <c r="A38" s="1" t="s">
        <v>371</v>
      </c>
      <c r="B38" s="1" t="s">
        <v>372</v>
      </c>
      <c r="C38" s="1" t="s">
        <v>373</v>
      </c>
      <c r="J38" s="4" t="s">
        <v>374</v>
      </c>
      <c r="K38" s="1" t="s">
        <v>61</v>
      </c>
      <c r="L38" s="1" t="s">
        <v>375</v>
      </c>
      <c r="M38" s="1" t="s">
        <v>376</v>
      </c>
      <c r="N38" s="1" t="s">
        <v>377</v>
      </c>
      <c r="O38" s="1" t="s">
        <v>378</v>
      </c>
      <c r="P38" s="1">
        <v>1.0</v>
      </c>
      <c r="Q38" s="1">
        <v>1.0</v>
      </c>
      <c r="U38" s="1">
        <v>3064.0</v>
      </c>
      <c r="V38" s="1" t="s">
        <v>379</v>
      </c>
      <c r="W38" s="2">
        <v>41101.0</v>
      </c>
      <c r="X38" s="1"/>
      <c r="Y38" s="1" t="s">
        <v>36</v>
      </c>
    </row>
    <row r="39">
      <c r="A39" s="1" t="s">
        <v>380</v>
      </c>
      <c r="B39" s="1" t="s">
        <v>381</v>
      </c>
      <c r="C39" s="1" t="s">
        <v>382</v>
      </c>
      <c r="D39" s="1" t="s">
        <v>383</v>
      </c>
      <c r="E39" s="1" t="s">
        <v>384</v>
      </c>
      <c r="G39" s="1" t="s">
        <v>385</v>
      </c>
      <c r="H39" s="1" t="s">
        <v>386</v>
      </c>
      <c r="J39" s="4" t="s">
        <v>387</v>
      </c>
      <c r="K39" s="1" t="s">
        <v>30</v>
      </c>
      <c r="L39" s="1" t="s">
        <v>31</v>
      </c>
      <c r="M39" s="1" t="s">
        <v>388</v>
      </c>
      <c r="N39" s="1" t="s">
        <v>389</v>
      </c>
      <c r="O39" s="1" t="s">
        <v>390</v>
      </c>
      <c r="P39" s="1">
        <v>1.0</v>
      </c>
      <c r="Q39" s="1">
        <v>1.0</v>
      </c>
      <c r="U39" s="1">
        <v>4.0</v>
      </c>
      <c r="V39" s="1" t="s">
        <v>391</v>
      </c>
      <c r="W39" s="5"/>
      <c r="X39" s="1"/>
      <c r="Y39" s="1" t="s">
        <v>36</v>
      </c>
    </row>
    <row r="40">
      <c r="A40" s="1" t="s">
        <v>392</v>
      </c>
      <c r="B40" s="1" t="s">
        <v>393</v>
      </c>
      <c r="C40" s="1" t="s">
        <v>394</v>
      </c>
      <c r="D40" s="1" t="s">
        <v>395</v>
      </c>
      <c r="E40" s="1" t="s">
        <v>396</v>
      </c>
      <c r="F40" s="1" t="s">
        <v>397</v>
      </c>
      <c r="G40" s="1" t="s">
        <v>398</v>
      </c>
      <c r="H40" s="1" t="s">
        <v>399</v>
      </c>
      <c r="J40" s="4" t="s">
        <v>400</v>
      </c>
      <c r="K40" s="1" t="s">
        <v>401</v>
      </c>
      <c r="L40" s="1" t="s">
        <v>51</v>
      </c>
      <c r="M40" s="1" t="s">
        <v>402</v>
      </c>
      <c r="N40" s="1" t="s">
        <v>403</v>
      </c>
      <c r="O40" s="1" t="s">
        <v>404</v>
      </c>
      <c r="P40" s="1">
        <v>1.0</v>
      </c>
      <c r="Q40" s="1">
        <v>1.0</v>
      </c>
      <c r="U40" s="1">
        <v>35.0</v>
      </c>
      <c r="V40" s="1" t="s">
        <v>405</v>
      </c>
      <c r="W40" s="2">
        <v>44208.0</v>
      </c>
      <c r="X40" s="1" t="s">
        <v>95</v>
      </c>
      <c r="Y40" s="1" t="s">
        <v>36</v>
      </c>
    </row>
    <row r="41">
      <c r="A41" s="1" t="s">
        <v>406</v>
      </c>
      <c r="B41" s="1" t="s">
        <v>407</v>
      </c>
      <c r="C41" s="1" t="s">
        <v>407</v>
      </c>
      <c r="H41" s="1" t="s">
        <v>408</v>
      </c>
      <c r="J41" s="4" t="s">
        <v>409</v>
      </c>
      <c r="K41" s="1" t="s">
        <v>30</v>
      </c>
      <c r="L41" s="1" t="s">
        <v>31</v>
      </c>
      <c r="M41" s="1" t="s">
        <v>410</v>
      </c>
      <c r="N41" s="1" t="s">
        <v>411</v>
      </c>
      <c r="O41" s="1" t="s">
        <v>412</v>
      </c>
      <c r="P41" s="1">
        <v>2.0</v>
      </c>
      <c r="Q41" s="1">
        <v>2.0</v>
      </c>
      <c r="U41" s="1">
        <v>148.0</v>
      </c>
      <c r="V41" s="1" t="s">
        <v>413</v>
      </c>
      <c r="W41" s="2">
        <v>43912.0</v>
      </c>
      <c r="X41" s="1"/>
      <c r="Y41" s="1" t="s">
        <v>36</v>
      </c>
    </row>
    <row r="42">
      <c r="A42" s="1" t="s">
        <v>414</v>
      </c>
      <c r="B42" s="1" t="s">
        <v>415</v>
      </c>
      <c r="C42" s="1" t="s">
        <v>416</v>
      </c>
      <c r="H42" s="1" t="s">
        <v>417</v>
      </c>
      <c r="J42" s="4" t="s">
        <v>418</v>
      </c>
      <c r="K42" s="1" t="s">
        <v>30</v>
      </c>
      <c r="L42" s="1" t="s">
        <v>31</v>
      </c>
      <c r="M42" s="1" t="s">
        <v>419</v>
      </c>
      <c r="N42" s="1" t="s">
        <v>420</v>
      </c>
      <c r="O42" s="1" t="s">
        <v>421</v>
      </c>
      <c r="P42" s="1">
        <v>1.0</v>
      </c>
      <c r="Q42" s="1">
        <v>1.0</v>
      </c>
      <c r="U42" s="1">
        <v>2.0</v>
      </c>
      <c r="V42" s="1" t="s">
        <v>422</v>
      </c>
      <c r="W42" s="5"/>
      <c r="X42" s="1"/>
      <c r="Y42" s="1" t="s">
        <v>36</v>
      </c>
    </row>
    <row r="43">
      <c r="A43" s="1" t="s">
        <v>423</v>
      </c>
      <c r="B43" s="1" t="s">
        <v>424</v>
      </c>
      <c r="C43" s="1" t="s">
        <v>425</v>
      </c>
      <c r="D43" s="1" t="s">
        <v>426</v>
      </c>
      <c r="E43" s="1" t="s">
        <v>427</v>
      </c>
      <c r="F43" s="1" t="s">
        <v>428</v>
      </c>
      <c r="G43" s="1" t="s">
        <v>429</v>
      </c>
      <c r="H43" s="1" t="s">
        <v>430</v>
      </c>
      <c r="J43" s="4" t="s">
        <v>431</v>
      </c>
      <c r="K43" s="1" t="s">
        <v>30</v>
      </c>
      <c r="L43" s="1" t="s">
        <v>31</v>
      </c>
      <c r="M43" s="1" t="s">
        <v>31</v>
      </c>
      <c r="N43" s="1" t="s">
        <v>432</v>
      </c>
      <c r="O43" s="1" t="s">
        <v>433</v>
      </c>
      <c r="P43" s="1">
        <v>1.0</v>
      </c>
      <c r="Q43" s="1">
        <v>1.0</v>
      </c>
      <c r="U43" s="1">
        <v>27.0</v>
      </c>
      <c r="V43" s="1" t="s">
        <v>434</v>
      </c>
      <c r="W43" s="5"/>
      <c r="X43" s="1"/>
      <c r="Y43" s="1" t="s">
        <v>199</v>
      </c>
    </row>
    <row r="44">
      <c r="A44" s="1" t="s">
        <v>435</v>
      </c>
      <c r="B44" s="1" t="s">
        <v>436</v>
      </c>
      <c r="C44" s="1" t="s">
        <v>437</v>
      </c>
      <c r="D44" s="1" t="s">
        <v>438</v>
      </c>
      <c r="J44" s="4" t="s">
        <v>439</v>
      </c>
      <c r="K44" s="1" t="s">
        <v>401</v>
      </c>
      <c r="L44" s="1" t="s">
        <v>163</v>
      </c>
      <c r="M44" s="1" t="s">
        <v>440</v>
      </c>
      <c r="N44" s="1" t="s">
        <v>441</v>
      </c>
      <c r="O44" s="1" t="s">
        <v>442</v>
      </c>
      <c r="P44" s="1">
        <v>2.0</v>
      </c>
      <c r="Q44" s="1">
        <v>1.0</v>
      </c>
      <c r="U44" s="1">
        <v>5.0</v>
      </c>
      <c r="V44" s="1" t="s">
        <v>443</v>
      </c>
      <c r="W44" s="2">
        <v>44300.0</v>
      </c>
      <c r="X44" s="1"/>
      <c r="Y44" s="1" t="s">
        <v>199</v>
      </c>
    </row>
    <row r="45">
      <c r="A45" s="1" t="s">
        <v>444</v>
      </c>
      <c r="B45" s="4" t="s">
        <v>445</v>
      </c>
      <c r="C45" s="1" t="s">
        <v>446</v>
      </c>
      <c r="J45" s="4" t="s">
        <v>447</v>
      </c>
      <c r="K45" s="1" t="s">
        <v>30</v>
      </c>
      <c r="L45" s="1" t="s">
        <v>31</v>
      </c>
      <c r="M45" s="1" t="s">
        <v>448</v>
      </c>
      <c r="N45" s="1" t="s">
        <v>449</v>
      </c>
      <c r="O45" s="1" t="s">
        <v>450</v>
      </c>
      <c r="P45" s="1">
        <v>1.0</v>
      </c>
      <c r="Q45" s="1">
        <v>1.0</v>
      </c>
      <c r="U45" s="1">
        <v>1.0</v>
      </c>
      <c r="V45" s="1" t="s">
        <v>451</v>
      </c>
      <c r="W45" s="5"/>
      <c r="X45" s="1"/>
      <c r="Y45" s="6"/>
    </row>
    <row r="46">
      <c r="A46" s="1" t="s">
        <v>452</v>
      </c>
      <c r="B46" s="1" t="s">
        <v>453</v>
      </c>
      <c r="C46" s="1" t="s">
        <v>454</v>
      </c>
      <c r="D46" s="1" t="s">
        <v>455</v>
      </c>
      <c r="F46" s="1" t="s">
        <v>456</v>
      </c>
      <c r="H46" s="1" t="s">
        <v>457</v>
      </c>
      <c r="I46" s="1" t="s">
        <v>458</v>
      </c>
      <c r="J46" s="4" t="s">
        <v>459</v>
      </c>
      <c r="K46" s="1" t="s">
        <v>401</v>
      </c>
      <c r="L46" s="1" t="s">
        <v>79</v>
      </c>
      <c r="M46" s="1" t="s">
        <v>460</v>
      </c>
      <c r="N46" s="1" t="s">
        <v>461</v>
      </c>
      <c r="O46" s="1" t="s">
        <v>462</v>
      </c>
      <c r="P46" s="1">
        <v>1.0</v>
      </c>
      <c r="Q46" s="1">
        <v>1.0</v>
      </c>
      <c r="U46" s="1">
        <v>91.0</v>
      </c>
      <c r="V46" s="1" t="s">
        <v>463</v>
      </c>
      <c r="W46" s="5"/>
      <c r="X46" s="1"/>
      <c r="Y46" s="1" t="s">
        <v>36</v>
      </c>
    </row>
    <row r="47">
      <c r="A47" s="1" t="s">
        <v>464</v>
      </c>
      <c r="B47" s="1" t="s">
        <v>465</v>
      </c>
      <c r="C47" s="1" t="s">
        <v>466</v>
      </c>
      <c r="D47" s="1" t="s">
        <v>467</v>
      </c>
      <c r="J47" s="4" t="s">
        <v>468</v>
      </c>
      <c r="K47" s="1" t="s">
        <v>130</v>
      </c>
      <c r="L47" s="1" t="s">
        <v>31</v>
      </c>
      <c r="M47" s="1" t="s">
        <v>121</v>
      </c>
      <c r="N47" s="1" t="s">
        <v>469</v>
      </c>
      <c r="O47" s="1" t="s">
        <v>470</v>
      </c>
      <c r="P47" s="1">
        <v>1.0</v>
      </c>
      <c r="Q47" s="1">
        <v>1.0</v>
      </c>
      <c r="U47" s="1">
        <v>1.0</v>
      </c>
      <c r="V47" s="1" t="s">
        <v>471</v>
      </c>
      <c r="W47" s="5"/>
      <c r="X47" s="1"/>
      <c r="Y47" s="1" t="s">
        <v>36</v>
      </c>
    </row>
    <row r="48">
      <c r="A48" s="1" t="s">
        <v>472</v>
      </c>
      <c r="B48" s="1" t="s">
        <v>473</v>
      </c>
      <c r="C48" s="1" t="s">
        <v>474</v>
      </c>
      <c r="D48" s="1" t="s">
        <v>475</v>
      </c>
      <c r="G48" s="1" t="s">
        <v>476</v>
      </c>
      <c r="J48" s="4" t="s">
        <v>477</v>
      </c>
      <c r="K48" s="1" t="s">
        <v>130</v>
      </c>
      <c r="L48" s="1" t="s">
        <v>31</v>
      </c>
      <c r="M48" s="1" t="s">
        <v>186</v>
      </c>
      <c r="N48" s="1" t="s">
        <v>478</v>
      </c>
      <c r="O48" s="1" t="s">
        <v>479</v>
      </c>
      <c r="P48" s="1">
        <v>1.0</v>
      </c>
      <c r="Q48" s="1">
        <v>1.0</v>
      </c>
      <c r="U48" s="1">
        <v>8.0</v>
      </c>
      <c r="V48" s="1" t="s">
        <v>480</v>
      </c>
      <c r="W48" s="2">
        <v>44350.0</v>
      </c>
      <c r="X48" s="1"/>
      <c r="Y48" s="1" t="s">
        <v>36</v>
      </c>
    </row>
    <row r="49">
      <c r="A49" s="1" t="s">
        <v>481</v>
      </c>
      <c r="B49" s="1" t="s">
        <v>482</v>
      </c>
      <c r="C49" s="1" t="s">
        <v>483</v>
      </c>
      <c r="D49" s="1" t="s">
        <v>484</v>
      </c>
      <c r="G49" s="1" t="s">
        <v>485</v>
      </c>
      <c r="J49" s="4" t="s">
        <v>486</v>
      </c>
      <c r="K49" s="1" t="s">
        <v>30</v>
      </c>
      <c r="L49" s="1" t="s">
        <v>31</v>
      </c>
      <c r="M49" s="1" t="s">
        <v>487</v>
      </c>
      <c r="N49" s="1" t="s">
        <v>488</v>
      </c>
      <c r="O49" s="1" t="s">
        <v>489</v>
      </c>
      <c r="P49" s="1">
        <v>1.0</v>
      </c>
      <c r="Q49" s="1">
        <v>1.0</v>
      </c>
      <c r="U49" s="1">
        <v>3.0</v>
      </c>
      <c r="V49" s="1" t="s">
        <v>490</v>
      </c>
      <c r="W49" s="2">
        <v>44334.0</v>
      </c>
      <c r="X49" s="1"/>
      <c r="Y49" s="1"/>
    </row>
    <row r="50">
      <c r="A50" s="1" t="s">
        <v>491</v>
      </c>
      <c r="B50" s="1" t="s">
        <v>492</v>
      </c>
      <c r="C50" s="1" t="s">
        <v>493</v>
      </c>
      <c r="J50" s="4" t="s">
        <v>494</v>
      </c>
      <c r="K50" s="1" t="s">
        <v>30</v>
      </c>
      <c r="L50" s="1" t="s">
        <v>31</v>
      </c>
      <c r="M50" s="1" t="s">
        <v>495</v>
      </c>
      <c r="N50" s="1" t="s">
        <v>496</v>
      </c>
      <c r="O50" s="1" t="s">
        <v>497</v>
      </c>
      <c r="P50" s="1">
        <v>1.0</v>
      </c>
      <c r="Q50" s="1">
        <v>1.0</v>
      </c>
      <c r="U50" s="1">
        <v>2.0</v>
      </c>
      <c r="V50" s="1" t="s">
        <v>498</v>
      </c>
      <c r="W50" s="2">
        <v>44349.0</v>
      </c>
      <c r="X50" s="1"/>
      <c r="Y50" s="6"/>
    </row>
    <row r="51">
      <c r="A51" s="1" t="s">
        <v>499</v>
      </c>
      <c r="B51" s="1" t="s">
        <v>500</v>
      </c>
      <c r="C51" s="1" t="s">
        <v>501</v>
      </c>
      <c r="H51" s="1" t="s">
        <v>502</v>
      </c>
      <c r="J51" s="4" t="s">
        <v>503</v>
      </c>
      <c r="K51" s="1" t="s">
        <v>30</v>
      </c>
      <c r="L51" s="1" t="s">
        <v>31</v>
      </c>
      <c r="M51" s="1" t="s">
        <v>504</v>
      </c>
      <c r="N51" s="1" t="s">
        <v>505</v>
      </c>
      <c r="O51" s="1" t="s">
        <v>506</v>
      </c>
      <c r="P51" s="1">
        <v>5.0</v>
      </c>
      <c r="Q51" s="1">
        <v>3.0</v>
      </c>
      <c r="R51" s="1">
        <v>2.0</v>
      </c>
      <c r="S51" s="1">
        <v>1.0</v>
      </c>
      <c r="U51" s="1">
        <v>268.0</v>
      </c>
      <c r="V51" s="1" t="s">
        <v>507</v>
      </c>
      <c r="W51" s="2">
        <v>42234.0</v>
      </c>
      <c r="X51" s="1" t="s">
        <v>135</v>
      </c>
      <c r="Y51" s="1" t="s">
        <v>199</v>
      </c>
    </row>
    <row r="52">
      <c r="A52" s="1" t="s">
        <v>508</v>
      </c>
      <c r="B52" s="1" t="s">
        <v>509</v>
      </c>
      <c r="C52" s="1" t="s">
        <v>510</v>
      </c>
      <c r="J52" s="4" t="s">
        <v>511</v>
      </c>
      <c r="K52" s="1" t="s">
        <v>61</v>
      </c>
      <c r="L52" s="1" t="s">
        <v>31</v>
      </c>
      <c r="M52" s="1" t="s">
        <v>512</v>
      </c>
      <c r="N52" s="1" t="s">
        <v>513</v>
      </c>
      <c r="O52" s="1" t="s">
        <v>514</v>
      </c>
      <c r="P52" s="1">
        <v>1.0</v>
      </c>
      <c r="Q52" s="1">
        <v>1.0</v>
      </c>
      <c r="S52" s="1">
        <v>1.0</v>
      </c>
      <c r="U52" s="1">
        <v>1.0</v>
      </c>
      <c r="V52" s="1" t="s">
        <v>515</v>
      </c>
      <c r="W52" s="5"/>
      <c r="X52" s="1" t="s">
        <v>135</v>
      </c>
      <c r="Y52" s="1" t="s">
        <v>199</v>
      </c>
    </row>
    <row r="53">
      <c r="A53" s="1" t="s">
        <v>516</v>
      </c>
      <c r="B53" s="1" t="s">
        <v>517</v>
      </c>
      <c r="C53" s="1" t="s">
        <v>518</v>
      </c>
      <c r="D53" s="1" t="s">
        <v>519</v>
      </c>
      <c r="E53" s="1" t="s">
        <v>520</v>
      </c>
      <c r="F53" s="1" t="s">
        <v>521</v>
      </c>
      <c r="G53" s="1" t="s">
        <v>522</v>
      </c>
      <c r="J53" s="4" t="s">
        <v>523</v>
      </c>
      <c r="K53" s="1" t="s">
        <v>30</v>
      </c>
      <c r="L53" s="1" t="s">
        <v>31</v>
      </c>
      <c r="M53" s="1" t="s">
        <v>524</v>
      </c>
      <c r="N53" s="1" t="s">
        <v>525</v>
      </c>
      <c r="O53" s="1" t="s">
        <v>526</v>
      </c>
      <c r="P53" s="1">
        <v>5.0</v>
      </c>
      <c r="Q53" s="1">
        <v>1.0</v>
      </c>
      <c r="U53" s="1">
        <v>4.0</v>
      </c>
      <c r="V53" s="1" t="s">
        <v>527</v>
      </c>
      <c r="W53" s="2">
        <v>44349.0</v>
      </c>
      <c r="X53" s="1" t="s">
        <v>135</v>
      </c>
      <c r="Y53" s="6"/>
    </row>
    <row r="54">
      <c r="A54" s="1" t="s">
        <v>528</v>
      </c>
      <c r="B54" s="1" t="s">
        <v>529</v>
      </c>
      <c r="C54" s="1" t="s">
        <v>530</v>
      </c>
      <c r="J54" s="4" t="s">
        <v>531</v>
      </c>
      <c r="K54" s="1" t="s">
        <v>30</v>
      </c>
      <c r="L54" s="1" t="s">
        <v>31</v>
      </c>
      <c r="M54" s="1" t="s">
        <v>31</v>
      </c>
      <c r="N54" s="1" t="s">
        <v>532</v>
      </c>
      <c r="O54" s="1" t="s">
        <v>533</v>
      </c>
      <c r="P54" s="1">
        <v>1.0</v>
      </c>
      <c r="Q54" s="1">
        <v>1.0</v>
      </c>
      <c r="U54" s="1">
        <v>12.0</v>
      </c>
      <c r="V54" s="1" t="s">
        <v>534</v>
      </c>
      <c r="W54" s="5"/>
      <c r="X54" s="1"/>
      <c r="Y54" s="6"/>
    </row>
    <row r="55">
      <c r="A55" s="1" t="s">
        <v>535</v>
      </c>
      <c r="B55" s="1" t="s">
        <v>536</v>
      </c>
      <c r="C55" s="1" t="s">
        <v>537</v>
      </c>
      <c r="J55" s="4" t="s">
        <v>538</v>
      </c>
      <c r="K55" s="1" t="s">
        <v>30</v>
      </c>
      <c r="L55" s="1" t="s">
        <v>31</v>
      </c>
      <c r="M55" s="1" t="s">
        <v>539</v>
      </c>
      <c r="N55" s="1" t="s">
        <v>540</v>
      </c>
      <c r="O55" s="1" t="s">
        <v>541</v>
      </c>
      <c r="P55" s="1">
        <v>2.0</v>
      </c>
      <c r="Q55" s="1">
        <v>1.0</v>
      </c>
      <c r="U55" s="1">
        <v>2.0</v>
      </c>
      <c r="V55" s="1" t="s">
        <v>542</v>
      </c>
      <c r="W55" s="5"/>
      <c r="X55" s="1"/>
      <c r="Y55" s="6"/>
    </row>
    <row r="56">
      <c r="A56" s="1" t="s">
        <v>543</v>
      </c>
      <c r="B56" s="1" t="s">
        <v>544</v>
      </c>
      <c r="C56" s="1" t="s">
        <v>545</v>
      </c>
      <c r="D56" s="1" t="s">
        <v>546</v>
      </c>
      <c r="E56" s="1" t="s">
        <v>547</v>
      </c>
      <c r="J56" s="4" t="s">
        <v>548</v>
      </c>
      <c r="K56" s="1" t="s">
        <v>30</v>
      </c>
      <c r="L56" s="1" t="s">
        <v>31</v>
      </c>
      <c r="M56" s="1" t="s">
        <v>549</v>
      </c>
      <c r="N56" s="1" t="s">
        <v>550</v>
      </c>
      <c r="O56" s="1" t="s">
        <v>551</v>
      </c>
      <c r="P56" s="1">
        <v>1.0</v>
      </c>
      <c r="Q56" s="1">
        <v>1.0</v>
      </c>
      <c r="U56" s="1">
        <v>5.0</v>
      </c>
      <c r="V56" s="1" t="s">
        <v>552</v>
      </c>
      <c r="W56" s="2">
        <v>43867.0</v>
      </c>
      <c r="X56" s="1"/>
      <c r="Y56" s="6"/>
    </row>
    <row r="57">
      <c r="A57" s="1" t="s">
        <v>553</v>
      </c>
      <c r="B57" s="1" t="s">
        <v>554</v>
      </c>
      <c r="C57" s="1" t="s">
        <v>555</v>
      </c>
      <c r="J57" s="4" t="s">
        <v>556</v>
      </c>
      <c r="K57" s="1" t="s">
        <v>30</v>
      </c>
      <c r="L57" s="1" t="s">
        <v>163</v>
      </c>
      <c r="M57" s="1" t="s">
        <v>164</v>
      </c>
      <c r="N57" s="1" t="s">
        <v>557</v>
      </c>
      <c r="O57" s="1" t="s">
        <v>558</v>
      </c>
      <c r="P57" s="1">
        <v>1.0</v>
      </c>
      <c r="Q57" s="1">
        <v>1.0</v>
      </c>
      <c r="U57" s="1">
        <v>25.0</v>
      </c>
      <c r="V57" s="1" t="s">
        <v>559</v>
      </c>
      <c r="W57" s="2">
        <v>44346.0</v>
      </c>
      <c r="X57" s="1"/>
      <c r="Y57" s="1" t="s">
        <v>36</v>
      </c>
    </row>
    <row r="58">
      <c r="A58" s="1" t="s">
        <v>560</v>
      </c>
      <c r="B58" s="1" t="s">
        <v>561</v>
      </c>
      <c r="C58" s="1" t="s">
        <v>562</v>
      </c>
      <c r="D58" s="1" t="s">
        <v>563</v>
      </c>
      <c r="E58" s="1" t="s">
        <v>564</v>
      </c>
      <c r="F58" s="1" t="s">
        <v>565</v>
      </c>
      <c r="G58" s="1" t="s">
        <v>566</v>
      </c>
      <c r="J58" s="4" t="s">
        <v>567</v>
      </c>
      <c r="K58" s="1" t="s">
        <v>130</v>
      </c>
      <c r="L58" s="1" t="s">
        <v>31</v>
      </c>
      <c r="M58" s="1" t="s">
        <v>145</v>
      </c>
      <c r="N58" s="1" t="s">
        <v>568</v>
      </c>
      <c r="O58" s="1" t="s">
        <v>569</v>
      </c>
      <c r="P58" s="1">
        <v>1.0</v>
      </c>
      <c r="Q58" s="1">
        <v>1.0</v>
      </c>
      <c r="U58" s="1">
        <v>1.0</v>
      </c>
      <c r="V58" s="1" t="s">
        <v>570</v>
      </c>
      <c r="W58" s="5"/>
      <c r="X58" s="1" t="s">
        <v>135</v>
      </c>
      <c r="Y58" s="1" t="s">
        <v>36</v>
      </c>
    </row>
    <row r="59">
      <c r="A59" s="1" t="s">
        <v>571</v>
      </c>
      <c r="B59" s="1" t="s">
        <v>572</v>
      </c>
      <c r="C59" s="1" t="s">
        <v>573</v>
      </c>
      <c r="D59" s="1" t="s">
        <v>574</v>
      </c>
      <c r="E59" s="1" t="s">
        <v>575</v>
      </c>
      <c r="G59" s="1" t="s">
        <v>576</v>
      </c>
      <c r="J59" s="4" t="s">
        <v>577</v>
      </c>
      <c r="K59" s="1" t="s">
        <v>61</v>
      </c>
      <c r="L59" s="1" t="s">
        <v>31</v>
      </c>
      <c r="M59" s="1" t="s">
        <v>578</v>
      </c>
      <c r="N59" s="1" t="s">
        <v>579</v>
      </c>
      <c r="O59" s="1" t="s">
        <v>580</v>
      </c>
      <c r="P59" s="1">
        <v>1.0</v>
      </c>
      <c r="Q59" s="1">
        <v>1.0</v>
      </c>
      <c r="U59" s="1">
        <v>3.0</v>
      </c>
      <c r="V59" s="1" t="s">
        <v>581</v>
      </c>
      <c r="W59" s="5"/>
      <c r="X59" s="1"/>
      <c r="Y59" s="1" t="s">
        <v>168</v>
      </c>
    </row>
    <row r="60">
      <c r="A60" s="1" t="s">
        <v>582</v>
      </c>
      <c r="B60" s="1" t="s">
        <v>583</v>
      </c>
      <c r="C60" s="1" t="s">
        <v>584</v>
      </c>
      <c r="H60" s="1" t="s">
        <v>585</v>
      </c>
      <c r="J60" s="4" t="s">
        <v>586</v>
      </c>
      <c r="K60" s="1" t="s">
        <v>30</v>
      </c>
      <c r="L60" s="1" t="s">
        <v>51</v>
      </c>
      <c r="M60" s="1" t="s">
        <v>587</v>
      </c>
      <c r="N60" s="1" t="s">
        <v>588</v>
      </c>
      <c r="O60" s="1" t="s">
        <v>589</v>
      </c>
      <c r="P60" s="1">
        <v>1.0</v>
      </c>
      <c r="Q60" s="1">
        <v>1.0</v>
      </c>
      <c r="U60" s="1">
        <v>1.0</v>
      </c>
      <c r="V60" s="1" t="s">
        <v>590</v>
      </c>
      <c r="W60" s="2">
        <v>44344.0</v>
      </c>
      <c r="X60" s="1"/>
      <c r="Y60" s="1" t="s">
        <v>36</v>
      </c>
    </row>
    <row r="61">
      <c r="A61" s="1" t="s">
        <v>591</v>
      </c>
      <c r="B61" s="1" t="s">
        <v>592</v>
      </c>
      <c r="C61" s="1" t="s">
        <v>593</v>
      </c>
      <c r="D61" s="1" t="s">
        <v>594</v>
      </c>
      <c r="G61" s="1" t="s">
        <v>595</v>
      </c>
      <c r="J61" s="4" t="s">
        <v>596</v>
      </c>
      <c r="K61" s="1" t="s">
        <v>130</v>
      </c>
      <c r="L61" s="1" t="s">
        <v>31</v>
      </c>
      <c r="M61" s="1" t="s">
        <v>597</v>
      </c>
      <c r="N61" s="1" t="s">
        <v>598</v>
      </c>
      <c r="O61" s="1" t="s">
        <v>599</v>
      </c>
      <c r="P61" s="1">
        <v>1.0</v>
      </c>
      <c r="Q61" s="1">
        <v>1.0</v>
      </c>
      <c r="U61" s="1">
        <v>3.0</v>
      </c>
      <c r="V61" s="1" t="s">
        <v>600</v>
      </c>
      <c r="W61" s="5"/>
      <c r="X61" s="1"/>
      <c r="Y61" s="1" t="s">
        <v>36</v>
      </c>
    </row>
    <row r="62">
      <c r="A62" s="1" t="s">
        <v>601</v>
      </c>
      <c r="B62" s="1" t="s">
        <v>602</v>
      </c>
      <c r="C62" s="1" t="s">
        <v>603</v>
      </c>
      <c r="E62" s="1" t="s">
        <v>604</v>
      </c>
      <c r="G62" s="1" t="s">
        <v>605</v>
      </c>
      <c r="H62" s="1" t="s">
        <v>606</v>
      </c>
      <c r="J62" s="4" t="s">
        <v>607</v>
      </c>
      <c r="K62" s="1" t="s">
        <v>30</v>
      </c>
      <c r="L62" s="1" t="s">
        <v>31</v>
      </c>
      <c r="M62" s="1" t="s">
        <v>608</v>
      </c>
      <c r="N62" s="1" t="s">
        <v>609</v>
      </c>
      <c r="O62" s="1" t="s">
        <v>610</v>
      </c>
      <c r="P62" s="1">
        <v>1.0</v>
      </c>
      <c r="Q62" s="1">
        <v>1.0</v>
      </c>
      <c r="U62" s="1">
        <v>1.0</v>
      </c>
      <c r="V62" s="1" t="s">
        <v>611</v>
      </c>
      <c r="W62" s="5"/>
      <c r="X62" s="1"/>
      <c r="Y62" s="1" t="s">
        <v>168</v>
      </c>
    </row>
    <row r="63">
      <c r="A63" s="1" t="s">
        <v>612</v>
      </c>
      <c r="B63" s="1" t="s">
        <v>561</v>
      </c>
      <c r="C63" s="1" t="s">
        <v>613</v>
      </c>
      <c r="J63" s="4" t="s">
        <v>614</v>
      </c>
      <c r="K63" s="1" t="s">
        <v>130</v>
      </c>
      <c r="L63" s="1" t="s">
        <v>31</v>
      </c>
      <c r="M63" s="1" t="s">
        <v>615</v>
      </c>
      <c r="N63" s="1" t="s">
        <v>616</v>
      </c>
      <c r="O63" s="1" t="s">
        <v>617</v>
      </c>
      <c r="P63" s="1">
        <v>1.0</v>
      </c>
      <c r="Q63" s="1">
        <v>1.0</v>
      </c>
      <c r="U63" s="1">
        <v>1.0</v>
      </c>
      <c r="V63" s="1" t="s">
        <v>618</v>
      </c>
      <c r="W63" s="2">
        <v>44343.0</v>
      </c>
      <c r="X63" s="1"/>
      <c r="Y63" s="1" t="s">
        <v>36</v>
      </c>
    </row>
    <row r="64">
      <c r="A64" s="1" t="s">
        <v>619</v>
      </c>
      <c r="B64" s="1" t="s">
        <v>620</v>
      </c>
      <c r="C64" s="1" t="s">
        <v>621</v>
      </c>
      <c r="J64" s="4" t="s">
        <v>622</v>
      </c>
      <c r="K64" s="1" t="s">
        <v>30</v>
      </c>
      <c r="L64" s="1" t="s">
        <v>31</v>
      </c>
      <c r="M64" s="1" t="s">
        <v>186</v>
      </c>
      <c r="N64" s="1" t="s">
        <v>623</v>
      </c>
      <c r="O64" s="1" t="s">
        <v>624</v>
      </c>
      <c r="P64" s="1">
        <v>2.0</v>
      </c>
      <c r="Q64" s="1">
        <v>3.0</v>
      </c>
      <c r="U64" s="1">
        <v>971.0</v>
      </c>
      <c r="V64" s="1" t="s">
        <v>625</v>
      </c>
      <c r="W64" s="2">
        <v>44064.0</v>
      </c>
      <c r="X64" s="1"/>
      <c r="Y64" s="6"/>
    </row>
    <row r="65">
      <c r="A65" s="1" t="s">
        <v>626</v>
      </c>
      <c r="B65" s="1" t="s">
        <v>627</v>
      </c>
      <c r="C65" s="1" t="s">
        <v>628</v>
      </c>
      <c r="J65" s="4" t="s">
        <v>629</v>
      </c>
      <c r="K65" s="1" t="s">
        <v>130</v>
      </c>
      <c r="L65" s="1" t="s">
        <v>31</v>
      </c>
      <c r="M65" s="1" t="s">
        <v>121</v>
      </c>
      <c r="N65" s="1" t="s">
        <v>630</v>
      </c>
      <c r="O65" s="1" t="s">
        <v>631</v>
      </c>
      <c r="P65" s="1">
        <v>9.0</v>
      </c>
      <c r="Q65" s="1">
        <v>4.0</v>
      </c>
      <c r="U65" s="1">
        <v>27.0</v>
      </c>
      <c r="V65" s="1" t="s">
        <v>632</v>
      </c>
      <c r="W65" s="2">
        <v>44111.0</v>
      </c>
      <c r="X65" s="1" t="s">
        <v>135</v>
      </c>
      <c r="Y65" s="1" t="s">
        <v>36</v>
      </c>
    </row>
    <row r="66">
      <c r="A66" s="1" t="s">
        <v>633</v>
      </c>
      <c r="B66" s="1" t="s">
        <v>634</v>
      </c>
      <c r="C66" s="1" t="s">
        <v>635</v>
      </c>
      <c r="J66" s="4" t="s">
        <v>636</v>
      </c>
      <c r="K66" s="1" t="s">
        <v>30</v>
      </c>
      <c r="L66" s="1" t="s">
        <v>31</v>
      </c>
      <c r="M66" s="1" t="s">
        <v>637</v>
      </c>
      <c r="N66" s="1" t="s">
        <v>638</v>
      </c>
      <c r="O66" s="1" t="s">
        <v>639</v>
      </c>
      <c r="P66" s="1">
        <v>2.0</v>
      </c>
      <c r="Q66" s="1">
        <v>1.0</v>
      </c>
      <c r="U66" s="1">
        <v>17.0</v>
      </c>
      <c r="V66" s="1" t="s">
        <v>640</v>
      </c>
      <c r="W66" s="5"/>
      <c r="X66" s="1"/>
      <c r="Y66" s="1" t="s">
        <v>36</v>
      </c>
    </row>
    <row r="67">
      <c r="A67" s="1" t="s">
        <v>641</v>
      </c>
      <c r="B67" s="1" t="s">
        <v>642</v>
      </c>
      <c r="C67" s="1" t="s">
        <v>643</v>
      </c>
      <c r="J67" s="4" t="s">
        <v>644</v>
      </c>
      <c r="K67" s="1" t="s">
        <v>130</v>
      </c>
      <c r="L67" s="1" t="s">
        <v>31</v>
      </c>
      <c r="M67" s="1" t="s">
        <v>645</v>
      </c>
      <c r="N67" s="1" t="s">
        <v>646</v>
      </c>
      <c r="O67" s="1" t="s">
        <v>647</v>
      </c>
      <c r="P67" s="1">
        <v>1.0</v>
      </c>
      <c r="Q67" s="1">
        <v>1.0</v>
      </c>
      <c r="U67" s="1">
        <v>1.0</v>
      </c>
      <c r="V67" s="1" t="s">
        <v>648</v>
      </c>
      <c r="W67" s="2">
        <v>44340.0</v>
      </c>
      <c r="X67" s="1"/>
      <c r="Y67" s="6"/>
    </row>
    <row r="68">
      <c r="A68" s="1" t="s">
        <v>649</v>
      </c>
      <c r="B68" s="1" t="s">
        <v>650</v>
      </c>
      <c r="C68" s="1" t="s">
        <v>651</v>
      </c>
      <c r="J68" s="4" t="s">
        <v>652</v>
      </c>
      <c r="K68" s="1" t="s">
        <v>30</v>
      </c>
      <c r="L68" s="1" t="s">
        <v>31</v>
      </c>
      <c r="M68" s="1" t="s">
        <v>653</v>
      </c>
      <c r="N68" s="1" t="s">
        <v>654</v>
      </c>
      <c r="O68" s="1" t="s">
        <v>655</v>
      </c>
      <c r="P68" s="1">
        <v>1.0</v>
      </c>
      <c r="Q68" s="1">
        <v>1.0</v>
      </c>
      <c r="U68" s="1">
        <v>8.0</v>
      </c>
      <c r="V68" s="1" t="s">
        <v>656</v>
      </c>
      <c r="W68" s="2">
        <v>44318.0</v>
      </c>
      <c r="X68" s="1"/>
      <c r="Y68" s="1" t="s">
        <v>36</v>
      </c>
    </row>
    <row r="69">
      <c r="A69" s="1" t="s">
        <v>657</v>
      </c>
      <c r="B69" s="1" t="s">
        <v>658</v>
      </c>
      <c r="C69" s="1" t="s">
        <v>659</v>
      </c>
      <c r="H69" s="1" t="s">
        <v>660</v>
      </c>
      <c r="I69" s="1" t="s">
        <v>661</v>
      </c>
      <c r="J69" s="4" t="s">
        <v>662</v>
      </c>
      <c r="K69" s="1" t="s">
        <v>663</v>
      </c>
      <c r="L69" s="1" t="s">
        <v>31</v>
      </c>
      <c r="M69" s="1" t="s">
        <v>664</v>
      </c>
      <c r="N69" s="1" t="s">
        <v>665</v>
      </c>
      <c r="O69" s="1" t="s">
        <v>666</v>
      </c>
      <c r="P69" s="1">
        <v>2.0</v>
      </c>
      <c r="Q69" s="1">
        <v>3.0</v>
      </c>
      <c r="R69" s="1">
        <v>11.0</v>
      </c>
      <c r="S69" s="1">
        <v>2.0</v>
      </c>
      <c r="T69" s="1">
        <v>8.0</v>
      </c>
      <c r="U69" s="1">
        <v>281.0</v>
      </c>
      <c r="V69" s="1" t="s">
        <v>667</v>
      </c>
      <c r="W69" s="2">
        <v>41877.0</v>
      </c>
      <c r="X69" s="1"/>
      <c r="Y69" s="1" t="s">
        <v>36</v>
      </c>
    </row>
    <row r="70">
      <c r="A70" s="1" t="s">
        <v>668</v>
      </c>
      <c r="B70" s="1" t="s">
        <v>669</v>
      </c>
      <c r="C70" s="1" t="s">
        <v>670</v>
      </c>
      <c r="D70" s="1" t="s">
        <v>671</v>
      </c>
      <c r="J70" s="4" t="s">
        <v>672</v>
      </c>
      <c r="K70" s="1" t="s">
        <v>30</v>
      </c>
      <c r="L70" s="1" t="s">
        <v>31</v>
      </c>
      <c r="M70" s="1" t="s">
        <v>673</v>
      </c>
      <c r="N70" s="1" t="s">
        <v>674</v>
      </c>
      <c r="O70" s="1" t="s">
        <v>675</v>
      </c>
      <c r="P70" s="1">
        <v>1.0</v>
      </c>
      <c r="Q70" s="1">
        <v>1.0</v>
      </c>
      <c r="R70" s="1">
        <v>1.0</v>
      </c>
      <c r="U70" s="1">
        <v>93.0</v>
      </c>
      <c r="V70" s="1" t="s">
        <v>676</v>
      </c>
      <c r="W70" s="2">
        <v>44163.0</v>
      </c>
      <c r="X70" s="1"/>
      <c r="Y70" s="6"/>
    </row>
    <row r="71">
      <c r="A71" s="1" t="s">
        <v>677</v>
      </c>
      <c r="B71" s="1" t="s">
        <v>678</v>
      </c>
      <c r="C71" s="1" t="s">
        <v>679</v>
      </c>
      <c r="D71" s="1" t="s">
        <v>680</v>
      </c>
      <c r="E71" s="1" t="s">
        <v>681</v>
      </c>
      <c r="F71" s="1" t="s">
        <v>682</v>
      </c>
      <c r="G71" s="1" t="s">
        <v>683</v>
      </c>
      <c r="H71" s="1" t="s">
        <v>684</v>
      </c>
      <c r="J71" s="4" t="s">
        <v>685</v>
      </c>
      <c r="K71" s="1" t="s">
        <v>30</v>
      </c>
      <c r="L71" s="1" t="s">
        <v>31</v>
      </c>
      <c r="M71" s="1" t="s">
        <v>686</v>
      </c>
      <c r="N71" s="1" t="s">
        <v>687</v>
      </c>
      <c r="O71" s="1" t="s">
        <v>688</v>
      </c>
      <c r="P71" s="1">
        <v>1.0</v>
      </c>
      <c r="Q71" s="1">
        <v>1.0</v>
      </c>
      <c r="U71" s="1">
        <v>4.0</v>
      </c>
      <c r="V71" s="1" t="s">
        <v>689</v>
      </c>
      <c r="W71" s="5"/>
      <c r="X71" s="1" t="s">
        <v>95</v>
      </c>
      <c r="Y71" s="1" t="s">
        <v>36</v>
      </c>
    </row>
    <row r="72">
      <c r="A72" s="1" t="s">
        <v>690</v>
      </c>
      <c r="B72" s="4" t="s">
        <v>691</v>
      </c>
      <c r="C72" s="1" t="s">
        <v>692</v>
      </c>
      <c r="D72" s="1" t="s">
        <v>693</v>
      </c>
      <c r="E72" s="1" t="s">
        <v>694</v>
      </c>
      <c r="F72" s="1" t="s">
        <v>695</v>
      </c>
      <c r="G72" s="1" t="s">
        <v>696</v>
      </c>
      <c r="H72" s="1" t="s">
        <v>697</v>
      </c>
      <c r="J72" s="4" t="s">
        <v>698</v>
      </c>
      <c r="K72" s="1" t="s">
        <v>30</v>
      </c>
      <c r="L72" s="1" t="s">
        <v>31</v>
      </c>
      <c r="M72" s="1" t="s">
        <v>699</v>
      </c>
      <c r="N72" s="1" t="s">
        <v>700</v>
      </c>
      <c r="O72" s="1" t="s">
        <v>701</v>
      </c>
      <c r="P72" s="1">
        <v>1.0</v>
      </c>
      <c r="Q72" s="1">
        <v>1.0</v>
      </c>
      <c r="U72" s="1">
        <v>1.0</v>
      </c>
      <c r="V72" s="1" t="s">
        <v>702</v>
      </c>
      <c r="W72" s="5"/>
      <c r="X72" s="1" t="s">
        <v>135</v>
      </c>
      <c r="Y72" s="1" t="s">
        <v>199</v>
      </c>
    </row>
    <row r="73">
      <c r="A73" s="1" t="s">
        <v>703</v>
      </c>
      <c r="B73" s="4" t="s">
        <v>704</v>
      </c>
      <c r="C73" s="1" t="s">
        <v>692</v>
      </c>
      <c r="D73" s="1" t="s">
        <v>693</v>
      </c>
      <c r="E73" s="1" t="s">
        <v>694</v>
      </c>
      <c r="F73" s="1" t="s">
        <v>695</v>
      </c>
      <c r="G73" s="1" t="s">
        <v>696</v>
      </c>
      <c r="H73" s="1" t="s">
        <v>705</v>
      </c>
      <c r="J73" s="4" t="s">
        <v>706</v>
      </c>
      <c r="K73" s="1" t="s">
        <v>30</v>
      </c>
      <c r="L73" s="1" t="s">
        <v>31</v>
      </c>
      <c r="M73" s="1" t="s">
        <v>699</v>
      </c>
      <c r="N73" s="1" t="s">
        <v>707</v>
      </c>
      <c r="O73" s="1" t="s">
        <v>708</v>
      </c>
      <c r="P73" s="1">
        <v>1.0</v>
      </c>
      <c r="Q73" s="1">
        <v>1.0</v>
      </c>
      <c r="U73" s="1">
        <v>1.0</v>
      </c>
      <c r="V73" s="1" t="s">
        <v>709</v>
      </c>
      <c r="W73" s="5"/>
      <c r="X73" s="1" t="s">
        <v>135</v>
      </c>
      <c r="Y73" s="1" t="s">
        <v>199</v>
      </c>
    </row>
    <row r="74">
      <c r="A74" s="1" t="s">
        <v>710</v>
      </c>
      <c r="B74" s="4" t="s">
        <v>711</v>
      </c>
      <c r="C74" s="1" t="s">
        <v>692</v>
      </c>
      <c r="D74" s="1" t="s">
        <v>693</v>
      </c>
      <c r="E74" s="1" t="s">
        <v>694</v>
      </c>
      <c r="F74" s="1" t="s">
        <v>695</v>
      </c>
      <c r="G74" s="1" t="s">
        <v>696</v>
      </c>
      <c r="H74" s="1" t="s">
        <v>712</v>
      </c>
      <c r="J74" s="4" t="s">
        <v>713</v>
      </c>
      <c r="K74" s="1" t="s">
        <v>30</v>
      </c>
      <c r="L74" s="1" t="s">
        <v>31</v>
      </c>
      <c r="M74" s="1" t="s">
        <v>145</v>
      </c>
      <c r="N74" s="1" t="s">
        <v>714</v>
      </c>
      <c r="O74" s="1" t="s">
        <v>715</v>
      </c>
      <c r="P74" s="1">
        <v>1.0</v>
      </c>
      <c r="Q74" s="1">
        <v>1.0</v>
      </c>
      <c r="U74" s="1">
        <v>1.0</v>
      </c>
      <c r="V74" s="1" t="s">
        <v>716</v>
      </c>
      <c r="W74" s="5"/>
      <c r="X74" s="1" t="s">
        <v>135</v>
      </c>
      <c r="Y74" s="1" t="s">
        <v>168</v>
      </c>
    </row>
    <row r="75">
      <c r="A75" s="1" t="s">
        <v>717</v>
      </c>
      <c r="B75" s="4" t="s">
        <v>718</v>
      </c>
      <c r="C75" s="1" t="s">
        <v>692</v>
      </c>
      <c r="D75" s="1" t="s">
        <v>693</v>
      </c>
      <c r="E75" s="1" t="s">
        <v>694</v>
      </c>
      <c r="F75" s="1" t="s">
        <v>695</v>
      </c>
      <c r="G75" s="1" t="s">
        <v>696</v>
      </c>
      <c r="H75" s="1" t="s">
        <v>719</v>
      </c>
      <c r="J75" s="4" t="s">
        <v>720</v>
      </c>
      <c r="K75" s="1" t="s">
        <v>30</v>
      </c>
      <c r="L75" s="1" t="s">
        <v>31</v>
      </c>
      <c r="M75" s="1" t="s">
        <v>145</v>
      </c>
      <c r="N75" s="1" t="s">
        <v>721</v>
      </c>
      <c r="O75" s="1" t="s">
        <v>722</v>
      </c>
      <c r="P75" s="1">
        <v>1.0</v>
      </c>
      <c r="Q75" s="1">
        <v>1.0</v>
      </c>
      <c r="U75" s="1">
        <v>2.0</v>
      </c>
      <c r="V75" s="1" t="s">
        <v>723</v>
      </c>
      <c r="W75" s="5"/>
      <c r="X75" s="1" t="s">
        <v>135</v>
      </c>
      <c r="Y75" s="1" t="s">
        <v>168</v>
      </c>
    </row>
    <row r="76">
      <c r="A76" s="1" t="s">
        <v>724</v>
      </c>
      <c r="B76" s="1" t="s">
        <v>725</v>
      </c>
      <c r="C76" s="1" t="s">
        <v>726</v>
      </c>
      <c r="J76" s="4" t="s">
        <v>727</v>
      </c>
      <c r="K76" s="1" t="s">
        <v>30</v>
      </c>
      <c r="L76" s="1" t="s">
        <v>31</v>
      </c>
      <c r="M76" s="1" t="s">
        <v>728</v>
      </c>
      <c r="N76" s="1" t="s">
        <v>729</v>
      </c>
      <c r="O76" s="1" t="s">
        <v>730</v>
      </c>
      <c r="P76" s="1">
        <v>6.0</v>
      </c>
      <c r="Q76" s="1">
        <v>1.0</v>
      </c>
      <c r="U76" s="1">
        <v>30.0</v>
      </c>
      <c r="V76" s="1" t="s">
        <v>731</v>
      </c>
      <c r="W76" s="2">
        <v>44302.0</v>
      </c>
      <c r="X76" s="1"/>
      <c r="Y76" s="1" t="s">
        <v>168</v>
      </c>
    </row>
    <row r="77">
      <c r="A77" s="1" t="s">
        <v>732</v>
      </c>
      <c r="B77" s="1" t="s">
        <v>733</v>
      </c>
      <c r="C77" s="1" t="s">
        <v>734</v>
      </c>
      <c r="D77" s="1" t="s">
        <v>735</v>
      </c>
      <c r="E77" s="1" t="s">
        <v>736</v>
      </c>
      <c r="G77" s="1" t="s">
        <v>737</v>
      </c>
      <c r="H77" s="1" t="s">
        <v>738</v>
      </c>
      <c r="J77" s="4" t="s">
        <v>739</v>
      </c>
      <c r="K77" s="1" t="s">
        <v>130</v>
      </c>
      <c r="L77" s="1" t="s">
        <v>31</v>
      </c>
      <c r="M77" s="1" t="s">
        <v>145</v>
      </c>
      <c r="N77" s="1" t="s">
        <v>740</v>
      </c>
      <c r="O77" s="1" t="s">
        <v>741</v>
      </c>
      <c r="P77" s="1">
        <v>1.0</v>
      </c>
      <c r="Q77" s="1">
        <v>1.0</v>
      </c>
      <c r="U77" s="1">
        <v>145.0</v>
      </c>
      <c r="V77" s="1" t="s">
        <v>742</v>
      </c>
      <c r="W77" s="2">
        <v>42234.0</v>
      </c>
      <c r="X77" s="1"/>
      <c r="Y77" s="1" t="s">
        <v>36</v>
      </c>
    </row>
    <row r="78">
      <c r="A78" s="1" t="s">
        <v>743</v>
      </c>
      <c r="B78" s="1" t="s">
        <v>744</v>
      </c>
      <c r="C78" s="1" t="s">
        <v>745</v>
      </c>
      <c r="J78" s="4" t="s">
        <v>746</v>
      </c>
      <c r="K78" s="1" t="s">
        <v>30</v>
      </c>
      <c r="L78" s="1" t="s">
        <v>31</v>
      </c>
      <c r="M78" s="1" t="s">
        <v>747</v>
      </c>
      <c r="N78" s="1" t="s">
        <v>748</v>
      </c>
      <c r="O78" s="1" t="s">
        <v>749</v>
      </c>
      <c r="P78" s="1">
        <v>84.0</v>
      </c>
      <c r="Q78" s="1">
        <v>4.0</v>
      </c>
      <c r="R78" s="1">
        <v>1.0</v>
      </c>
      <c r="S78" s="1">
        <v>2.0</v>
      </c>
      <c r="U78" s="1">
        <v>456.0</v>
      </c>
      <c r="V78" s="1" t="s">
        <v>750</v>
      </c>
      <c r="W78" s="2">
        <v>43791.0</v>
      </c>
      <c r="X78" s="1" t="s">
        <v>95</v>
      </c>
      <c r="Y78" s="1" t="s">
        <v>36</v>
      </c>
    </row>
    <row r="79">
      <c r="A79" s="1" t="s">
        <v>751</v>
      </c>
      <c r="B79" s="1" t="s">
        <v>752</v>
      </c>
      <c r="C79" s="1" t="s">
        <v>394</v>
      </c>
      <c r="D79" s="1" t="s">
        <v>395</v>
      </c>
      <c r="E79" s="1" t="s">
        <v>396</v>
      </c>
      <c r="F79" s="1" t="s">
        <v>397</v>
      </c>
      <c r="G79" s="1" t="s">
        <v>398</v>
      </c>
      <c r="J79" s="4" t="s">
        <v>753</v>
      </c>
      <c r="K79" s="1" t="s">
        <v>401</v>
      </c>
      <c r="L79" s="1" t="s">
        <v>51</v>
      </c>
      <c r="M79" s="1" t="s">
        <v>754</v>
      </c>
      <c r="N79" s="1" t="s">
        <v>755</v>
      </c>
      <c r="O79" s="1" t="s">
        <v>756</v>
      </c>
      <c r="P79" s="1">
        <v>1.0</v>
      </c>
      <c r="Q79" s="1">
        <v>1.0</v>
      </c>
      <c r="U79" s="1">
        <v>43.0</v>
      </c>
      <c r="V79" s="1" t="s">
        <v>757</v>
      </c>
      <c r="W79" s="2">
        <v>44266.0</v>
      </c>
      <c r="X79" s="1" t="s">
        <v>95</v>
      </c>
      <c r="Y79" s="1" t="s">
        <v>36</v>
      </c>
    </row>
    <row r="80">
      <c r="A80" s="1" t="s">
        <v>758</v>
      </c>
      <c r="B80" s="1" t="s">
        <v>759</v>
      </c>
      <c r="C80" s="1" t="s">
        <v>760</v>
      </c>
      <c r="J80" s="4" t="s">
        <v>761</v>
      </c>
      <c r="K80" s="1" t="s">
        <v>30</v>
      </c>
      <c r="L80" s="1" t="s">
        <v>31</v>
      </c>
      <c r="M80" s="1" t="s">
        <v>762</v>
      </c>
      <c r="N80" s="1" t="s">
        <v>763</v>
      </c>
      <c r="O80" s="1" t="s">
        <v>764</v>
      </c>
      <c r="P80" s="1">
        <v>1.0</v>
      </c>
      <c r="Q80" s="1">
        <v>1.0</v>
      </c>
      <c r="U80" s="1">
        <v>25.0</v>
      </c>
      <c r="V80" s="1" t="s">
        <v>765</v>
      </c>
      <c r="W80" s="2">
        <v>43790.0</v>
      </c>
      <c r="X80" s="1"/>
      <c r="Y80" s="1" t="s">
        <v>36</v>
      </c>
    </row>
    <row r="81">
      <c r="A81" s="1" t="s">
        <v>766</v>
      </c>
      <c r="B81" s="1" t="s">
        <v>767</v>
      </c>
      <c r="C81" s="1" t="s">
        <v>768</v>
      </c>
      <c r="D81" s="1" t="s">
        <v>769</v>
      </c>
      <c r="J81" s="4" t="s">
        <v>770</v>
      </c>
      <c r="K81" s="1" t="s">
        <v>401</v>
      </c>
      <c r="L81" s="1" t="s">
        <v>51</v>
      </c>
      <c r="M81" s="1" t="s">
        <v>771</v>
      </c>
      <c r="N81" s="1" t="s">
        <v>772</v>
      </c>
      <c r="O81" s="1" t="s">
        <v>773</v>
      </c>
      <c r="P81" s="1">
        <v>1.0</v>
      </c>
      <c r="Q81" s="1">
        <v>1.0</v>
      </c>
      <c r="U81" s="1">
        <v>13.0</v>
      </c>
      <c r="V81" s="1" t="s">
        <v>774</v>
      </c>
      <c r="W81" s="5"/>
      <c r="X81" s="1"/>
      <c r="Y81" s="1" t="s">
        <v>36</v>
      </c>
    </row>
    <row r="82">
      <c r="A82" s="1" t="s">
        <v>775</v>
      </c>
      <c r="B82" s="1" t="s">
        <v>776</v>
      </c>
      <c r="C82" s="1" t="s">
        <v>777</v>
      </c>
      <c r="J82" s="4" t="s">
        <v>778</v>
      </c>
      <c r="K82" s="1" t="s">
        <v>30</v>
      </c>
      <c r="L82" s="1" t="s">
        <v>51</v>
      </c>
      <c r="M82" s="1" t="s">
        <v>779</v>
      </c>
      <c r="N82" s="1" t="s">
        <v>780</v>
      </c>
      <c r="O82" s="1" t="s">
        <v>781</v>
      </c>
      <c r="P82" s="1">
        <v>1.0</v>
      </c>
      <c r="Q82" s="1">
        <v>1.0</v>
      </c>
      <c r="U82" s="1">
        <v>93.0</v>
      </c>
      <c r="V82" s="1" t="s">
        <v>782</v>
      </c>
      <c r="W82" s="2">
        <v>44299.0</v>
      </c>
      <c r="X82" s="1"/>
      <c r="Y82" s="1"/>
    </row>
    <row r="83">
      <c r="A83" s="1" t="s">
        <v>783</v>
      </c>
      <c r="B83" s="1" t="s">
        <v>784</v>
      </c>
      <c r="C83" s="1" t="s">
        <v>785</v>
      </c>
      <c r="D83" s="1" t="s">
        <v>786</v>
      </c>
      <c r="E83" s="1" t="s">
        <v>787</v>
      </c>
      <c r="F83" s="1" t="s">
        <v>788</v>
      </c>
      <c r="G83" s="1" t="s">
        <v>789</v>
      </c>
      <c r="J83" s="4" t="s">
        <v>790</v>
      </c>
      <c r="K83" s="1" t="s">
        <v>30</v>
      </c>
      <c r="L83" s="1" t="s">
        <v>31</v>
      </c>
      <c r="M83" s="1" t="s">
        <v>252</v>
      </c>
      <c r="N83" s="1" t="s">
        <v>791</v>
      </c>
      <c r="O83" s="1" t="s">
        <v>792</v>
      </c>
      <c r="P83" s="1">
        <v>1.0</v>
      </c>
      <c r="Q83" s="1">
        <v>1.0</v>
      </c>
      <c r="U83" s="1">
        <v>2.0</v>
      </c>
      <c r="V83" s="1" t="s">
        <v>793</v>
      </c>
      <c r="W83" s="2">
        <v>44330.0</v>
      </c>
      <c r="X83" s="1"/>
      <c r="Y83" s="6"/>
    </row>
    <row r="84">
      <c r="A84" s="1" t="s">
        <v>794</v>
      </c>
      <c r="B84" s="1" t="s">
        <v>795</v>
      </c>
      <c r="C84" s="1" t="s">
        <v>796</v>
      </c>
      <c r="D84" s="1" t="s">
        <v>797</v>
      </c>
      <c r="E84" s="1" t="s">
        <v>798</v>
      </c>
      <c r="G84" s="1" t="s">
        <v>799</v>
      </c>
      <c r="H84" s="1" t="s">
        <v>800</v>
      </c>
      <c r="J84" s="4" t="s">
        <v>801</v>
      </c>
      <c r="K84" s="1" t="s">
        <v>30</v>
      </c>
      <c r="L84" s="1" t="s">
        <v>31</v>
      </c>
      <c r="M84" s="1" t="s">
        <v>802</v>
      </c>
      <c r="N84" s="1" t="s">
        <v>803</v>
      </c>
      <c r="O84" s="1" t="s">
        <v>804</v>
      </c>
      <c r="P84" s="1">
        <v>1.0</v>
      </c>
      <c r="Q84" s="1">
        <v>1.0</v>
      </c>
      <c r="U84" s="1">
        <v>114.0</v>
      </c>
      <c r="V84" s="1" t="s">
        <v>805</v>
      </c>
      <c r="W84" s="2">
        <v>41942.0</v>
      </c>
      <c r="X84" s="1"/>
      <c r="Y84" s="1" t="s">
        <v>36</v>
      </c>
    </row>
    <row r="85">
      <c r="A85" s="1" t="s">
        <v>806</v>
      </c>
      <c r="B85" s="1" t="s">
        <v>807</v>
      </c>
      <c r="C85" s="1" t="s">
        <v>808</v>
      </c>
      <c r="J85" s="4" t="s">
        <v>809</v>
      </c>
      <c r="K85" s="1" t="s">
        <v>30</v>
      </c>
      <c r="L85" s="1" t="s">
        <v>31</v>
      </c>
      <c r="M85" s="1" t="s">
        <v>323</v>
      </c>
      <c r="N85" s="1" t="s">
        <v>810</v>
      </c>
      <c r="O85" s="1" t="s">
        <v>811</v>
      </c>
      <c r="P85" s="1">
        <v>1.0</v>
      </c>
      <c r="Q85" s="1">
        <v>1.0</v>
      </c>
      <c r="U85" s="1">
        <v>1.0</v>
      </c>
      <c r="V85" s="1" t="s">
        <v>812</v>
      </c>
      <c r="W85" s="2">
        <v>44330.0</v>
      </c>
      <c r="X85" s="1"/>
      <c r="Y85" s="6"/>
    </row>
    <row r="86">
      <c r="A86" s="1" t="s">
        <v>813</v>
      </c>
      <c r="B86" s="1" t="s">
        <v>814</v>
      </c>
      <c r="C86" s="1" t="s">
        <v>815</v>
      </c>
      <c r="D86" s="1" t="s">
        <v>816</v>
      </c>
      <c r="E86" s="1" t="s">
        <v>817</v>
      </c>
      <c r="F86" s="1" t="s">
        <v>818</v>
      </c>
      <c r="G86" s="1" t="s">
        <v>819</v>
      </c>
      <c r="J86" s="4" t="s">
        <v>820</v>
      </c>
      <c r="K86" s="1" t="s">
        <v>30</v>
      </c>
      <c r="L86" s="1" t="s">
        <v>31</v>
      </c>
      <c r="M86" s="1" t="s">
        <v>145</v>
      </c>
      <c r="N86" s="1" t="s">
        <v>821</v>
      </c>
      <c r="O86" s="1" t="s">
        <v>822</v>
      </c>
      <c r="P86" s="1">
        <v>1.0</v>
      </c>
      <c r="Q86" s="1">
        <v>1.0</v>
      </c>
      <c r="R86" s="1">
        <v>1.0</v>
      </c>
      <c r="U86" s="1">
        <v>4.0</v>
      </c>
      <c r="V86" s="1" t="s">
        <v>823</v>
      </c>
      <c r="W86" s="5"/>
      <c r="X86" s="1" t="s">
        <v>95</v>
      </c>
      <c r="Y86" s="6"/>
    </row>
    <row r="87">
      <c r="A87" s="1" t="s">
        <v>824</v>
      </c>
      <c r="B87" s="1" t="s">
        <v>825</v>
      </c>
      <c r="C87" s="1" t="s">
        <v>826</v>
      </c>
      <c r="H87" s="1" t="s">
        <v>827</v>
      </c>
      <c r="J87" s="4" t="s">
        <v>828</v>
      </c>
      <c r="K87" s="1" t="s">
        <v>30</v>
      </c>
      <c r="L87" s="1" t="s">
        <v>31</v>
      </c>
      <c r="M87" s="1" t="s">
        <v>829</v>
      </c>
      <c r="N87" s="1" t="s">
        <v>830</v>
      </c>
      <c r="O87" s="1" t="s">
        <v>831</v>
      </c>
      <c r="P87" s="1">
        <v>5.0</v>
      </c>
      <c r="Q87" s="1">
        <v>4.0</v>
      </c>
      <c r="U87" s="1">
        <v>272.0</v>
      </c>
      <c r="V87" s="1" t="s">
        <v>832</v>
      </c>
      <c r="W87" s="2">
        <v>43999.0</v>
      </c>
      <c r="X87" s="1"/>
      <c r="Y87" s="1" t="s">
        <v>36</v>
      </c>
    </row>
    <row r="88">
      <c r="A88" s="1" t="s">
        <v>833</v>
      </c>
      <c r="B88" s="1" t="s">
        <v>834</v>
      </c>
      <c r="C88" s="1" t="s">
        <v>835</v>
      </c>
      <c r="J88" s="4" t="s">
        <v>836</v>
      </c>
      <c r="K88" s="1" t="s">
        <v>30</v>
      </c>
      <c r="L88" s="1" t="s">
        <v>31</v>
      </c>
      <c r="M88" s="1" t="s">
        <v>837</v>
      </c>
      <c r="N88" s="1" t="s">
        <v>838</v>
      </c>
      <c r="O88" s="1" t="s">
        <v>839</v>
      </c>
      <c r="P88" s="1">
        <v>1.0</v>
      </c>
      <c r="Q88" s="1">
        <v>1.0</v>
      </c>
      <c r="U88" s="1">
        <v>1.0</v>
      </c>
      <c r="V88" s="1" t="s">
        <v>840</v>
      </c>
      <c r="W88" s="5"/>
      <c r="X88" s="1"/>
      <c r="Y88" s="6"/>
    </row>
    <row r="89">
      <c r="A89" s="1" t="s">
        <v>841</v>
      </c>
      <c r="B89" s="1" t="s">
        <v>842</v>
      </c>
      <c r="C89" s="1" t="s">
        <v>843</v>
      </c>
      <c r="D89" s="1" t="s">
        <v>844</v>
      </c>
      <c r="E89" s="1" t="s">
        <v>845</v>
      </c>
      <c r="H89" s="1" t="s">
        <v>846</v>
      </c>
      <c r="J89" s="4" t="s">
        <v>847</v>
      </c>
      <c r="K89" s="1" t="s">
        <v>30</v>
      </c>
      <c r="L89" s="1" t="s">
        <v>31</v>
      </c>
      <c r="M89" s="1" t="s">
        <v>174</v>
      </c>
      <c r="N89" s="1" t="s">
        <v>848</v>
      </c>
      <c r="O89" s="1" t="s">
        <v>849</v>
      </c>
      <c r="P89" s="1">
        <v>1.0</v>
      </c>
      <c r="Q89" s="1">
        <v>1.0</v>
      </c>
      <c r="R89" s="1">
        <v>1.0</v>
      </c>
      <c r="U89" s="1">
        <v>39.0</v>
      </c>
      <c r="V89" s="1" t="s">
        <v>850</v>
      </c>
      <c r="W89" s="2">
        <v>43949.0</v>
      </c>
      <c r="X89" s="1"/>
      <c r="Y89" s="1" t="s">
        <v>168</v>
      </c>
    </row>
    <row r="90">
      <c r="A90" s="1" t="s">
        <v>851</v>
      </c>
      <c r="B90" s="1" t="s">
        <v>852</v>
      </c>
      <c r="C90" s="1" t="s">
        <v>853</v>
      </c>
      <c r="H90" s="1" t="s">
        <v>854</v>
      </c>
      <c r="J90" s="4" t="s">
        <v>855</v>
      </c>
      <c r="K90" s="1" t="s">
        <v>30</v>
      </c>
      <c r="L90" s="1" t="s">
        <v>31</v>
      </c>
      <c r="M90" s="1" t="s">
        <v>856</v>
      </c>
      <c r="N90" s="1" t="s">
        <v>857</v>
      </c>
      <c r="O90" s="1" t="s">
        <v>858</v>
      </c>
      <c r="P90" s="1">
        <v>4.0</v>
      </c>
      <c r="Q90" s="1">
        <v>2.0</v>
      </c>
      <c r="R90" s="1">
        <v>2.0</v>
      </c>
      <c r="S90" s="1">
        <v>4.0</v>
      </c>
      <c r="T90" s="1">
        <v>12.0</v>
      </c>
      <c r="U90" s="1">
        <v>153.0</v>
      </c>
      <c r="V90" s="1" t="s">
        <v>859</v>
      </c>
      <c r="W90" s="2">
        <v>42082.0</v>
      </c>
      <c r="X90" s="1"/>
      <c r="Y90" s="1" t="s">
        <v>36</v>
      </c>
    </row>
    <row r="91">
      <c r="A91" s="1" t="s">
        <v>860</v>
      </c>
      <c r="B91" s="1" t="s">
        <v>861</v>
      </c>
      <c r="C91" s="1" t="s">
        <v>862</v>
      </c>
      <c r="H91" s="1" t="s">
        <v>863</v>
      </c>
      <c r="J91" s="4" t="s">
        <v>864</v>
      </c>
      <c r="K91" s="1" t="s">
        <v>30</v>
      </c>
      <c r="L91" s="1" t="s">
        <v>51</v>
      </c>
      <c r="M91" s="1" t="s">
        <v>865</v>
      </c>
      <c r="N91" s="1" t="s">
        <v>866</v>
      </c>
      <c r="O91" s="1" t="s">
        <v>867</v>
      </c>
      <c r="P91" s="1">
        <v>1.0</v>
      </c>
      <c r="Q91" s="1">
        <v>1.0</v>
      </c>
      <c r="U91" s="1">
        <v>1.0</v>
      </c>
      <c r="V91" s="1" t="s">
        <v>868</v>
      </c>
      <c r="W91" s="2">
        <v>44326.0</v>
      </c>
      <c r="X91" s="1"/>
      <c r="Y91" s="1" t="s">
        <v>168</v>
      </c>
    </row>
    <row r="92">
      <c r="A92" s="1" t="s">
        <v>869</v>
      </c>
      <c r="B92" s="1" t="s">
        <v>870</v>
      </c>
      <c r="C92" s="1" t="s">
        <v>871</v>
      </c>
      <c r="J92" s="4" t="s">
        <v>872</v>
      </c>
      <c r="K92" s="1" t="s">
        <v>30</v>
      </c>
      <c r="L92" s="1" t="s">
        <v>31</v>
      </c>
      <c r="M92" s="1" t="s">
        <v>252</v>
      </c>
      <c r="N92" s="1" t="s">
        <v>873</v>
      </c>
      <c r="O92" s="1" t="s">
        <v>874</v>
      </c>
      <c r="P92" s="1">
        <v>1.0</v>
      </c>
      <c r="Q92" s="1">
        <v>1.0</v>
      </c>
      <c r="U92" s="1">
        <v>1.0</v>
      </c>
      <c r="V92" s="1" t="s">
        <v>875</v>
      </c>
      <c r="W92" s="2">
        <v>44326.0</v>
      </c>
      <c r="X92" s="1"/>
      <c r="Y92" s="6"/>
    </row>
    <row r="93">
      <c r="A93" s="1" t="s">
        <v>876</v>
      </c>
      <c r="B93" s="1" t="s">
        <v>877</v>
      </c>
      <c r="C93" s="1" t="s">
        <v>878</v>
      </c>
      <c r="J93" s="4" t="s">
        <v>879</v>
      </c>
      <c r="K93" s="1" t="s">
        <v>61</v>
      </c>
      <c r="L93" s="1" t="s">
        <v>31</v>
      </c>
      <c r="M93" s="1" t="s">
        <v>448</v>
      </c>
      <c r="N93" s="1" t="s">
        <v>880</v>
      </c>
      <c r="O93" s="1" t="s">
        <v>881</v>
      </c>
      <c r="P93" s="1">
        <v>1.0</v>
      </c>
      <c r="Q93" s="1">
        <v>1.0</v>
      </c>
      <c r="R93" s="1">
        <v>1.0</v>
      </c>
      <c r="U93" s="1">
        <v>20.0</v>
      </c>
      <c r="V93" s="1" t="s">
        <v>882</v>
      </c>
      <c r="W93" s="5"/>
      <c r="X93" s="1"/>
      <c r="Y93" s="6"/>
    </row>
    <row r="94">
      <c r="A94" s="1" t="s">
        <v>883</v>
      </c>
      <c r="B94" s="1" t="s">
        <v>884</v>
      </c>
      <c r="C94" s="1" t="s">
        <v>885</v>
      </c>
      <c r="D94" s="1" t="s">
        <v>886</v>
      </c>
      <c r="J94" s="4" t="s">
        <v>887</v>
      </c>
      <c r="K94" s="1" t="s">
        <v>30</v>
      </c>
      <c r="L94" s="1" t="s">
        <v>31</v>
      </c>
      <c r="M94" s="1" t="s">
        <v>888</v>
      </c>
      <c r="N94" s="1" t="s">
        <v>889</v>
      </c>
      <c r="O94" s="1" t="s">
        <v>890</v>
      </c>
      <c r="P94" s="1">
        <v>1.0</v>
      </c>
      <c r="Q94" s="1">
        <v>1.0</v>
      </c>
      <c r="U94" s="1">
        <v>5.0</v>
      </c>
      <c r="V94" s="1" t="s">
        <v>891</v>
      </c>
      <c r="W94" s="5"/>
      <c r="X94" s="1"/>
      <c r="Y94" s="1" t="s">
        <v>168</v>
      </c>
    </row>
    <row r="95">
      <c r="A95" s="1" t="s">
        <v>892</v>
      </c>
      <c r="B95" s="1" t="s">
        <v>893</v>
      </c>
      <c r="C95" s="1" t="s">
        <v>894</v>
      </c>
      <c r="D95" s="1" t="s">
        <v>895</v>
      </c>
      <c r="E95" s="1" t="s">
        <v>896</v>
      </c>
      <c r="F95" s="1" t="s">
        <v>897</v>
      </c>
      <c r="G95" s="1" t="s">
        <v>898</v>
      </c>
      <c r="J95" s="4" t="s">
        <v>899</v>
      </c>
      <c r="K95" s="1" t="s">
        <v>61</v>
      </c>
      <c r="L95" s="1" t="s">
        <v>31</v>
      </c>
      <c r="M95" s="1" t="s">
        <v>900</v>
      </c>
      <c r="N95" s="1" t="s">
        <v>901</v>
      </c>
      <c r="O95" s="1" t="s">
        <v>902</v>
      </c>
      <c r="P95" s="1">
        <v>1.0</v>
      </c>
      <c r="Q95" s="1">
        <v>1.0</v>
      </c>
      <c r="U95" s="1">
        <v>4.0</v>
      </c>
      <c r="V95" s="1" t="s">
        <v>903</v>
      </c>
      <c r="W95" s="5"/>
      <c r="X95" s="1"/>
      <c r="Y95" s="1" t="s">
        <v>168</v>
      </c>
    </row>
    <row r="96">
      <c r="A96" s="1" t="s">
        <v>904</v>
      </c>
      <c r="B96" s="1" t="s">
        <v>905</v>
      </c>
      <c r="C96" s="1" t="s">
        <v>906</v>
      </c>
      <c r="D96" s="1" t="s">
        <v>907</v>
      </c>
      <c r="J96" s="4" t="s">
        <v>908</v>
      </c>
      <c r="K96" s="1" t="s">
        <v>130</v>
      </c>
      <c r="L96" s="1" t="s">
        <v>31</v>
      </c>
      <c r="M96" s="1" t="s">
        <v>298</v>
      </c>
      <c r="N96" s="1" t="s">
        <v>909</v>
      </c>
      <c r="O96" s="1" t="s">
        <v>910</v>
      </c>
      <c r="P96" s="1">
        <v>1.0</v>
      </c>
      <c r="Q96" s="1">
        <v>1.0</v>
      </c>
      <c r="U96" s="1">
        <v>17.0</v>
      </c>
      <c r="V96" s="1" t="s">
        <v>911</v>
      </c>
      <c r="W96" s="2">
        <v>44319.0</v>
      </c>
      <c r="X96" s="1"/>
      <c r="Y96" s="1" t="s">
        <v>168</v>
      </c>
    </row>
    <row r="97">
      <c r="A97" s="1" t="s">
        <v>912</v>
      </c>
      <c r="B97" s="1" t="s">
        <v>913</v>
      </c>
      <c r="C97" s="1" t="s">
        <v>914</v>
      </c>
      <c r="J97" s="4" t="s">
        <v>915</v>
      </c>
      <c r="K97" s="1" t="s">
        <v>30</v>
      </c>
      <c r="L97" s="1" t="s">
        <v>31</v>
      </c>
      <c r="M97" s="1" t="s">
        <v>916</v>
      </c>
      <c r="N97" s="1" t="s">
        <v>917</v>
      </c>
      <c r="O97" s="1" t="s">
        <v>918</v>
      </c>
      <c r="P97" s="1">
        <v>1.0</v>
      </c>
      <c r="Q97" s="1">
        <v>1.0</v>
      </c>
      <c r="U97" s="1">
        <v>2.0</v>
      </c>
      <c r="V97" s="1" t="s">
        <v>919</v>
      </c>
      <c r="W97" s="5"/>
      <c r="X97" s="1"/>
      <c r="Y97" s="6"/>
    </row>
    <row r="98">
      <c r="A98" s="1" t="s">
        <v>920</v>
      </c>
      <c r="B98" s="1" t="s">
        <v>921</v>
      </c>
      <c r="C98" s="1" t="s">
        <v>922</v>
      </c>
      <c r="J98" s="4" t="s">
        <v>923</v>
      </c>
      <c r="K98" s="1" t="s">
        <v>30</v>
      </c>
      <c r="L98" s="1" t="s">
        <v>31</v>
      </c>
      <c r="M98" s="1" t="s">
        <v>608</v>
      </c>
      <c r="N98" s="1" t="s">
        <v>924</v>
      </c>
      <c r="O98" s="1" t="s">
        <v>925</v>
      </c>
      <c r="P98" s="1">
        <v>1.0</v>
      </c>
      <c r="Q98" s="1">
        <v>1.0</v>
      </c>
      <c r="U98" s="1">
        <v>11.0</v>
      </c>
      <c r="V98" s="1" t="s">
        <v>926</v>
      </c>
      <c r="W98" s="2">
        <v>44105.0</v>
      </c>
      <c r="X98" s="1"/>
      <c r="Y98" s="6"/>
    </row>
    <row r="99">
      <c r="A99" s="1" t="s">
        <v>927</v>
      </c>
      <c r="B99" s="1" t="s">
        <v>928</v>
      </c>
      <c r="C99" s="1" t="s">
        <v>929</v>
      </c>
      <c r="J99" s="4" t="s">
        <v>930</v>
      </c>
      <c r="K99" s="1" t="s">
        <v>30</v>
      </c>
      <c r="L99" s="1" t="s">
        <v>31</v>
      </c>
      <c r="M99" s="1" t="s">
        <v>71</v>
      </c>
      <c r="N99" s="1" t="s">
        <v>931</v>
      </c>
      <c r="O99" s="1" t="s">
        <v>932</v>
      </c>
      <c r="P99" s="1">
        <v>1.0</v>
      </c>
      <c r="Q99" s="1">
        <v>1.0</v>
      </c>
      <c r="U99" s="1">
        <v>6.0</v>
      </c>
      <c r="V99" s="1" t="s">
        <v>933</v>
      </c>
      <c r="W99" s="2">
        <v>44320.0</v>
      </c>
      <c r="X99" s="1"/>
      <c r="Y99" s="1" t="s">
        <v>36</v>
      </c>
    </row>
    <row r="100">
      <c r="A100" s="1" t="s">
        <v>934</v>
      </c>
      <c r="B100" s="1" t="s">
        <v>935</v>
      </c>
      <c r="C100" s="1" t="s">
        <v>936</v>
      </c>
      <c r="J100" s="4" t="s">
        <v>937</v>
      </c>
      <c r="K100" s="1" t="s">
        <v>61</v>
      </c>
      <c r="L100" s="1" t="s">
        <v>31</v>
      </c>
      <c r="M100" s="1" t="s">
        <v>938</v>
      </c>
      <c r="N100" s="1" t="s">
        <v>939</v>
      </c>
      <c r="O100" s="1" t="s">
        <v>940</v>
      </c>
      <c r="P100" s="1">
        <v>1.0</v>
      </c>
      <c r="Q100" s="1">
        <v>1.0</v>
      </c>
      <c r="U100" s="1">
        <v>9.0</v>
      </c>
      <c r="V100" s="1" t="s">
        <v>941</v>
      </c>
      <c r="W100" s="5"/>
      <c r="X100" s="1"/>
      <c r="Y100" s="6"/>
    </row>
    <row r="101">
      <c r="A101" s="1" t="s">
        <v>942</v>
      </c>
      <c r="B101" s="1" t="s">
        <v>943</v>
      </c>
      <c r="C101" s="1" t="s">
        <v>944</v>
      </c>
      <c r="D101" s="1" t="s">
        <v>945</v>
      </c>
      <c r="F101" s="1" t="s">
        <v>946</v>
      </c>
      <c r="G101" s="1" t="s">
        <v>947</v>
      </c>
      <c r="H101" s="1" t="s">
        <v>948</v>
      </c>
      <c r="J101" s="4" t="s">
        <v>949</v>
      </c>
      <c r="K101" s="1" t="s">
        <v>61</v>
      </c>
      <c r="L101" s="1" t="s">
        <v>31</v>
      </c>
      <c r="M101" s="1" t="s">
        <v>950</v>
      </c>
      <c r="N101" s="1" t="s">
        <v>951</v>
      </c>
      <c r="O101" s="1" t="s">
        <v>952</v>
      </c>
      <c r="P101" s="1">
        <v>1.0</v>
      </c>
      <c r="Q101" s="1">
        <v>1.0</v>
      </c>
      <c r="U101" s="1">
        <v>781.0</v>
      </c>
      <c r="V101" s="1" t="s">
        <v>953</v>
      </c>
      <c r="W101" s="2">
        <v>42234.0</v>
      </c>
      <c r="X101" s="1" t="s">
        <v>95</v>
      </c>
      <c r="Y101" s="1" t="s">
        <v>36</v>
      </c>
    </row>
    <row r="102">
      <c r="A102" s="1" t="s">
        <v>954</v>
      </c>
      <c r="B102" s="1" t="s">
        <v>955</v>
      </c>
      <c r="C102" s="1" t="s">
        <v>956</v>
      </c>
      <c r="D102" s="1" t="s">
        <v>957</v>
      </c>
      <c r="J102" s="4" t="s">
        <v>958</v>
      </c>
      <c r="K102" s="1" t="s">
        <v>61</v>
      </c>
      <c r="L102" s="1" t="s">
        <v>31</v>
      </c>
      <c r="M102" s="1" t="s">
        <v>959</v>
      </c>
      <c r="N102" s="1" t="s">
        <v>960</v>
      </c>
      <c r="O102" s="1" t="s">
        <v>961</v>
      </c>
      <c r="P102" s="1">
        <v>1.0</v>
      </c>
      <c r="Q102" s="1">
        <v>1.0</v>
      </c>
      <c r="U102" s="1">
        <v>1.0</v>
      </c>
      <c r="V102" s="1" t="s">
        <v>962</v>
      </c>
      <c r="W102" s="5"/>
      <c r="X102" s="1"/>
      <c r="Y102" s="1" t="s">
        <v>36</v>
      </c>
    </row>
    <row r="103">
      <c r="A103" s="1" t="s">
        <v>963</v>
      </c>
      <c r="B103" s="1" t="s">
        <v>964</v>
      </c>
      <c r="C103" s="1" t="s">
        <v>965</v>
      </c>
      <c r="D103" s="1" t="s">
        <v>966</v>
      </c>
      <c r="J103" s="4" t="s">
        <v>967</v>
      </c>
      <c r="K103" s="1" t="s">
        <v>30</v>
      </c>
      <c r="L103" s="1" t="s">
        <v>51</v>
      </c>
      <c r="M103" s="1" t="s">
        <v>968</v>
      </c>
      <c r="N103" s="1" t="s">
        <v>969</v>
      </c>
      <c r="O103" s="1" t="s">
        <v>970</v>
      </c>
      <c r="P103" s="1">
        <v>1.0</v>
      </c>
      <c r="Q103" s="1">
        <v>1.0</v>
      </c>
      <c r="U103" s="1">
        <v>1.0</v>
      </c>
      <c r="V103" s="1" t="s">
        <v>971</v>
      </c>
      <c r="W103" s="2">
        <v>44321.0</v>
      </c>
      <c r="X103" s="1"/>
      <c r="Y103" s="1" t="s">
        <v>36</v>
      </c>
    </row>
    <row r="104">
      <c r="A104" s="1" t="s">
        <v>972</v>
      </c>
      <c r="B104" s="1" t="s">
        <v>973</v>
      </c>
      <c r="C104" s="1" t="s">
        <v>974</v>
      </c>
      <c r="H104" s="1" t="s">
        <v>975</v>
      </c>
      <c r="J104" s="4" t="s">
        <v>976</v>
      </c>
      <c r="K104" s="1" t="s">
        <v>30</v>
      </c>
      <c r="L104" s="1" t="s">
        <v>31</v>
      </c>
      <c r="M104" s="1" t="s">
        <v>977</v>
      </c>
      <c r="N104" s="1" t="s">
        <v>978</v>
      </c>
      <c r="O104" s="1" t="s">
        <v>979</v>
      </c>
      <c r="P104" s="1">
        <v>4.0</v>
      </c>
      <c r="Q104" s="1">
        <v>3.0</v>
      </c>
      <c r="U104" s="1">
        <v>45.0</v>
      </c>
      <c r="V104" s="1" t="s">
        <v>980</v>
      </c>
      <c r="W104" s="2">
        <v>43081.0</v>
      </c>
      <c r="X104" s="1"/>
      <c r="Y104" s="1" t="s">
        <v>199</v>
      </c>
    </row>
    <row r="105">
      <c r="A105" s="1" t="s">
        <v>981</v>
      </c>
      <c r="B105" s="1" t="s">
        <v>982</v>
      </c>
      <c r="C105" s="1" t="s">
        <v>983</v>
      </c>
      <c r="H105" s="1" t="s">
        <v>984</v>
      </c>
      <c r="J105" s="4" t="s">
        <v>985</v>
      </c>
      <c r="K105" s="1" t="s">
        <v>30</v>
      </c>
      <c r="L105" s="1" t="s">
        <v>31</v>
      </c>
      <c r="M105" s="1" t="s">
        <v>252</v>
      </c>
      <c r="N105" s="1" t="s">
        <v>986</v>
      </c>
      <c r="O105" s="1" t="s">
        <v>987</v>
      </c>
      <c r="P105" s="1">
        <v>1.0</v>
      </c>
      <c r="Q105" s="1">
        <v>1.0</v>
      </c>
      <c r="R105" s="1">
        <v>1.0</v>
      </c>
      <c r="U105" s="1">
        <v>33.0</v>
      </c>
      <c r="V105" s="1" t="s">
        <v>988</v>
      </c>
      <c r="W105" s="2">
        <v>44111.0</v>
      </c>
      <c r="X105" s="1"/>
      <c r="Y105" s="1" t="s">
        <v>199</v>
      </c>
    </row>
    <row r="106">
      <c r="A106" s="1" t="s">
        <v>989</v>
      </c>
      <c r="B106" s="1" t="s">
        <v>990</v>
      </c>
      <c r="C106" s="1" t="s">
        <v>991</v>
      </c>
      <c r="J106" s="4" t="s">
        <v>992</v>
      </c>
      <c r="K106" s="1" t="s">
        <v>30</v>
      </c>
      <c r="L106" s="1" t="s">
        <v>31</v>
      </c>
      <c r="M106" s="1" t="s">
        <v>195</v>
      </c>
      <c r="N106" s="1" t="s">
        <v>993</v>
      </c>
      <c r="O106" s="1" t="s">
        <v>994</v>
      </c>
      <c r="P106" s="1">
        <v>3.0</v>
      </c>
      <c r="Q106" s="1">
        <v>1.0</v>
      </c>
      <c r="U106" s="1">
        <v>33.0</v>
      </c>
      <c r="V106" s="1" t="s">
        <v>988</v>
      </c>
      <c r="W106" s="2">
        <v>44111.0</v>
      </c>
      <c r="X106" s="1"/>
      <c r="Y106" s="6"/>
    </row>
    <row r="107">
      <c r="A107" s="1" t="s">
        <v>995</v>
      </c>
      <c r="B107" s="1" t="s">
        <v>996</v>
      </c>
      <c r="C107" s="1" t="s">
        <v>997</v>
      </c>
      <c r="D107" s="1" t="s">
        <v>997</v>
      </c>
      <c r="G107" s="1" t="s">
        <v>998</v>
      </c>
      <c r="J107" s="4" t="s">
        <v>999</v>
      </c>
      <c r="K107" s="1" t="s">
        <v>30</v>
      </c>
      <c r="L107" s="1" t="s">
        <v>1000</v>
      </c>
      <c r="M107" s="1" t="s">
        <v>1001</v>
      </c>
      <c r="N107" s="1" t="s">
        <v>1002</v>
      </c>
      <c r="O107" s="1" t="s">
        <v>1003</v>
      </c>
      <c r="P107" s="1">
        <v>1.0</v>
      </c>
      <c r="Q107" s="1">
        <v>1.0</v>
      </c>
      <c r="U107" s="1">
        <v>1.0</v>
      </c>
      <c r="V107" s="1" t="s">
        <v>1004</v>
      </c>
      <c r="W107" s="5"/>
      <c r="X107" s="1"/>
      <c r="Y107" s="6"/>
    </row>
    <row r="108">
      <c r="A108" s="1" t="s">
        <v>1005</v>
      </c>
      <c r="B108" s="1" t="s">
        <v>1006</v>
      </c>
      <c r="C108" s="1" t="s">
        <v>1007</v>
      </c>
      <c r="J108" s="4" t="s">
        <v>1008</v>
      </c>
      <c r="K108" s="1" t="s">
        <v>130</v>
      </c>
      <c r="L108" s="1" t="s">
        <v>31</v>
      </c>
      <c r="M108" s="1" t="s">
        <v>1009</v>
      </c>
      <c r="N108" s="1" t="s">
        <v>1010</v>
      </c>
      <c r="O108" s="1" t="s">
        <v>1011</v>
      </c>
      <c r="P108" s="1">
        <v>1.0</v>
      </c>
      <c r="Q108" s="1">
        <v>1.0</v>
      </c>
      <c r="U108" s="1">
        <v>9.0</v>
      </c>
      <c r="V108" s="1" t="s">
        <v>1012</v>
      </c>
      <c r="W108" s="2">
        <v>44317.0</v>
      </c>
      <c r="X108" s="1"/>
      <c r="Y108" s="6"/>
    </row>
    <row r="109">
      <c r="A109" s="1" t="s">
        <v>1013</v>
      </c>
      <c r="B109" s="1" t="s">
        <v>1014</v>
      </c>
      <c r="C109" s="1" t="s">
        <v>1015</v>
      </c>
      <c r="D109" s="1" t="s">
        <v>1016</v>
      </c>
      <c r="G109" s="1" t="s">
        <v>1017</v>
      </c>
      <c r="H109" s="1" t="s">
        <v>1018</v>
      </c>
      <c r="J109" s="4" t="s">
        <v>1019</v>
      </c>
      <c r="K109" s="1" t="s">
        <v>30</v>
      </c>
      <c r="L109" s="1" t="s">
        <v>51</v>
      </c>
      <c r="M109" s="1" t="s">
        <v>1020</v>
      </c>
      <c r="N109" s="1" t="s">
        <v>1021</v>
      </c>
      <c r="O109" s="1" t="s">
        <v>1022</v>
      </c>
      <c r="P109" s="1">
        <v>1.0</v>
      </c>
      <c r="Q109" s="1">
        <v>1.0</v>
      </c>
      <c r="U109" s="1">
        <v>342.0</v>
      </c>
      <c r="V109" s="1" t="s">
        <v>1023</v>
      </c>
      <c r="W109" s="2">
        <v>43940.0</v>
      </c>
      <c r="X109" s="1"/>
      <c r="Y109" s="1" t="s">
        <v>36</v>
      </c>
    </row>
    <row r="110">
      <c r="A110" s="1" t="s">
        <v>1024</v>
      </c>
      <c r="B110" s="1" t="s">
        <v>1025</v>
      </c>
      <c r="C110" s="1" t="s">
        <v>1026</v>
      </c>
      <c r="D110" s="1" t="s">
        <v>1027</v>
      </c>
      <c r="H110" s="1" t="s">
        <v>1028</v>
      </c>
      <c r="J110" s="4" t="s">
        <v>1029</v>
      </c>
      <c r="K110" s="1" t="s">
        <v>30</v>
      </c>
      <c r="L110" s="1" t="s">
        <v>31</v>
      </c>
      <c r="M110" s="1" t="s">
        <v>71</v>
      </c>
      <c r="N110" s="1" t="s">
        <v>1030</v>
      </c>
      <c r="O110" s="1" t="s">
        <v>1031</v>
      </c>
      <c r="P110" s="1">
        <v>1.0</v>
      </c>
      <c r="Q110" s="1">
        <v>1.0</v>
      </c>
      <c r="U110" s="1">
        <v>3.0</v>
      </c>
      <c r="V110" s="1" t="s">
        <v>1032</v>
      </c>
      <c r="W110" s="5"/>
      <c r="X110" s="1"/>
      <c r="Y110" s="1" t="s">
        <v>199</v>
      </c>
    </row>
    <row r="111">
      <c r="A111" s="1" t="s">
        <v>1033</v>
      </c>
      <c r="B111" s="1" t="s">
        <v>1034</v>
      </c>
      <c r="C111" s="1" t="s">
        <v>1035</v>
      </c>
      <c r="J111" s="4" t="s">
        <v>1036</v>
      </c>
      <c r="K111" s="1" t="s">
        <v>30</v>
      </c>
      <c r="L111" s="1" t="s">
        <v>31</v>
      </c>
      <c r="M111" s="1" t="s">
        <v>1037</v>
      </c>
      <c r="N111" s="1" t="s">
        <v>1038</v>
      </c>
      <c r="O111" s="1" t="s">
        <v>1039</v>
      </c>
      <c r="P111" s="1">
        <v>2.0</v>
      </c>
      <c r="Q111" s="1">
        <v>1.0</v>
      </c>
      <c r="U111" s="1">
        <v>30.0</v>
      </c>
      <c r="V111" s="1" t="s">
        <v>1040</v>
      </c>
      <c r="W111" s="2">
        <v>44306.0</v>
      </c>
      <c r="X111" s="1"/>
      <c r="Y111" s="6"/>
    </row>
    <row r="112">
      <c r="A112" s="1" t="s">
        <v>1041</v>
      </c>
      <c r="B112" s="1" t="s">
        <v>1042</v>
      </c>
      <c r="C112" s="1" t="s">
        <v>1043</v>
      </c>
      <c r="H112" s="1" t="s">
        <v>1042</v>
      </c>
      <c r="J112" s="4" t="s">
        <v>1044</v>
      </c>
      <c r="K112" s="1" t="s">
        <v>30</v>
      </c>
      <c r="L112" s="1" t="s">
        <v>31</v>
      </c>
      <c r="M112" s="1" t="s">
        <v>145</v>
      </c>
      <c r="N112" s="1" t="s">
        <v>1045</v>
      </c>
      <c r="O112" s="1" t="s">
        <v>1046</v>
      </c>
      <c r="P112" s="1">
        <v>1.0</v>
      </c>
      <c r="Q112" s="1">
        <v>1.0</v>
      </c>
      <c r="U112" s="1">
        <v>1.0</v>
      </c>
      <c r="V112" s="1" t="s">
        <v>1047</v>
      </c>
      <c r="W112" s="5"/>
      <c r="X112" s="1"/>
      <c r="Y112" s="1" t="s">
        <v>168</v>
      </c>
    </row>
    <row r="113">
      <c r="A113" s="1" t="s">
        <v>1048</v>
      </c>
      <c r="B113" s="1" t="s">
        <v>1049</v>
      </c>
      <c r="C113" s="1" t="s">
        <v>1050</v>
      </c>
      <c r="J113" s="4" t="s">
        <v>1051</v>
      </c>
      <c r="K113" s="1" t="s">
        <v>61</v>
      </c>
      <c r="L113" s="1" t="s">
        <v>31</v>
      </c>
      <c r="M113" s="1" t="s">
        <v>1052</v>
      </c>
      <c r="N113" s="1" t="s">
        <v>1053</v>
      </c>
      <c r="O113" s="1" t="s">
        <v>1054</v>
      </c>
      <c r="P113" s="1">
        <v>1.0</v>
      </c>
      <c r="Q113" s="1">
        <v>1.0</v>
      </c>
      <c r="U113" s="1">
        <v>1.0</v>
      </c>
      <c r="V113" s="1" t="s">
        <v>1055</v>
      </c>
      <c r="W113" s="2">
        <v>44315.0</v>
      </c>
      <c r="X113" s="1"/>
      <c r="Y113" s="1" t="s">
        <v>36</v>
      </c>
    </row>
    <row r="114">
      <c r="A114" s="1" t="s">
        <v>1056</v>
      </c>
      <c r="B114" s="1" t="s">
        <v>1057</v>
      </c>
      <c r="C114" s="1" t="s">
        <v>1058</v>
      </c>
      <c r="D114" s="1" t="s">
        <v>1059</v>
      </c>
      <c r="G114" s="1" t="s">
        <v>1060</v>
      </c>
      <c r="I114" s="1" t="s">
        <v>1061</v>
      </c>
      <c r="J114" s="4" t="s">
        <v>1062</v>
      </c>
      <c r="K114" s="1" t="s">
        <v>30</v>
      </c>
      <c r="L114" s="1" t="s">
        <v>31</v>
      </c>
      <c r="M114" s="1" t="s">
        <v>1063</v>
      </c>
      <c r="N114" s="1" t="s">
        <v>1064</v>
      </c>
      <c r="O114" s="1" t="s">
        <v>1065</v>
      </c>
      <c r="P114" s="1">
        <v>1.0</v>
      </c>
      <c r="Q114" s="1">
        <v>1.0</v>
      </c>
      <c r="U114" s="1">
        <v>4.0</v>
      </c>
      <c r="V114" s="1" t="s">
        <v>1066</v>
      </c>
      <c r="W114" s="2">
        <v>43232.0</v>
      </c>
      <c r="X114" s="1"/>
      <c r="Y114" s="1" t="s">
        <v>36</v>
      </c>
    </row>
    <row r="115">
      <c r="A115" s="1" t="s">
        <v>1067</v>
      </c>
      <c r="B115" s="1" t="s">
        <v>1068</v>
      </c>
      <c r="C115" s="1" t="s">
        <v>1069</v>
      </c>
      <c r="D115" s="1" t="s">
        <v>1070</v>
      </c>
      <c r="E115" s="1" t="s">
        <v>1071</v>
      </c>
      <c r="G115" s="1" t="s">
        <v>1072</v>
      </c>
      <c r="H115" s="1" t="s">
        <v>1073</v>
      </c>
      <c r="J115" s="4" t="s">
        <v>1074</v>
      </c>
      <c r="K115" s="1" t="s">
        <v>663</v>
      </c>
      <c r="L115" s="1" t="s">
        <v>31</v>
      </c>
      <c r="M115" s="1" t="s">
        <v>1075</v>
      </c>
      <c r="N115" s="1" t="s">
        <v>1076</v>
      </c>
      <c r="O115" s="1" t="s">
        <v>1077</v>
      </c>
      <c r="P115" s="1">
        <v>5.0</v>
      </c>
      <c r="R115" s="1">
        <v>1.0</v>
      </c>
      <c r="S115" s="1">
        <v>1.0</v>
      </c>
      <c r="T115" s="1">
        <v>9.0</v>
      </c>
      <c r="U115" s="1">
        <v>91.0</v>
      </c>
      <c r="V115" s="1" t="s">
        <v>1078</v>
      </c>
      <c r="W115" s="2">
        <v>43948.0</v>
      </c>
      <c r="X115" s="1"/>
      <c r="Y115" s="1" t="s">
        <v>36</v>
      </c>
    </row>
    <row r="116">
      <c r="A116" s="1" t="s">
        <v>1079</v>
      </c>
      <c r="B116" s="1" t="s">
        <v>1080</v>
      </c>
      <c r="C116" s="1" t="s">
        <v>1081</v>
      </c>
      <c r="J116" s="4" t="s">
        <v>1082</v>
      </c>
      <c r="K116" s="1" t="s">
        <v>30</v>
      </c>
      <c r="L116" s="1" t="s">
        <v>31</v>
      </c>
      <c r="M116" s="1" t="s">
        <v>1083</v>
      </c>
      <c r="N116" s="1" t="s">
        <v>1084</v>
      </c>
      <c r="O116" s="1" t="s">
        <v>1085</v>
      </c>
      <c r="P116" s="1">
        <v>2.0</v>
      </c>
      <c r="Q116" s="1">
        <v>1.0</v>
      </c>
      <c r="U116" s="1">
        <v>5.0</v>
      </c>
      <c r="V116" s="1" t="s">
        <v>1086</v>
      </c>
      <c r="W116" s="2">
        <v>44280.0</v>
      </c>
      <c r="X116" s="1"/>
      <c r="Y116" s="1" t="s">
        <v>36</v>
      </c>
    </row>
    <row r="117">
      <c r="A117" s="1" t="s">
        <v>1087</v>
      </c>
      <c r="B117" s="1" t="s">
        <v>1088</v>
      </c>
      <c r="C117" s="1" t="s">
        <v>1089</v>
      </c>
      <c r="J117" s="4" t="s">
        <v>1090</v>
      </c>
      <c r="K117" s="1" t="s">
        <v>30</v>
      </c>
      <c r="L117" s="1" t="s">
        <v>1091</v>
      </c>
      <c r="M117" s="1" t="s">
        <v>1092</v>
      </c>
      <c r="N117" s="1" t="s">
        <v>1093</v>
      </c>
      <c r="O117" s="1" t="s">
        <v>1094</v>
      </c>
      <c r="P117" s="1">
        <v>1.0</v>
      </c>
      <c r="Q117" s="1">
        <v>1.0</v>
      </c>
      <c r="U117" s="1">
        <v>2.0</v>
      </c>
      <c r="V117" s="1" t="s">
        <v>1095</v>
      </c>
      <c r="W117" s="2">
        <v>44313.0</v>
      </c>
      <c r="X117" s="1"/>
      <c r="Y117" s="1" t="s">
        <v>36</v>
      </c>
    </row>
    <row r="118">
      <c r="A118" s="1" t="s">
        <v>1096</v>
      </c>
      <c r="B118" s="1" t="s">
        <v>1097</v>
      </c>
      <c r="C118" s="1" t="s">
        <v>1098</v>
      </c>
      <c r="J118" s="4" t="s">
        <v>1099</v>
      </c>
      <c r="K118" s="1" t="s">
        <v>30</v>
      </c>
      <c r="L118" s="1" t="s">
        <v>51</v>
      </c>
      <c r="M118" s="1" t="s">
        <v>252</v>
      </c>
      <c r="N118" s="1" t="s">
        <v>1100</v>
      </c>
      <c r="O118" s="1" t="s">
        <v>1101</v>
      </c>
      <c r="P118" s="1">
        <v>1.0</v>
      </c>
      <c r="Q118" s="1">
        <v>1.0</v>
      </c>
      <c r="U118" s="1">
        <v>4.0</v>
      </c>
      <c r="V118" s="1" t="s">
        <v>1102</v>
      </c>
      <c r="W118" s="5"/>
      <c r="X118" s="1"/>
      <c r="Y118" s="6"/>
    </row>
    <row r="119">
      <c r="A119" s="1" t="s">
        <v>1103</v>
      </c>
      <c r="B119" s="1" t="s">
        <v>1104</v>
      </c>
      <c r="C119" s="1" t="s">
        <v>1105</v>
      </c>
      <c r="J119" s="4" t="s">
        <v>1106</v>
      </c>
      <c r="K119" s="1" t="s">
        <v>30</v>
      </c>
      <c r="L119" s="1" t="s">
        <v>79</v>
      </c>
      <c r="M119" s="1" t="s">
        <v>1107</v>
      </c>
      <c r="N119" s="1" t="s">
        <v>1108</v>
      </c>
      <c r="O119" s="1" t="s">
        <v>1109</v>
      </c>
      <c r="P119" s="1">
        <v>7.0</v>
      </c>
      <c r="Q119" s="1">
        <v>2.0</v>
      </c>
      <c r="U119" s="1">
        <v>73.0</v>
      </c>
      <c r="V119" s="1" t="s">
        <v>1110</v>
      </c>
      <c r="W119" s="5"/>
      <c r="X119" s="1"/>
      <c r="Y119" s="6"/>
    </row>
    <row r="120">
      <c r="A120" s="1" t="s">
        <v>1111</v>
      </c>
      <c r="B120" s="1" t="s">
        <v>1112</v>
      </c>
      <c r="C120" s="1" t="s">
        <v>1113</v>
      </c>
      <c r="H120" s="1" t="s">
        <v>1114</v>
      </c>
      <c r="J120" s="4" t="s">
        <v>1115</v>
      </c>
      <c r="K120" s="1" t="s">
        <v>30</v>
      </c>
      <c r="L120" s="1" t="s">
        <v>31</v>
      </c>
      <c r="M120" s="1" t="s">
        <v>71</v>
      </c>
      <c r="N120" s="1" t="s">
        <v>1116</v>
      </c>
      <c r="O120" s="1" t="s">
        <v>1117</v>
      </c>
      <c r="P120" s="1">
        <v>1.0</v>
      </c>
      <c r="Q120" s="1">
        <v>1.0</v>
      </c>
      <c r="U120" s="1">
        <v>8.0</v>
      </c>
      <c r="V120" s="1" t="s">
        <v>1118</v>
      </c>
      <c r="W120" s="2">
        <v>44277.0</v>
      </c>
      <c r="X120" s="1"/>
      <c r="Y120" s="1" t="s">
        <v>36</v>
      </c>
    </row>
    <row r="121">
      <c r="A121" s="1" t="s">
        <v>1119</v>
      </c>
      <c r="B121" s="1" t="s">
        <v>1120</v>
      </c>
      <c r="C121" s="1" t="s">
        <v>1121</v>
      </c>
      <c r="J121" s="4" t="s">
        <v>1122</v>
      </c>
      <c r="K121" s="1" t="s">
        <v>30</v>
      </c>
      <c r="L121" s="1" t="s">
        <v>31</v>
      </c>
      <c r="M121" s="1" t="s">
        <v>1123</v>
      </c>
      <c r="N121" s="1" t="s">
        <v>1124</v>
      </c>
      <c r="O121" s="1" t="s">
        <v>1125</v>
      </c>
      <c r="P121" s="1">
        <v>1.0</v>
      </c>
      <c r="Q121" s="1">
        <v>1.0</v>
      </c>
      <c r="U121" s="1">
        <v>2.0</v>
      </c>
      <c r="V121" s="1" t="s">
        <v>1126</v>
      </c>
      <c r="W121" s="2">
        <v>44309.0</v>
      </c>
      <c r="X121" s="1"/>
      <c r="Y121" s="6"/>
    </row>
    <row r="122">
      <c r="A122" s="1" t="s">
        <v>1127</v>
      </c>
      <c r="B122" s="1" t="s">
        <v>1128</v>
      </c>
      <c r="C122" s="1" t="s">
        <v>1129</v>
      </c>
      <c r="H122" s="1" t="s">
        <v>1130</v>
      </c>
      <c r="J122" s="4" t="s">
        <v>1131</v>
      </c>
      <c r="K122" s="1" t="s">
        <v>30</v>
      </c>
      <c r="L122" s="1" t="s">
        <v>31</v>
      </c>
      <c r="M122" s="1" t="s">
        <v>608</v>
      </c>
      <c r="N122" s="1" t="s">
        <v>1132</v>
      </c>
      <c r="O122" s="1" t="s">
        <v>1133</v>
      </c>
      <c r="P122" s="1">
        <v>1.0</v>
      </c>
      <c r="Q122" s="1">
        <v>1.0</v>
      </c>
      <c r="U122" s="1">
        <v>36.0</v>
      </c>
      <c r="V122" s="1" t="s">
        <v>1134</v>
      </c>
      <c r="W122" s="5"/>
      <c r="X122" s="1"/>
      <c r="Y122" s="1" t="s">
        <v>199</v>
      </c>
    </row>
    <row r="123">
      <c r="A123" s="1" t="s">
        <v>1135</v>
      </c>
      <c r="B123" s="1" t="s">
        <v>1136</v>
      </c>
      <c r="C123" s="1" t="s">
        <v>1137</v>
      </c>
      <c r="D123" s="1" t="s">
        <v>1138</v>
      </c>
      <c r="E123" s="1" t="s">
        <v>1139</v>
      </c>
      <c r="G123" s="1" t="s">
        <v>1140</v>
      </c>
      <c r="H123" s="1" t="s">
        <v>1141</v>
      </c>
      <c r="J123" s="4" t="s">
        <v>1142</v>
      </c>
      <c r="K123" s="1" t="s">
        <v>30</v>
      </c>
      <c r="L123" s="1" t="s">
        <v>31</v>
      </c>
      <c r="M123" s="1" t="s">
        <v>802</v>
      </c>
      <c r="N123" s="1" t="s">
        <v>1143</v>
      </c>
      <c r="O123" s="1" t="s">
        <v>1144</v>
      </c>
      <c r="P123" s="1">
        <v>1.0</v>
      </c>
      <c r="Q123" s="1">
        <v>1.0</v>
      </c>
      <c r="U123" s="1">
        <v>25.0</v>
      </c>
      <c r="V123" s="1" t="s">
        <v>1145</v>
      </c>
      <c r="W123" s="2">
        <v>44266.0</v>
      </c>
      <c r="X123" s="1"/>
      <c r="Y123" s="1" t="s">
        <v>36</v>
      </c>
    </row>
    <row r="124">
      <c r="A124" s="1" t="s">
        <v>1146</v>
      </c>
      <c r="B124" s="1" t="s">
        <v>1147</v>
      </c>
      <c r="C124" s="1" t="s">
        <v>1148</v>
      </c>
      <c r="J124" s="4" t="s">
        <v>1149</v>
      </c>
      <c r="K124" s="1" t="s">
        <v>30</v>
      </c>
      <c r="L124" s="1" t="s">
        <v>31</v>
      </c>
      <c r="M124" s="1" t="s">
        <v>1150</v>
      </c>
      <c r="N124" s="1" t="s">
        <v>1151</v>
      </c>
      <c r="O124" s="1" t="s">
        <v>1152</v>
      </c>
      <c r="P124" s="1">
        <v>1.0</v>
      </c>
      <c r="Q124" s="1">
        <v>1.0</v>
      </c>
      <c r="U124" s="1">
        <v>17.0</v>
      </c>
      <c r="V124" s="1" t="s">
        <v>1153</v>
      </c>
      <c r="W124" s="5"/>
      <c r="X124" s="1"/>
      <c r="Y124" s="1" t="s">
        <v>36</v>
      </c>
    </row>
    <row r="125">
      <c r="A125" s="1" t="s">
        <v>1154</v>
      </c>
      <c r="B125" s="1" t="s">
        <v>1155</v>
      </c>
      <c r="C125" s="1" t="s">
        <v>1156</v>
      </c>
      <c r="H125" s="1" t="s">
        <v>1157</v>
      </c>
      <c r="J125" s="4" t="s">
        <v>1158</v>
      </c>
      <c r="K125" s="1" t="s">
        <v>30</v>
      </c>
      <c r="L125" s="1" t="s">
        <v>31</v>
      </c>
      <c r="M125" s="1" t="s">
        <v>1159</v>
      </c>
      <c r="N125" s="1" t="s">
        <v>1160</v>
      </c>
      <c r="O125" s="1" t="s">
        <v>1161</v>
      </c>
      <c r="P125" s="1">
        <v>1.0</v>
      </c>
      <c r="Q125" s="1">
        <v>1.0</v>
      </c>
      <c r="U125" s="1">
        <v>8.0</v>
      </c>
      <c r="V125" s="1" t="s">
        <v>1162</v>
      </c>
      <c r="W125" s="5"/>
      <c r="X125" s="1"/>
      <c r="Y125" s="1" t="s">
        <v>168</v>
      </c>
    </row>
    <row r="126">
      <c r="A126" s="1" t="s">
        <v>1163</v>
      </c>
      <c r="B126" s="1" t="s">
        <v>1164</v>
      </c>
      <c r="C126" s="1" t="s">
        <v>1165</v>
      </c>
      <c r="J126" s="4" t="s">
        <v>1166</v>
      </c>
      <c r="K126" s="1" t="s">
        <v>61</v>
      </c>
      <c r="L126" s="1" t="s">
        <v>31</v>
      </c>
      <c r="M126" s="1" t="s">
        <v>448</v>
      </c>
      <c r="N126" s="1" t="s">
        <v>1167</v>
      </c>
      <c r="O126" s="1" t="s">
        <v>1168</v>
      </c>
      <c r="P126" s="1">
        <v>1.0</v>
      </c>
      <c r="Q126" s="1">
        <v>1.0</v>
      </c>
      <c r="U126" s="1">
        <v>2.0</v>
      </c>
      <c r="V126" s="1" t="s">
        <v>1169</v>
      </c>
      <c r="W126" s="5"/>
      <c r="X126" s="1"/>
      <c r="Y126" s="6"/>
    </row>
    <row r="127">
      <c r="A127" s="1" t="s">
        <v>1170</v>
      </c>
      <c r="B127" s="1" t="s">
        <v>1171</v>
      </c>
      <c r="C127" s="1" t="s">
        <v>1172</v>
      </c>
      <c r="H127" s="1" t="s">
        <v>1173</v>
      </c>
      <c r="J127" s="4" t="s">
        <v>1174</v>
      </c>
      <c r="K127" s="1" t="s">
        <v>30</v>
      </c>
      <c r="L127" s="1" t="s">
        <v>31</v>
      </c>
      <c r="M127" s="1" t="s">
        <v>71</v>
      </c>
      <c r="N127" s="1" t="s">
        <v>1175</v>
      </c>
      <c r="O127" s="1" t="s">
        <v>1176</v>
      </c>
      <c r="P127" s="1">
        <v>2.0</v>
      </c>
      <c r="Q127" s="1">
        <v>1.0</v>
      </c>
      <c r="U127" s="1">
        <v>11.0</v>
      </c>
      <c r="V127" s="1" t="s">
        <v>1177</v>
      </c>
      <c r="W127" s="5"/>
      <c r="X127" s="1"/>
      <c r="Y127" s="1" t="s">
        <v>168</v>
      </c>
    </row>
    <row r="128">
      <c r="A128" s="1" t="s">
        <v>1178</v>
      </c>
      <c r="B128" s="1" t="s">
        <v>1179</v>
      </c>
      <c r="C128" s="1" t="s">
        <v>1180</v>
      </c>
      <c r="D128" s="1" t="s">
        <v>1181</v>
      </c>
      <c r="G128" s="1" t="s">
        <v>522</v>
      </c>
      <c r="J128" s="4" t="s">
        <v>1182</v>
      </c>
      <c r="K128" s="1" t="s">
        <v>30</v>
      </c>
      <c r="L128" s="1" t="s">
        <v>163</v>
      </c>
      <c r="M128" s="1" t="s">
        <v>1183</v>
      </c>
      <c r="N128" s="1" t="s">
        <v>1184</v>
      </c>
      <c r="O128" s="1" t="s">
        <v>1185</v>
      </c>
      <c r="P128" s="1">
        <v>1.0</v>
      </c>
      <c r="Q128" s="1">
        <v>1.0</v>
      </c>
      <c r="U128" s="1">
        <v>3.0</v>
      </c>
      <c r="V128" s="1" t="s">
        <v>1186</v>
      </c>
      <c r="W128" s="5"/>
      <c r="X128" s="1"/>
      <c r="Y128" s="6"/>
    </row>
    <row r="129">
      <c r="A129" s="1" t="s">
        <v>1187</v>
      </c>
      <c r="B129" s="1" t="s">
        <v>1188</v>
      </c>
      <c r="C129" s="1" t="s">
        <v>1189</v>
      </c>
      <c r="J129" s="4" t="s">
        <v>1190</v>
      </c>
      <c r="K129" s="1" t="s">
        <v>30</v>
      </c>
      <c r="L129" s="1" t="s">
        <v>1191</v>
      </c>
      <c r="M129" s="1" t="s">
        <v>1192</v>
      </c>
      <c r="N129" s="1" t="s">
        <v>1193</v>
      </c>
      <c r="O129" s="1" t="s">
        <v>1194</v>
      </c>
      <c r="P129" s="1">
        <v>1.0</v>
      </c>
      <c r="Q129" s="1">
        <v>1.0</v>
      </c>
      <c r="U129" s="1">
        <v>1.0</v>
      </c>
      <c r="V129" s="1" t="s">
        <v>1195</v>
      </c>
      <c r="W129" s="5"/>
      <c r="X129" s="1"/>
      <c r="Y129" s="1" t="s">
        <v>36</v>
      </c>
    </row>
    <row r="130">
      <c r="A130" s="1" t="s">
        <v>1196</v>
      </c>
      <c r="B130" s="1" t="s">
        <v>1197</v>
      </c>
      <c r="C130" s="1" t="s">
        <v>1198</v>
      </c>
      <c r="D130" s="1" t="s">
        <v>1199</v>
      </c>
      <c r="E130" s="1" t="s">
        <v>1200</v>
      </c>
      <c r="F130" s="1" t="s">
        <v>1201</v>
      </c>
      <c r="G130" s="1" t="s">
        <v>1202</v>
      </c>
      <c r="J130" s="4" t="s">
        <v>1203</v>
      </c>
      <c r="K130" s="1" t="s">
        <v>30</v>
      </c>
      <c r="L130" s="1" t="s">
        <v>31</v>
      </c>
      <c r="M130" s="1" t="s">
        <v>524</v>
      </c>
      <c r="N130" s="1" t="s">
        <v>1204</v>
      </c>
      <c r="O130" s="1" t="s">
        <v>1205</v>
      </c>
      <c r="P130" s="1">
        <v>1.0</v>
      </c>
      <c r="Q130" s="1">
        <v>1.0</v>
      </c>
      <c r="U130" s="1">
        <v>8.0</v>
      </c>
      <c r="V130" s="1" t="s">
        <v>1206</v>
      </c>
      <c r="W130" s="2">
        <v>44299.0</v>
      </c>
      <c r="X130" s="1" t="s">
        <v>95</v>
      </c>
      <c r="Y130" s="6"/>
    </row>
    <row r="131">
      <c r="A131" s="1" t="s">
        <v>1207</v>
      </c>
      <c r="B131" s="1" t="s">
        <v>1208</v>
      </c>
      <c r="C131" s="1" t="s">
        <v>1209</v>
      </c>
      <c r="J131" s="4" t="s">
        <v>1210</v>
      </c>
      <c r="K131" s="1" t="s">
        <v>30</v>
      </c>
      <c r="L131" s="1" t="s">
        <v>31</v>
      </c>
      <c r="M131" s="1" t="s">
        <v>31</v>
      </c>
      <c r="N131" s="1" t="s">
        <v>1211</v>
      </c>
      <c r="O131" s="1" t="s">
        <v>1212</v>
      </c>
      <c r="P131" s="1">
        <v>1.0</v>
      </c>
      <c r="Q131" s="1">
        <v>1.0</v>
      </c>
      <c r="U131" s="1">
        <v>3.0</v>
      </c>
      <c r="V131" s="1" t="s">
        <v>1213</v>
      </c>
      <c r="W131" s="2">
        <v>44301.0</v>
      </c>
      <c r="X131" s="1"/>
      <c r="Y131" s="6"/>
    </row>
    <row r="132">
      <c r="A132" s="1" t="s">
        <v>1214</v>
      </c>
      <c r="B132" s="1" t="s">
        <v>1215</v>
      </c>
      <c r="C132" s="1" t="s">
        <v>1216</v>
      </c>
      <c r="D132" s="1" t="s">
        <v>1217</v>
      </c>
      <c r="J132" s="4" t="s">
        <v>1218</v>
      </c>
      <c r="K132" s="1" t="s">
        <v>30</v>
      </c>
      <c r="L132" s="1" t="s">
        <v>31</v>
      </c>
      <c r="M132" s="1" t="s">
        <v>1219</v>
      </c>
      <c r="N132" s="1" t="s">
        <v>1220</v>
      </c>
      <c r="O132" s="1" t="s">
        <v>1221</v>
      </c>
      <c r="P132" s="1">
        <v>1.0</v>
      </c>
      <c r="Q132" s="1">
        <v>1.0</v>
      </c>
      <c r="U132" s="1">
        <v>9.0</v>
      </c>
      <c r="V132" s="1" t="s">
        <v>1222</v>
      </c>
      <c r="W132" s="5"/>
      <c r="X132" s="1"/>
      <c r="Y132" s="1" t="s">
        <v>36</v>
      </c>
    </row>
    <row r="133">
      <c r="A133" s="1" t="s">
        <v>1223</v>
      </c>
      <c r="B133" s="1" t="s">
        <v>1224</v>
      </c>
      <c r="C133" s="1" t="s">
        <v>1225</v>
      </c>
      <c r="D133" s="1" t="s">
        <v>1226</v>
      </c>
      <c r="H133" s="1" t="s">
        <v>1227</v>
      </c>
      <c r="J133" s="4" t="s">
        <v>1228</v>
      </c>
      <c r="K133" s="1" t="s">
        <v>30</v>
      </c>
      <c r="L133" s="1" t="s">
        <v>51</v>
      </c>
      <c r="M133" s="1" t="s">
        <v>1229</v>
      </c>
      <c r="N133" s="1" t="s">
        <v>1230</v>
      </c>
      <c r="O133" s="1" t="s">
        <v>1231</v>
      </c>
      <c r="P133" s="1">
        <v>2.0</v>
      </c>
      <c r="Q133" s="1">
        <v>1.0</v>
      </c>
      <c r="U133" s="1">
        <v>120.0</v>
      </c>
      <c r="V133" s="1" t="s">
        <v>1232</v>
      </c>
      <c r="W133" s="2">
        <v>43874.0</v>
      </c>
      <c r="X133" s="1"/>
      <c r="Y133" s="1" t="s">
        <v>168</v>
      </c>
    </row>
    <row r="134">
      <c r="A134" s="1" t="s">
        <v>1233</v>
      </c>
      <c r="B134" s="1" t="s">
        <v>1234</v>
      </c>
      <c r="C134" s="1" t="s">
        <v>1235</v>
      </c>
      <c r="J134" s="4" t="s">
        <v>1236</v>
      </c>
      <c r="K134" s="1" t="s">
        <v>30</v>
      </c>
      <c r="L134" s="1" t="s">
        <v>31</v>
      </c>
      <c r="M134" s="1" t="s">
        <v>1237</v>
      </c>
      <c r="N134" s="1" t="s">
        <v>1238</v>
      </c>
      <c r="O134" s="1" t="s">
        <v>1239</v>
      </c>
      <c r="P134" s="1">
        <v>1.0</v>
      </c>
      <c r="Q134" s="1">
        <v>1.0</v>
      </c>
      <c r="U134" s="1">
        <v>55.0</v>
      </c>
      <c r="V134" s="1" t="s">
        <v>1240</v>
      </c>
      <c r="W134" s="5"/>
      <c r="X134" s="1"/>
      <c r="Y134" s="6"/>
    </row>
    <row r="135">
      <c r="A135" s="1" t="s">
        <v>1241</v>
      </c>
      <c r="B135" s="1" t="s">
        <v>1242</v>
      </c>
      <c r="C135" s="1" t="s">
        <v>1243</v>
      </c>
      <c r="J135" s="4" t="s">
        <v>1244</v>
      </c>
      <c r="K135" s="1" t="s">
        <v>30</v>
      </c>
      <c r="L135" s="1" t="s">
        <v>31</v>
      </c>
      <c r="M135" s="1" t="s">
        <v>1245</v>
      </c>
      <c r="N135" s="1" t="s">
        <v>1246</v>
      </c>
      <c r="O135" s="1" t="s">
        <v>1247</v>
      </c>
      <c r="P135" s="1">
        <v>1.0</v>
      </c>
      <c r="Q135" s="1">
        <v>1.0</v>
      </c>
      <c r="U135" s="1">
        <v>8.0</v>
      </c>
      <c r="V135" s="1" t="s">
        <v>1248</v>
      </c>
      <c r="W135" s="2">
        <v>44094.0</v>
      </c>
      <c r="X135" s="1"/>
      <c r="Y135" s="6"/>
    </row>
    <row r="136">
      <c r="A136" s="1" t="s">
        <v>1249</v>
      </c>
      <c r="B136" s="1" t="s">
        <v>1250</v>
      </c>
      <c r="C136" s="1" t="s">
        <v>1251</v>
      </c>
      <c r="J136" s="4" t="s">
        <v>1252</v>
      </c>
      <c r="K136" s="1" t="s">
        <v>30</v>
      </c>
      <c r="L136" s="1" t="s">
        <v>31</v>
      </c>
      <c r="M136" s="1" t="s">
        <v>1253</v>
      </c>
      <c r="N136" s="1" t="s">
        <v>1254</v>
      </c>
      <c r="O136" s="1" t="s">
        <v>1255</v>
      </c>
      <c r="P136" s="1">
        <v>1.0</v>
      </c>
      <c r="Q136" s="1">
        <v>1.0</v>
      </c>
      <c r="U136" s="1">
        <v>3.0</v>
      </c>
      <c r="V136" s="1" t="s">
        <v>1256</v>
      </c>
      <c r="W136" s="5"/>
      <c r="X136" s="1"/>
      <c r="Y136" s="6"/>
    </row>
    <row r="137">
      <c r="A137" s="1" t="s">
        <v>1257</v>
      </c>
      <c r="B137" s="1" t="s">
        <v>1258</v>
      </c>
      <c r="C137" s="1" t="s">
        <v>1259</v>
      </c>
      <c r="J137" s="4" t="s">
        <v>1260</v>
      </c>
      <c r="K137" s="1" t="s">
        <v>61</v>
      </c>
      <c r="L137" s="1" t="s">
        <v>31</v>
      </c>
      <c r="M137" s="1" t="s">
        <v>1261</v>
      </c>
      <c r="N137" s="1" t="s">
        <v>1262</v>
      </c>
      <c r="O137" s="1" t="s">
        <v>1263</v>
      </c>
      <c r="P137" s="1">
        <v>2.0</v>
      </c>
      <c r="Q137" s="1">
        <v>1.0</v>
      </c>
      <c r="U137" s="1">
        <v>4.0</v>
      </c>
      <c r="V137" s="1" t="s">
        <v>1264</v>
      </c>
      <c r="W137" s="5"/>
      <c r="X137" s="1"/>
      <c r="Y137" s="1" t="s">
        <v>36</v>
      </c>
    </row>
    <row r="138">
      <c r="A138" s="1" t="s">
        <v>1265</v>
      </c>
      <c r="B138" s="1" t="s">
        <v>1266</v>
      </c>
      <c r="C138" s="1" t="s">
        <v>1267</v>
      </c>
      <c r="H138" s="1" t="s">
        <v>1268</v>
      </c>
      <c r="J138" s="4" t="s">
        <v>1269</v>
      </c>
      <c r="K138" s="1" t="s">
        <v>30</v>
      </c>
      <c r="L138" s="1" t="s">
        <v>31</v>
      </c>
      <c r="M138" s="1" t="s">
        <v>31</v>
      </c>
      <c r="N138" s="1" t="s">
        <v>1270</v>
      </c>
      <c r="O138" s="1" t="s">
        <v>1271</v>
      </c>
      <c r="P138" s="1">
        <v>1.0</v>
      </c>
      <c r="Q138" s="1">
        <v>1.0</v>
      </c>
      <c r="U138" s="1">
        <v>7.0</v>
      </c>
      <c r="V138" s="1" t="s">
        <v>1272</v>
      </c>
      <c r="W138" s="2">
        <v>44292.0</v>
      </c>
      <c r="X138" s="1"/>
      <c r="Y138" s="1" t="s">
        <v>199</v>
      </c>
    </row>
    <row r="139">
      <c r="A139" s="1" t="s">
        <v>1273</v>
      </c>
      <c r="B139" s="1" t="s">
        <v>1274</v>
      </c>
      <c r="C139" s="1" t="s">
        <v>1275</v>
      </c>
      <c r="D139" s="1" t="s">
        <v>1275</v>
      </c>
      <c r="E139" s="1" t="s">
        <v>1276</v>
      </c>
      <c r="F139" s="1" t="s">
        <v>1277</v>
      </c>
      <c r="G139" s="1" t="s">
        <v>1278</v>
      </c>
      <c r="J139" s="4" t="s">
        <v>1279</v>
      </c>
      <c r="K139" s="1" t="s">
        <v>30</v>
      </c>
      <c r="L139" s="1" t="s">
        <v>51</v>
      </c>
      <c r="M139" s="1" t="s">
        <v>1280</v>
      </c>
      <c r="N139" s="1" t="s">
        <v>1281</v>
      </c>
      <c r="O139" s="1" t="s">
        <v>1282</v>
      </c>
      <c r="P139" s="1">
        <v>1.0</v>
      </c>
      <c r="Q139" s="1">
        <v>1.0</v>
      </c>
      <c r="U139" s="1">
        <v>200.0</v>
      </c>
      <c r="V139" s="1" t="s">
        <v>1283</v>
      </c>
      <c r="W139" s="2">
        <v>43171.0</v>
      </c>
      <c r="X139" s="1" t="s">
        <v>95</v>
      </c>
      <c r="Y139" s="6"/>
    </row>
    <row r="140">
      <c r="A140" s="1" t="s">
        <v>1284</v>
      </c>
      <c r="B140" s="1" t="s">
        <v>1285</v>
      </c>
      <c r="C140" s="1" t="s">
        <v>1286</v>
      </c>
      <c r="H140" s="1" t="s">
        <v>1287</v>
      </c>
      <c r="J140" s="4" t="s">
        <v>1288</v>
      </c>
      <c r="K140" s="1" t="s">
        <v>30</v>
      </c>
      <c r="L140" s="1" t="s">
        <v>31</v>
      </c>
      <c r="M140" s="1" t="s">
        <v>1289</v>
      </c>
      <c r="N140" s="1" t="s">
        <v>1290</v>
      </c>
      <c r="O140" s="1" t="s">
        <v>1291</v>
      </c>
      <c r="P140" s="1">
        <v>1.0</v>
      </c>
      <c r="Q140" s="1">
        <v>1.0</v>
      </c>
      <c r="U140" s="1">
        <v>6.0</v>
      </c>
      <c r="V140" s="1" t="s">
        <v>1292</v>
      </c>
      <c r="W140" s="2">
        <v>44284.0</v>
      </c>
      <c r="X140" s="1"/>
      <c r="Y140" s="1" t="s">
        <v>36</v>
      </c>
    </row>
    <row r="141">
      <c r="A141" s="1" t="s">
        <v>1293</v>
      </c>
      <c r="B141" s="1" t="s">
        <v>1294</v>
      </c>
      <c r="C141" s="1" t="s">
        <v>1295</v>
      </c>
      <c r="G141" s="1" t="s">
        <v>1296</v>
      </c>
      <c r="H141" s="1" t="s">
        <v>1297</v>
      </c>
      <c r="J141" s="4" t="s">
        <v>1298</v>
      </c>
      <c r="K141" s="1" t="s">
        <v>30</v>
      </c>
      <c r="L141" s="1" t="s">
        <v>31</v>
      </c>
      <c r="M141" s="1" t="s">
        <v>121</v>
      </c>
      <c r="N141" s="1" t="s">
        <v>1299</v>
      </c>
      <c r="O141" s="1" t="s">
        <v>1300</v>
      </c>
      <c r="P141" s="1">
        <v>1.0</v>
      </c>
      <c r="Q141" s="1">
        <v>1.0</v>
      </c>
      <c r="U141" s="1">
        <v>7.0</v>
      </c>
      <c r="V141" s="1" t="s">
        <v>1301</v>
      </c>
      <c r="W141" s="5"/>
      <c r="X141" s="1"/>
      <c r="Y141" s="1" t="s">
        <v>199</v>
      </c>
    </row>
    <row r="142">
      <c r="A142" s="1" t="s">
        <v>1302</v>
      </c>
      <c r="B142" s="1" t="s">
        <v>1303</v>
      </c>
      <c r="C142" s="1" t="s">
        <v>1304</v>
      </c>
      <c r="J142" s="4" t="s">
        <v>1305</v>
      </c>
      <c r="K142" s="1" t="s">
        <v>130</v>
      </c>
      <c r="L142" s="1" t="s">
        <v>31</v>
      </c>
      <c r="M142" s="1" t="s">
        <v>1306</v>
      </c>
      <c r="N142" s="1" t="s">
        <v>1307</v>
      </c>
      <c r="O142" s="1" t="s">
        <v>1308</v>
      </c>
      <c r="P142" s="1">
        <v>1.0</v>
      </c>
      <c r="Q142" s="1">
        <v>1.0</v>
      </c>
      <c r="U142" s="1">
        <v>194.0</v>
      </c>
      <c r="V142" s="1" t="s">
        <v>1309</v>
      </c>
      <c r="W142" s="2">
        <v>43867.0</v>
      </c>
      <c r="X142" s="1"/>
      <c r="Y142" s="1" t="s">
        <v>36</v>
      </c>
    </row>
    <row r="143">
      <c r="A143" s="1" t="s">
        <v>1310</v>
      </c>
      <c r="B143" s="1" t="s">
        <v>1311</v>
      </c>
      <c r="C143" s="1" t="s">
        <v>1312</v>
      </c>
      <c r="D143" s="1" t="s">
        <v>1313</v>
      </c>
      <c r="G143" s="1" t="s">
        <v>1314</v>
      </c>
      <c r="J143" s="4" t="s">
        <v>1315</v>
      </c>
      <c r="K143" s="1" t="s">
        <v>1316</v>
      </c>
      <c r="L143" s="1" t="s">
        <v>31</v>
      </c>
      <c r="M143" s="1" t="s">
        <v>1317</v>
      </c>
      <c r="N143" s="1" t="s">
        <v>1318</v>
      </c>
      <c r="O143" s="1" t="s">
        <v>1319</v>
      </c>
      <c r="P143" s="1">
        <v>1.0</v>
      </c>
      <c r="Q143" s="1">
        <v>1.0</v>
      </c>
      <c r="U143" s="1">
        <v>10.0</v>
      </c>
      <c r="V143" s="1" t="s">
        <v>1320</v>
      </c>
      <c r="W143" s="5"/>
      <c r="X143" s="1"/>
      <c r="Y143" s="1" t="s">
        <v>36</v>
      </c>
    </row>
    <row r="144">
      <c r="A144" s="1" t="s">
        <v>1321</v>
      </c>
      <c r="B144" s="1" t="s">
        <v>1322</v>
      </c>
      <c r="C144" s="1" t="s">
        <v>1323</v>
      </c>
      <c r="J144" s="4" t="s">
        <v>1324</v>
      </c>
      <c r="K144" s="1" t="s">
        <v>130</v>
      </c>
      <c r="L144" s="1" t="s">
        <v>31</v>
      </c>
      <c r="M144" s="1" t="s">
        <v>1325</v>
      </c>
      <c r="N144" s="1" t="s">
        <v>1326</v>
      </c>
      <c r="O144" s="1" t="s">
        <v>1327</v>
      </c>
      <c r="P144" s="1">
        <v>1.0</v>
      </c>
      <c r="Q144" s="1">
        <v>1.0</v>
      </c>
      <c r="U144" s="1">
        <v>2.0</v>
      </c>
      <c r="V144" s="1" t="s">
        <v>1328</v>
      </c>
      <c r="W144" s="2">
        <v>44294.0</v>
      </c>
      <c r="X144" s="1"/>
      <c r="Y144" s="1" t="s">
        <v>36</v>
      </c>
    </row>
    <row r="145">
      <c r="A145" s="1" t="s">
        <v>1329</v>
      </c>
      <c r="B145" s="1" t="s">
        <v>1330</v>
      </c>
      <c r="C145" s="1" t="s">
        <v>1331</v>
      </c>
      <c r="D145" s="1" t="s">
        <v>1332</v>
      </c>
      <c r="E145" s="1" t="s">
        <v>1333</v>
      </c>
      <c r="G145" s="1" t="s">
        <v>1334</v>
      </c>
      <c r="H145" s="1" t="s">
        <v>1330</v>
      </c>
      <c r="J145" s="4" t="s">
        <v>1335</v>
      </c>
      <c r="K145" s="1" t="s">
        <v>30</v>
      </c>
      <c r="L145" s="1" t="s">
        <v>31</v>
      </c>
      <c r="M145" s="1" t="s">
        <v>1336</v>
      </c>
      <c r="N145" s="1" t="s">
        <v>1337</v>
      </c>
      <c r="O145" s="1" t="s">
        <v>1338</v>
      </c>
      <c r="P145" s="1">
        <v>1.0</v>
      </c>
      <c r="Q145" s="1">
        <v>1.0</v>
      </c>
      <c r="U145" s="1">
        <v>1.0</v>
      </c>
      <c r="V145" s="1" t="s">
        <v>1339</v>
      </c>
      <c r="W145" s="5"/>
      <c r="X145" s="1"/>
      <c r="Y145" s="6"/>
    </row>
    <row r="146">
      <c r="A146" s="1" t="s">
        <v>1340</v>
      </c>
      <c r="B146" s="1" t="s">
        <v>1341</v>
      </c>
      <c r="C146" s="1" t="s">
        <v>1342</v>
      </c>
      <c r="D146" s="1" t="s">
        <v>1343</v>
      </c>
      <c r="J146" s="4" t="s">
        <v>1344</v>
      </c>
      <c r="K146" s="1" t="s">
        <v>30</v>
      </c>
      <c r="L146" s="1" t="s">
        <v>31</v>
      </c>
      <c r="M146" s="1" t="s">
        <v>260</v>
      </c>
      <c r="N146" s="1" t="s">
        <v>1345</v>
      </c>
      <c r="O146" s="1" t="s">
        <v>1346</v>
      </c>
      <c r="P146" s="1">
        <v>1.0</v>
      </c>
      <c r="Q146" s="1">
        <v>1.0</v>
      </c>
      <c r="U146" s="1">
        <v>1.0</v>
      </c>
      <c r="V146" s="1" t="s">
        <v>1347</v>
      </c>
      <c r="W146" s="5"/>
      <c r="X146" s="1"/>
      <c r="Y146" s="6"/>
    </row>
    <row r="147">
      <c r="A147" s="1" t="s">
        <v>1348</v>
      </c>
      <c r="B147" s="1" t="s">
        <v>1349</v>
      </c>
      <c r="C147" s="1" t="s">
        <v>1350</v>
      </c>
      <c r="J147" s="4" t="s">
        <v>1351</v>
      </c>
      <c r="K147" s="1" t="s">
        <v>130</v>
      </c>
      <c r="L147" s="1" t="s">
        <v>31</v>
      </c>
      <c r="M147" s="1" t="s">
        <v>298</v>
      </c>
      <c r="N147" s="1" t="s">
        <v>1352</v>
      </c>
      <c r="O147" s="1" t="s">
        <v>1353</v>
      </c>
      <c r="P147" s="1">
        <v>1.0</v>
      </c>
      <c r="Q147" s="1">
        <v>1.0</v>
      </c>
      <c r="U147" s="1">
        <v>1.0</v>
      </c>
      <c r="V147" s="1" t="s">
        <v>1354</v>
      </c>
      <c r="W147" s="2">
        <v>44292.0</v>
      </c>
      <c r="X147" s="1"/>
      <c r="Y147" s="1" t="s">
        <v>36</v>
      </c>
    </row>
    <row r="148">
      <c r="A148" s="1" t="s">
        <v>1355</v>
      </c>
      <c r="B148" s="1" t="s">
        <v>1356</v>
      </c>
      <c r="C148" s="1" t="s">
        <v>1357</v>
      </c>
      <c r="D148" s="1" t="s">
        <v>1358</v>
      </c>
      <c r="F148" s="1" t="s">
        <v>1359</v>
      </c>
      <c r="G148" s="1" t="s">
        <v>1360</v>
      </c>
      <c r="J148" s="4" t="s">
        <v>1361</v>
      </c>
      <c r="K148" s="1" t="s">
        <v>130</v>
      </c>
      <c r="L148" s="1" t="s">
        <v>31</v>
      </c>
      <c r="M148" s="1" t="s">
        <v>699</v>
      </c>
      <c r="N148" s="1" t="s">
        <v>1362</v>
      </c>
      <c r="O148" s="1" t="s">
        <v>1363</v>
      </c>
      <c r="P148" s="1">
        <v>1.0</v>
      </c>
      <c r="Q148" s="1">
        <v>1.0</v>
      </c>
      <c r="U148" s="1">
        <v>143.0</v>
      </c>
      <c r="V148" s="1" t="s">
        <v>1364</v>
      </c>
      <c r="W148" s="2">
        <v>42234.0</v>
      </c>
      <c r="X148" s="1" t="s">
        <v>95</v>
      </c>
      <c r="Y148" s="1" t="s">
        <v>36</v>
      </c>
    </row>
    <row r="149">
      <c r="A149" s="1" t="s">
        <v>1365</v>
      </c>
      <c r="B149" s="1" t="s">
        <v>1366</v>
      </c>
      <c r="C149" s="1" t="s">
        <v>1367</v>
      </c>
      <c r="G149" s="1" t="s">
        <v>1368</v>
      </c>
      <c r="J149" s="4" t="s">
        <v>1369</v>
      </c>
      <c r="K149" s="1" t="s">
        <v>30</v>
      </c>
      <c r="L149" s="1" t="s">
        <v>31</v>
      </c>
      <c r="M149" s="1" t="s">
        <v>342</v>
      </c>
      <c r="N149" s="1" t="s">
        <v>1370</v>
      </c>
      <c r="O149" s="1" t="s">
        <v>1371</v>
      </c>
      <c r="P149" s="1">
        <v>1.0</v>
      </c>
      <c r="Q149" s="1">
        <v>1.0</v>
      </c>
      <c r="U149" s="1">
        <v>2.0</v>
      </c>
      <c r="V149" s="1" t="s">
        <v>1372</v>
      </c>
      <c r="W149" s="5"/>
      <c r="X149" s="1"/>
      <c r="Y149" s="6"/>
    </row>
    <row r="150">
      <c r="A150" s="1" t="s">
        <v>1373</v>
      </c>
      <c r="B150" s="1" t="s">
        <v>1374</v>
      </c>
      <c r="C150" s="1" t="s">
        <v>1375</v>
      </c>
      <c r="D150" s="1" t="s">
        <v>1376</v>
      </c>
      <c r="E150" s="1" t="s">
        <v>1377</v>
      </c>
      <c r="G150" s="1" t="s">
        <v>1378</v>
      </c>
      <c r="H150" s="1" t="s">
        <v>1379</v>
      </c>
      <c r="J150" s="4" t="s">
        <v>1380</v>
      </c>
      <c r="K150" s="1" t="s">
        <v>130</v>
      </c>
      <c r="L150" s="1" t="s">
        <v>31</v>
      </c>
      <c r="M150" s="1" t="s">
        <v>1381</v>
      </c>
      <c r="N150" s="1" t="s">
        <v>1382</v>
      </c>
      <c r="O150" s="1" t="s">
        <v>1383</v>
      </c>
      <c r="P150" s="1">
        <v>1.0</v>
      </c>
      <c r="Q150" s="1">
        <v>1.0</v>
      </c>
      <c r="U150" s="1">
        <v>2.0</v>
      </c>
      <c r="V150" s="1" t="s">
        <v>1384</v>
      </c>
      <c r="W150" s="2">
        <v>44290.0</v>
      </c>
      <c r="X150" s="1"/>
      <c r="Y150" s="1" t="s">
        <v>168</v>
      </c>
    </row>
    <row r="151">
      <c r="A151" s="1" t="s">
        <v>1385</v>
      </c>
      <c r="B151" s="1" t="s">
        <v>1386</v>
      </c>
      <c r="C151" s="1" t="s">
        <v>1387</v>
      </c>
      <c r="D151" s="1" t="s">
        <v>1388</v>
      </c>
      <c r="H151" s="1" t="s">
        <v>1389</v>
      </c>
      <c r="J151" s="4" t="s">
        <v>1390</v>
      </c>
      <c r="K151" s="1" t="s">
        <v>30</v>
      </c>
      <c r="L151" s="1" t="s">
        <v>31</v>
      </c>
      <c r="M151" s="1" t="s">
        <v>1391</v>
      </c>
      <c r="N151" s="1" t="s">
        <v>1392</v>
      </c>
      <c r="O151" s="1" t="s">
        <v>1393</v>
      </c>
      <c r="P151" s="1">
        <v>4.0</v>
      </c>
      <c r="Q151" s="1">
        <v>2.0</v>
      </c>
      <c r="T151" s="1">
        <v>45.0</v>
      </c>
      <c r="U151" s="1">
        <v>212.0</v>
      </c>
      <c r="V151" s="1" t="s">
        <v>1394</v>
      </c>
      <c r="W151" s="2">
        <v>43326.0</v>
      </c>
      <c r="X151" s="1"/>
      <c r="Y151" s="1" t="s">
        <v>36</v>
      </c>
    </row>
    <row r="152">
      <c r="A152" s="1" t="s">
        <v>1395</v>
      </c>
      <c r="B152" s="1" t="s">
        <v>1396</v>
      </c>
      <c r="C152" s="1" t="s">
        <v>1397</v>
      </c>
      <c r="J152" s="4" t="s">
        <v>1398</v>
      </c>
      <c r="K152" s="1" t="s">
        <v>30</v>
      </c>
      <c r="L152" s="1" t="s">
        <v>163</v>
      </c>
      <c r="M152" s="1" t="s">
        <v>1399</v>
      </c>
      <c r="N152" s="1" t="s">
        <v>1400</v>
      </c>
      <c r="O152" s="1" t="s">
        <v>1401</v>
      </c>
      <c r="P152" s="1">
        <v>1.0</v>
      </c>
      <c r="Q152" s="1">
        <v>1.0</v>
      </c>
      <c r="U152" s="1">
        <v>1.0</v>
      </c>
      <c r="V152" s="1" t="s">
        <v>1402</v>
      </c>
      <c r="W152" s="2">
        <v>44288.0</v>
      </c>
      <c r="X152" s="1"/>
      <c r="Y152" s="6"/>
    </row>
    <row r="153">
      <c r="A153" s="1" t="s">
        <v>1403</v>
      </c>
      <c r="B153" s="1" t="s">
        <v>1404</v>
      </c>
      <c r="C153" s="1" t="s">
        <v>1405</v>
      </c>
      <c r="D153" s="1" t="s">
        <v>1406</v>
      </c>
      <c r="E153" s="1" t="s">
        <v>1407</v>
      </c>
      <c r="F153" s="1" t="s">
        <v>1408</v>
      </c>
      <c r="G153" s="1" t="s">
        <v>1409</v>
      </c>
      <c r="H153" s="1" t="s">
        <v>1410</v>
      </c>
      <c r="J153" s="4" t="s">
        <v>1411</v>
      </c>
      <c r="K153" s="1" t="s">
        <v>30</v>
      </c>
      <c r="L153" s="1" t="s">
        <v>163</v>
      </c>
      <c r="M153" s="1" t="s">
        <v>1412</v>
      </c>
      <c r="N153" s="1" t="s">
        <v>1413</v>
      </c>
      <c r="O153" s="1" t="s">
        <v>1414</v>
      </c>
      <c r="P153" s="1">
        <v>1.0</v>
      </c>
      <c r="S153" s="1">
        <v>1.0</v>
      </c>
      <c r="U153" s="1">
        <v>50.0</v>
      </c>
      <c r="V153" s="1" t="s">
        <v>1415</v>
      </c>
      <c r="W153" s="2">
        <v>43671.0</v>
      </c>
      <c r="X153" s="1" t="s">
        <v>95</v>
      </c>
      <c r="Y153" s="1" t="s">
        <v>199</v>
      </c>
    </row>
    <row r="154">
      <c r="A154" s="1" t="s">
        <v>1416</v>
      </c>
      <c r="B154" s="1" t="s">
        <v>1417</v>
      </c>
      <c r="C154" s="1" t="s">
        <v>1418</v>
      </c>
      <c r="D154" s="1" t="s">
        <v>1419</v>
      </c>
      <c r="J154" s="4" t="s">
        <v>1420</v>
      </c>
      <c r="K154" s="1" t="s">
        <v>30</v>
      </c>
      <c r="L154" s="1" t="s">
        <v>70</v>
      </c>
      <c r="M154" s="1" t="s">
        <v>1421</v>
      </c>
      <c r="N154" s="1" t="s">
        <v>1422</v>
      </c>
      <c r="O154" s="1" t="s">
        <v>1423</v>
      </c>
      <c r="P154" s="1">
        <v>2.0</v>
      </c>
      <c r="Q154" s="1">
        <v>1.0</v>
      </c>
      <c r="U154" s="1">
        <v>17.0</v>
      </c>
      <c r="V154" s="1" t="s">
        <v>1424</v>
      </c>
      <c r="W154" s="2">
        <v>44278.0</v>
      </c>
      <c r="X154" s="1"/>
      <c r="Y154" s="6"/>
    </row>
    <row r="155">
      <c r="A155" s="1" t="s">
        <v>1425</v>
      </c>
      <c r="B155" s="1" t="s">
        <v>1426</v>
      </c>
      <c r="C155" s="1" t="s">
        <v>1427</v>
      </c>
      <c r="J155" s="4" t="s">
        <v>1428</v>
      </c>
      <c r="K155" s="1" t="s">
        <v>30</v>
      </c>
      <c r="L155" s="1" t="s">
        <v>31</v>
      </c>
      <c r="M155" s="1" t="s">
        <v>524</v>
      </c>
      <c r="N155" s="1" t="s">
        <v>1429</v>
      </c>
      <c r="O155" s="1" t="s">
        <v>1430</v>
      </c>
      <c r="P155" s="1">
        <v>1.0</v>
      </c>
      <c r="Q155" s="1">
        <v>1.0</v>
      </c>
      <c r="U155" s="1">
        <v>3.0</v>
      </c>
      <c r="V155" s="1" t="s">
        <v>1431</v>
      </c>
      <c r="W155" s="5"/>
      <c r="X155" s="1"/>
      <c r="Y155" s="6"/>
    </row>
    <row r="156">
      <c r="A156" s="1" t="s">
        <v>1432</v>
      </c>
      <c r="B156" s="1" t="s">
        <v>1433</v>
      </c>
      <c r="C156" s="1" t="s">
        <v>1434</v>
      </c>
      <c r="J156" s="4" t="s">
        <v>1435</v>
      </c>
      <c r="K156" s="1" t="s">
        <v>130</v>
      </c>
      <c r="L156" s="1" t="s">
        <v>31</v>
      </c>
      <c r="M156" s="1" t="s">
        <v>145</v>
      </c>
      <c r="N156" s="1" t="s">
        <v>1436</v>
      </c>
      <c r="O156" s="1" t="s">
        <v>1437</v>
      </c>
      <c r="P156" s="1">
        <v>7.0</v>
      </c>
      <c r="Q156" s="1">
        <v>2.0</v>
      </c>
      <c r="U156" s="1">
        <v>192.0</v>
      </c>
      <c r="V156" s="1" t="s">
        <v>1438</v>
      </c>
      <c r="W156" s="2">
        <v>42234.0</v>
      </c>
      <c r="X156" s="1" t="s">
        <v>135</v>
      </c>
      <c r="Y156" s="1" t="s">
        <v>36</v>
      </c>
    </row>
    <row r="157">
      <c r="A157" s="1" t="s">
        <v>1439</v>
      </c>
      <c r="B157" s="1" t="s">
        <v>1440</v>
      </c>
      <c r="C157" s="1" t="s">
        <v>1441</v>
      </c>
      <c r="D157" s="1" t="s">
        <v>1442</v>
      </c>
      <c r="J157" s="4" t="s">
        <v>1443</v>
      </c>
      <c r="K157" s="1" t="s">
        <v>401</v>
      </c>
      <c r="L157" s="1" t="s">
        <v>31</v>
      </c>
      <c r="M157" s="1" t="s">
        <v>342</v>
      </c>
      <c r="N157" s="1" t="s">
        <v>1444</v>
      </c>
      <c r="O157" s="1" t="s">
        <v>1445</v>
      </c>
      <c r="P157" s="1">
        <v>1.0</v>
      </c>
      <c r="Q157" s="1">
        <v>1.0</v>
      </c>
      <c r="U157" s="1">
        <v>2.0</v>
      </c>
      <c r="V157" s="1" t="s">
        <v>1446</v>
      </c>
      <c r="W157" s="5"/>
      <c r="X157" s="1"/>
      <c r="Y157" s="6"/>
    </row>
    <row r="158">
      <c r="A158" s="1" t="s">
        <v>1447</v>
      </c>
      <c r="B158" s="1" t="s">
        <v>1448</v>
      </c>
      <c r="C158" s="1" t="s">
        <v>1449</v>
      </c>
      <c r="D158" s="1" t="s">
        <v>1450</v>
      </c>
      <c r="E158" s="1" t="s">
        <v>1451</v>
      </c>
      <c r="G158" s="1" t="s">
        <v>1452</v>
      </c>
      <c r="H158" s="1" t="s">
        <v>1453</v>
      </c>
      <c r="J158" s="4" t="s">
        <v>1454</v>
      </c>
      <c r="K158" s="1" t="s">
        <v>30</v>
      </c>
      <c r="L158" s="1" t="s">
        <v>31</v>
      </c>
      <c r="M158" s="1" t="s">
        <v>109</v>
      </c>
      <c r="N158" s="1" t="s">
        <v>1455</v>
      </c>
      <c r="O158" s="1" t="s">
        <v>1456</v>
      </c>
      <c r="P158" s="1">
        <v>1.0</v>
      </c>
      <c r="Q158" s="1">
        <v>1.0</v>
      </c>
      <c r="U158" s="1">
        <v>27.0</v>
      </c>
      <c r="V158" s="1" t="s">
        <v>1457</v>
      </c>
      <c r="W158" s="5"/>
      <c r="X158" s="1"/>
      <c r="Y158" s="1" t="s">
        <v>36</v>
      </c>
    </row>
    <row r="159">
      <c r="A159" s="1" t="s">
        <v>1458</v>
      </c>
      <c r="B159" s="1" t="s">
        <v>1459</v>
      </c>
      <c r="C159" s="1" t="s">
        <v>1460</v>
      </c>
      <c r="J159" s="4" t="s">
        <v>1461</v>
      </c>
      <c r="K159" s="1" t="s">
        <v>30</v>
      </c>
      <c r="L159" s="1" t="s">
        <v>1191</v>
      </c>
      <c r="M159" s="1" t="s">
        <v>1462</v>
      </c>
      <c r="N159" s="1" t="s">
        <v>1463</v>
      </c>
      <c r="O159" s="1" t="s">
        <v>1464</v>
      </c>
      <c r="P159" s="1">
        <v>1.0</v>
      </c>
      <c r="Q159" s="1">
        <v>1.0</v>
      </c>
      <c r="U159" s="1">
        <v>20.0</v>
      </c>
      <c r="V159" s="1" t="s">
        <v>1465</v>
      </c>
      <c r="W159" s="2">
        <v>44267.0</v>
      </c>
      <c r="X159" s="1"/>
      <c r="Y159" s="1" t="s">
        <v>36</v>
      </c>
    </row>
    <row r="160">
      <c r="A160" s="1" t="s">
        <v>1466</v>
      </c>
      <c r="B160" s="1" t="s">
        <v>1467</v>
      </c>
      <c r="C160" s="1" t="s">
        <v>1468</v>
      </c>
      <c r="D160" s="1" t="s">
        <v>1469</v>
      </c>
      <c r="J160" s="4" t="s">
        <v>1470</v>
      </c>
      <c r="K160" s="1" t="s">
        <v>30</v>
      </c>
      <c r="L160" s="1" t="s">
        <v>31</v>
      </c>
      <c r="M160" s="1" t="s">
        <v>1471</v>
      </c>
      <c r="N160" s="1" t="s">
        <v>1472</v>
      </c>
      <c r="O160" s="1" t="s">
        <v>1473</v>
      </c>
      <c r="P160" s="1">
        <v>1.0</v>
      </c>
      <c r="Q160" s="1">
        <v>1.0</v>
      </c>
      <c r="S160" s="1">
        <v>1.0</v>
      </c>
      <c r="U160" s="1">
        <v>2.0</v>
      </c>
      <c r="V160" s="1" t="s">
        <v>1474</v>
      </c>
      <c r="W160" s="5"/>
      <c r="X160" s="1"/>
      <c r="Y160" s="1" t="s">
        <v>36</v>
      </c>
    </row>
    <row r="161">
      <c r="A161" s="1" t="s">
        <v>1475</v>
      </c>
      <c r="B161" s="1" t="s">
        <v>1476</v>
      </c>
      <c r="C161" s="1" t="s">
        <v>1477</v>
      </c>
      <c r="H161" s="1" t="s">
        <v>1478</v>
      </c>
      <c r="J161" s="4" t="s">
        <v>1479</v>
      </c>
      <c r="K161" s="1" t="s">
        <v>30</v>
      </c>
      <c r="L161" s="1" t="s">
        <v>31</v>
      </c>
      <c r="M161" s="1" t="s">
        <v>145</v>
      </c>
      <c r="N161" s="1" t="s">
        <v>1480</v>
      </c>
      <c r="O161" s="1" t="s">
        <v>1481</v>
      </c>
      <c r="P161" s="1">
        <v>1.0</v>
      </c>
      <c r="Q161" s="1">
        <v>1.0</v>
      </c>
      <c r="U161" s="1">
        <v>4.0</v>
      </c>
      <c r="V161" s="1" t="s">
        <v>1482</v>
      </c>
      <c r="W161" s="5"/>
      <c r="X161" s="1"/>
      <c r="Y161" s="1" t="s">
        <v>168</v>
      </c>
    </row>
    <row r="162">
      <c r="A162" s="1" t="s">
        <v>1483</v>
      </c>
      <c r="B162" s="1" t="s">
        <v>1484</v>
      </c>
      <c r="C162" s="1" t="s">
        <v>1485</v>
      </c>
      <c r="H162" s="1" t="s">
        <v>1486</v>
      </c>
      <c r="J162" s="4" t="s">
        <v>1487</v>
      </c>
      <c r="K162" s="1" t="s">
        <v>30</v>
      </c>
      <c r="L162" s="1" t="s">
        <v>31</v>
      </c>
      <c r="M162" s="1" t="s">
        <v>1488</v>
      </c>
      <c r="N162" s="1" t="s">
        <v>1489</v>
      </c>
      <c r="O162" s="1" t="s">
        <v>1490</v>
      </c>
      <c r="P162" s="1">
        <v>8.0</v>
      </c>
      <c r="Q162" s="1">
        <v>2.0</v>
      </c>
      <c r="R162" s="1">
        <v>2.0</v>
      </c>
      <c r="S162" s="1">
        <v>2.0</v>
      </c>
      <c r="U162" s="1">
        <v>42.0</v>
      </c>
      <c r="V162" s="1" t="s">
        <v>1491</v>
      </c>
      <c r="W162" s="5"/>
      <c r="X162" s="1" t="s">
        <v>95</v>
      </c>
      <c r="Y162" s="1" t="s">
        <v>36</v>
      </c>
    </row>
    <row r="163">
      <c r="A163" s="1" t="s">
        <v>1492</v>
      </c>
      <c r="B163" s="1" t="s">
        <v>1493</v>
      </c>
      <c r="C163" s="1" t="s">
        <v>1494</v>
      </c>
      <c r="D163" s="1" t="s">
        <v>1495</v>
      </c>
      <c r="J163" s="4" t="s">
        <v>1496</v>
      </c>
      <c r="K163" s="1" t="s">
        <v>30</v>
      </c>
      <c r="L163" s="1" t="s">
        <v>31</v>
      </c>
      <c r="M163" s="1" t="s">
        <v>1497</v>
      </c>
      <c r="N163" s="1" t="s">
        <v>1498</v>
      </c>
      <c r="O163" s="1" t="s">
        <v>1499</v>
      </c>
      <c r="P163" s="1">
        <v>5.0</v>
      </c>
      <c r="Q163" s="1">
        <v>2.0</v>
      </c>
      <c r="U163" s="1">
        <v>420.0</v>
      </c>
      <c r="V163" s="1" t="s">
        <v>1500</v>
      </c>
      <c r="W163" s="2">
        <v>44104.0</v>
      </c>
      <c r="X163" s="1"/>
      <c r="Y163" s="1" t="s">
        <v>199</v>
      </c>
    </row>
    <row r="164">
      <c r="A164" s="1" t="s">
        <v>1501</v>
      </c>
      <c r="B164" s="1" t="s">
        <v>1502</v>
      </c>
      <c r="C164" s="1" t="s">
        <v>1503</v>
      </c>
      <c r="J164" s="4" t="s">
        <v>1504</v>
      </c>
      <c r="K164" s="1" t="s">
        <v>30</v>
      </c>
      <c r="L164" s="1" t="s">
        <v>51</v>
      </c>
      <c r="M164" s="1" t="s">
        <v>1505</v>
      </c>
      <c r="N164" s="1" t="s">
        <v>1506</v>
      </c>
      <c r="O164" s="1" t="s">
        <v>1507</v>
      </c>
      <c r="P164" s="1">
        <v>1.0</v>
      </c>
      <c r="Q164" s="1">
        <v>1.0</v>
      </c>
      <c r="U164" s="1">
        <v>1.0</v>
      </c>
      <c r="V164" s="1" t="s">
        <v>1508</v>
      </c>
      <c r="W164" s="5"/>
      <c r="X164" s="1"/>
      <c r="Y164" s="6"/>
    </row>
    <row r="165">
      <c r="A165" s="1" t="s">
        <v>1509</v>
      </c>
      <c r="B165" s="1" t="s">
        <v>1510</v>
      </c>
      <c r="C165" s="1" t="s">
        <v>1511</v>
      </c>
      <c r="D165" s="1" t="s">
        <v>1512</v>
      </c>
      <c r="G165" s="1" t="s">
        <v>1513</v>
      </c>
      <c r="H165" s="1" t="s">
        <v>1514</v>
      </c>
      <c r="I165" s="1" t="s">
        <v>1061</v>
      </c>
      <c r="J165" s="4" t="s">
        <v>1515</v>
      </c>
      <c r="K165" s="1" t="s">
        <v>30</v>
      </c>
      <c r="L165" s="1" t="s">
        <v>31</v>
      </c>
      <c r="M165" s="1" t="s">
        <v>1516</v>
      </c>
      <c r="N165" s="1" t="s">
        <v>1517</v>
      </c>
      <c r="O165" s="1" t="s">
        <v>1518</v>
      </c>
      <c r="P165" s="1">
        <v>1.0</v>
      </c>
      <c r="Q165" s="1">
        <v>1.0</v>
      </c>
      <c r="U165" s="1">
        <v>23.0</v>
      </c>
      <c r="V165" s="1" t="s">
        <v>1519</v>
      </c>
      <c r="W165" s="5"/>
      <c r="X165" s="1"/>
      <c r="Y165" s="1" t="s">
        <v>36</v>
      </c>
    </row>
    <row r="166">
      <c r="A166" s="1" t="s">
        <v>1520</v>
      </c>
      <c r="B166" s="1" t="s">
        <v>1521</v>
      </c>
      <c r="C166" s="1" t="s">
        <v>1522</v>
      </c>
      <c r="J166" s="4" t="s">
        <v>1523</v>
      </c>
      <c r="K166" s="1" t="s">
        <v>401</v>
      </c>
      <c r="L166" s="1" t="s">
        <v>31</v>
      </c>
      <c r="M166" s="1" t="s">
        <v>539</v>
      </c>
      <c r="N166" s="1" t="s">
        <v>1524</v>
      </c>
      <c r="O166" s="1" t="s">
        <v>1525</v>
      </c>
      <c r="P166" s="1">
        <v>1.0</v>
      </c>
      <c r="Q166" s="1">
        <v>1.0</v>
      </c>
      <c r="U166" s="1">
        <v>8.0</v>
      </c>
      <c r="V166" s="1" t="s">
        <v>1526</v>
      </c>
      <c r="W166" s="5"/>
      <c r="X166" s="1"/>
      <c r="Y166" s="1" t="s">
        <v>199</v>
      </c>
    </row>
    <row r="167">
      <c r="A167" s="1" t="s">
        <v>1527</v>
      </c>
      <c r="B167" s="1" t="s">
        <v>1528</v>
      </c>
      <c r="C167" s="1" t="s">
        <v>1529</v>
      </c>
      <c r="J167" s="4" t="s">
        <v>1530</v>
      </c>
      <c r="K167" s="1" t="s">
        <v>30</v>
      </c>
      <c r="L167" s="1" t="s">
        <v>79</v>
      </c>
      <c r="M167" s="1" t="s">
        <v>1531</v>
      </c>
      <c r="N167" s="1" t="s">
        <v>1532</v>
      </c>
      <c r="O167" s="1" t="s">
        <v>1533</v>
      </c>
      <c r="P167" s="1">
        <v>1.0</v>
      </c>
      <c r="Q167" s="1">
        <v>1.0</v>
      </c>
      <c r="U167" s="1">
        <v>2.0</v>
      </c>
      <c r="V167" s="1" t="s">
        <v>1534</v>
      </c>
      <c r="W167" s="5"/>
      <c r="X167" s="1"/>
      <c r="Y167" s="6"/>
    </row>
    <row r="168">
      <c r="A168" s="1" t="s">
        <v>1535</v>
      </c>
      <c r="B168" s="1" t="s">
        <v>1536</v>
      </c>
      <c r="C168" s="1" t="s">
        <v>1537</v>
      </c>
      <c r="J168" s="4" t="s">
        <v>1538</v>
      </c>
      <c r="K168" s="1" t="s">
        <v>130</v>
      </c>
      <c r="L168" s="1" t="s">
        <v>31</v>
      </c>
      <c r="M168" s="1" t="s">
        <v>1539</v>
      </c>
      <c r="N168" s="1" t="s">
        <v>1540</v>
      </c>
      <c r="O168" s="1" t="s">
        <v>1541</v>
      </c>
      <c r="P168" s="1">
        <v>1.0</v>
      </c>
      <c r="Q168" s="1">
        <v>1.0</v>
      </c>
      <c r="U168" s="1">
        <v>4.0</v>
      </c>
      <c r="V168" s="1" t="s">
        <v>1542</v>
      </c>
      <c r="W168" s="5"/>
      <c r="X168" s="1"/>
      <c r="Y168" s="1" t="s">
        <v>36</v>
      </c>
    </row>
    <row r="169">
      <c r="A169" s="1" t="s">
        <v>1543</v>
      </c>
      <c r="B169" s="1" t="s">
        <v>1544</v>
      </c>
      <c r="C169" s="1" t="s">
        <v>1545</v>
      </c>
      <c r="D169" s="1" t="s">
        <v>1546</v>
      </c>
      <c r="J169" s="4" t="s">
        <v>1547</v>
      </c>
      <c r="K169" s="1" t="s">
        <v>30</v>
      </c>
      <c r="L169" s="1" t="s">
        <v>31</v>
      </c>
      <c r="M169" s="1" t="s">
        <v>1548</v>
      </c>
      <c r="N169" s="1" t="s">
        <v>1549</v>
      </c>
      <c r="O169" s="1" t="s">
        <v>1550</v>
      </c>
      <c r="P169" s="1">
        <v>2.0</v>
      </c>
      <c r="Q169" s="1">
        <v>1.0</v>
      </c>
      <c r="U169" s="1">
        <v>10.0</v>
      </c>
      <c r="V169" s="1" t="s">
        <v>1551</v>
      </c>
      <c r="W169" s="2">
        <v>44272.0</v>
      </c>
      <c r="X169" s="1"/>
      <c r="Y169" s="6"/>
    </row>
    <row r="170">
      <c r="A170" s="1" t="s">
        <v>1552</v>
      </c>
      <c r="B170" s="1" t="s">
        <v>372</v>
      </c>
      <c r="C170" s="1" t="s">
        <v>1553</v>
      </c>
      <c r="J170" s="4" t="s">
        <v>1554</v>
      </c>
      <c r="K170" s="1" t="s">
        <v>61</v>
      </c>
      <c r="L170" s="1" t="s">
        <v>375</v>
      </c>
      <c r="M170" s="1" t="s">
        <v>1555</v>
      </c>
      <c r="N170" s="1" t="s">
        <v>1556</v>
      </c>
      <c r="O170" s="1" t="s">
        <v>1557</v>
      </c>
      <c r="P170" s="1">
        <v>1.0</v>
      </c>
      <c r="Q170" s="1">
        <v>1.0</v>
      </c>
      <c r="U170" s="1">
        <v>1.0</v>
      </c>
      <c r="V170" s="1" t="s">
        <v>1558</v>
      </c>
      <c r="W170" s="2">
        <v>44279.0</v>
      </c>
      <c r="X170" s="1" t="s">
        <v>95</v>
      </c>
      <c r="Y170" s="1" t="s">
        <v>36</v>
      </c>
    </row>
    <row r="171">
      <c r="A171" s="1" t="s">
        <v>1559</v>
      </c>
      <c r="B171" s="1" t="s">
        <v>1560</v>
      </c>
      <c r="C171" s="1" t="s">
        <v>1561</v>
      </c>
      <c r="D171" s="1" t="s">
        <v>1562</v>
      </c>
      <c r="J171" s="4" t="s">
        <v>1563</v>
      </c>
      <c r="K171" s="1" t="s">
        <v>30</v>
      </c>
      <c r="L171" s="1" t="s">
        <v>31</v>
      </c>
      <c r="M171" s="1" t="s">
        <v>1083</v>
      </c>
      <c r="N171" s="1" t="s">
        <v>1564</v>
      </c>
      <c r="O171" s="1" t="s">
        <v>1565</v>
      </c>
      <c r="P171" s="1">
        <v>1.0</v>
      </c>
      <c r="Q171" s="1">
        <v>1.0</v>
      </c>
      <c r="U171" s="1">
        <v>5.0</v>
      </c>
      <c r="V171" s="1" t="s">
        <v>1566</v>
      </c>
      <c r="W171" s="2">
        <v>44251.0</v>
      </c>
      <c r="X171" s="1"/>
      <c r="Y171" s="1" t="s">
        <v>36</v>
      </c>
    </row>
    <row r="172">
      <c r="A172" s="1" t="s">
        <v>1567</v>
      </c>
      <c r="B172" s="1" t="s">
        <v>1568</v>
      </c>
      <c r="C172" s="1" t="s">
        <v>1569</v>
      </c>
      <c r="H172" s="1" t="s">
        <v>1570</v>
      </c>
      <c r="J172" s="4" t="s">
        <v>1571</v>
      </c>
      <c r="K172" s="1" t="s">
        <v>30</v>
      </c>
      <c r="L172" s="1" t="s">
        <v>31</v>
      </c>
      <c r="M172" s="1" t="s">
        <v>1572</v>
      </c>
      <c r="N172" s="1" t="s">
        <v>1573</v>
      </c>
      <c r="O172" s="1" t="s">
        <v>1574</v>
      </c>
      <c r="P172" s="1">
        <v>5.0</v>
      </c>
      <c r="Q172" s="1">
        <v>2.0</v>
      </c>
      <c r="U172" s="1">
        <v>13.0</v>
      </c>
      <c r="V172" s="1" t="s">
        <v>1575</v>
      </c>
      <c r="W172" s="5"/>
      <c r="X172" s="1"/>
      <c r="Y172" s="1" t="s">
        <v>199</v>
      </c>
    </row>
    <row r="173">
      <c r="A173" s="1" t="s">
        <v>1576</v>
      </c>
      <c r="B173" s="1" t="s">
        <v>1577</v>
      </c>
      <c r="C173" s="1" t="s">
        <v>1578</v>
      </c>
      <c r="D173" s="1" t="s">
        <v>1579</v>
      </c>
      <c r="J173" s="4" t="s">
        <v>1580</v>
      </c>
      <c r="K173" s="1" t="s">
        <v>30</v>
      </c>
      <c r="L173" s="1" t="s">
        <v>31</v>
      </c>
      <c r="M173" s="1" t="s">
        <v>121</v>
      </c>
      <c r="N173" s="1" t="s">
        <v>1581</v>
      </c>
      <c r="O173" s="1" t="s">
        <v>1582</v>
      </c>
      <c r="P173" s="1">
        <v>1.0</v>
      </c>
      <c r="Q173" s="1">
        <v>1.0</v>
      </c>
      <c r="U173" s="1">
        <v>37968.0</v>
      </c>
      <c r="V173" s="1" t="s">
        <v>1583</v>
      </c>
      <c r="W173" s="5"/>
      <c r="X173" s="1"/>
      <c r="Y173" s="1" t="s">
        <v>36</v>
      </c>
    </row>
    <row r="174">
      <c r="A174" s="1" t="s">
        <v>1584</v>
      </c>
      <c r="B174" s="1" t="s">
        <v>1585</v>
      </c>
      <c r="C174" s="1" t="s">
        <v>1586</v>
      </c>
      <c r="D174" s="1" t="s">
        <v>1587</v>
      </c>
      <c r="E174" s="1" t="s">
        <v>1588</v>
      </c>
      <c r="G174" s="1" t="s">
        <v>1589</v>
      </c>
      <c r="J174" s="4" t="s">
        <v>1590</v>
      </c>
      <c r="K174" s="1" t="s">
        <v>30</v>
      </c>
      <c r="L174" s="1" t="s">
        <v>31</v>
      </c>
      <c r="M174" s="1" t="s">
        <v>1123</v>
      </c>
      <c r="N174" s="1" t="s">
        <v>1591</v>
      </c>
      <c r="O174" s="1" t="s">
        <v>1592</v>
      </c>
      <c r="P174" s="1">
        <v>1.0</v>
      </c>
      <c r="Q174" s="1">
        <v>1.0</v>
      </c>
      <c r="U174" s="1">
        <v>2.0</v>
      </c>
      <c r="V174" s="1" t="s">
        <v>1593</v>
      </c>
      <c r="W174" s="5"/>
      <c r="X174" s="1"/>
      <c r="Y174" s="6"/>
    </row>
    <row r="175">
      <c r="A175" s="1" t="s">
        <v>1594</v>
      </c>
      <c r="B175" s="1" t="s">
        <v>1595</v>
      </c>
      <c r="C175" s="1" t="s">
        <v>1596</v>
      </c>
      <c r="H175" s="1" t="s">
        <v>1597</v>
      </c>
      <c r="J175" s="4" t="s">
        <v>1598</v>
      </c>
      <c r="K175" s="1" t="s">
        <v>30</v>
      </c>
      <c r="L175" s="1" t="s">
        <v>31</v>
      </c>
      <c r="M175" s="1" t="s">
        <v>1599</v>
      </c>
      <c r="N175" s="1" t="s">
        <v>1600</v>
      </c>
      <c r="O175" s="1" t="s">
        <v>1601</v>
      </c>
      <c r="P175" s="1">
        <v>7.0</v>
      </c>
      <c r="Q175" s="1">
        <v>9.0</v>
      </c>
      <c r="R175" s="1">
        <v>14.0</v>
      </c>
      <c r="S175" s="1">
        <v>18.0</v>
      </c>
      <c r="U175" s="1">
        <v>734.0</v>
      </c>
      <c r="V175" s="1" t="s">
        <v>1602</v>
      </c>
      <c r="W175" s="2">
        <v>39690.0</v>
      </c>
      <c r="X175" s="1"/>
      <c r="Y175" s="1" t="s">
        <v>36</v>
      </c>
    </row>
    <row r="176">
      <c r="A176" s="1" t="s">
        <v>1603</v>
      </c>
      <c r="B176" s="1" t="s">
        <v>1604</v>
      </c>
      <c r="C176" s="1" t="s">
        <v>1605</v>
      </c>
      <c r="D176" s="1" t="s">
        <v>1606</v>
      </c>
      <c r="G176" s="1" t="s">
        <v>1607</v>
      </c>
      <c r="J176" s="4" t="s">
        <v>1608</v>
      </c>
      <c r="K176" s="1" t="s">
        <v>30</v>
      </c>
      <c r="L176" s="1" t="s">
        <v>51</v>
      </c>
      <c r="M176" s="1" t="s">
        <v>1609</v>
      </c>
      <c r="N176" s="1" t="s">
        <v>1610</v>
      </c>
      <c r="O176" s="1" t="s">
        <v>1611</v>
      </c>
      <c r="P176" s="1">
        <v>1.0</v>
      </c>
      <c r="Q176" s="1">
        <v>1.0</v>
      </c>
      <c r="U176" s="1">
        <v>700.0</v>
      </c>
      <c r="V176" s="1" t="s">
        <v>1612</v>
      </c>
      <c r="W176" s="2">
        <v>44012.0</v>
      </c>
      <c r="X176" s="1"/>
      <c r="Y176" s="1" t="s">
        <v>199</v>
      </c>
    </row>
    <row r="177">
      <c r="A177" s="1" t="s">
        <v>1613</v>
      </c>
      <c r="B177" s="1" t="s">
        <v>1614</v>
      </c>
      <c r="C177" s="1" t="s">
        <v>1615</v>
      </c>
      <c r="H177" s="1" t="s">
        <v>1616</v>
      </c>
      <c r="J177" s="4" t="s">
        <v>1617</v>
      </c>
      <c r="K177" s="1" t="s">
        <v>401</v>
      </c>
      <c r="L177" s="1" t="s">
        <v>31</v>
      </c>
      <c r="M177" s="1" t="s">
        <v>1618</v>
      </c>
      <c r="N177" s="1" t="s">
        <v>1619</v>
      </c>
      <c r="O177" s="1" t="s">
        <v>1620</v>
      </c>
      <c r="P177" s="1">
        <v>9.0</v>
      </c>
      <c r="Q177" s="1">
        <v>10.0</v>
      </c>
      <c r="R177" s="1">
        <v>2.0</v>
      </c>
      <c r="S177" s="1">
        <v>1.0</v>
      </c>
      <c r="U177" s="1">
        <v>7.0</v>
      </c>
      <c r="V177" s="1" t="s">
        <v>1621</v>
      </c>
      <c r="W177" s="2">
        <v>43538.0</v>
      </c>
      <c r="X177" s="1" t="s">
        <v>95</v>
      </c>
      <c r="Y177" s="1" t="s">
        <v>36</v>
      </c>
    </row>
    <row r="178">
      <c r="A178" s="1" t="s">
        <v>1622</v>
      </c>
      <c r="B178" s="1" t="s">
        <v>1623</v>
      </c>
      <c r="C178" s="1" t="s">
        <v>1624</v>
      </c>
      <c r="D178" s="1" t="s">
        <v>1625</v>
      </c>
      <c r="E178" s="1" t="s">
        <v>1626</v>
      </c>
      <c r="G178" s="1" t="s">
        <v>1627</v>
      </c>
      <c r="J178" s="4" t="s">
        <v>1628</v>
      </c>
      <c r="K178" s="1" t="s">
        <v>30</v>
      </c>
      <c r="L178" s="1" t="s">
        <v>70</v>
      </c>
      <c r="M178" s="1" t="s">
        <v>1421</v>
      </c>
      <c r="N178" s="1" t="s">
        <v>1629</v>
      </c>
      <c r="O178" s="1" t="s">
        <v>1630</v>
      </c>
      <c r="P178" s="1">
        <v>2.0</v>
      </c>
      <c r="Q178" s="1">
        <v>1.0</v>
      </c>
      <c r="U178" s="1">
        <v>4.0</v>
      </c>
      <c r="V178" s="1" t="s">
        <v>1631</v>
      </c>
      <c r="W178" s="5"/>
      <c r="X178" s="1" t="s">
        <v>135</v>
      </c>
      <c r="Y178" s="1" t="s">
        <v>199</v>
      </c>
    </row>
    <row r="179">
      <c r="A179" s="1" t="s">
        <v>1632</v>
      </c>
      <c r="B179" s="1" t="s">
        <v>1633</v>
      </c>
      <c r="C179" s="1" t="s">
        <v>1634</v>
      </c>
      <c r="D179" s="1" t="s">
        <v>1635</v>
      </c>
      <c r="E179" s="1" t="s">
        <v>1636</v>
      </c>
      <c r="G179" s="1" t="s">
        <v>1637</v>
      </c>
      <c r="H179" s="1" t="s">
        <v>1638</v>
      </c>
      <c r="J179" s="4" t="s">
        <v>1639</v>
      </c>
      <c r="K179" s="1" t="s">
        <v>30</v>
      </c>
      <c r="L179" s="1" t="s">
        <v>30</v>
      </c>
      <c r="N179" s="1" t="s">
        <v>1640</v>
      </c>
      <c r="O179" s="1" t="s">
        <v>1641</v>
      </c>
      <c r="P179" s="1">
        <v>1.0</v>
      </c>
      <c r="Q179" s="1">
        <v>1.0</v>
      </c>
      <c r="U179" s="1">
        <v>1.0</v>
      </c>
      <c r="V179" s="1" t="s">
        <v>1642</v>
      </c>
      <c r="W179" s="2">
        <v>44277.0</v>
      </c>
      <c r="X179" s="1"/>
      <c r="Y179" s="1" t="s">
        <v>168</v>
      </c>
    </row>
    <row r="180">
      <c r="A180" s="1" t="s">
        <v>1643</v>
      </c>
      <c r="B180" s="1" t="s">
        <v>1644</v>
      </c>
      <c r="C180" s="1" t="s">
        <v>1645</v>
      </c>
      <c r="D180" s="1" t="s">
        <v>1646</v>
      </c>
      <c r="G180" s="1" t="s">
        <v>1647</v>
      </c>
      <c r="J180" s="4" t="s">
        <v>1648</v>
      </c>
      <c r="K180" s="1" t="s">
        <v>401</v>
      </c>
      <c r="L180" s="1" t="s">
        <v>31</v>
      </c>
      <c r="M180" s="1" t="s">
        <v>1649</v>
      </c>
      <c r="N180" s="1" t="s">
        <v>1650</v>
      </c>
      <c r="O180" s="1" t="s">
        <v>1651</v>
      </c>
      <c r="P180" s="1">
        <v>3.0</v>
      </c>
      <c r="Q180" s="1">
        <v>1.0</v>
      </c>
      <c r="T180" s="1">
        <v>1.0</v>
      </c>
      <c r="U180" s="1">
        <v>160.0</v>
      </c>
      <c r="V180" s="1" t="s">
        <v>1652</v>
      </c>
      <c r="W180" s="2">
        <v>44008.0</v>
      </c>
      <c r="X180" s="1"/>
      <c r="Y180" s="1" t="s">
        <v>36</v>
      </c>
    </row>
    <row r="181">
      <c r="A181" s="1" t="s">
        <v>1653</v>
      </c>
      <c r="B181" s="1" t="s">
        <v>1654</v>
      </c>
      <c r="C181" s="1" t="s">
        <v>1655</v>
      </c>
      <c r="D181" s="1" t="s">
        <v>1656</v>
      </c>
      <c r="E181" s="1" t="s">
        <v>1657</v>
      </c>
      <c r="G181" s="1" t="s">
        <v>947</v>
      </c>
      <c r="J181" s="4" t="s">
        <v>1658</v>
      </c>
      <c r="K181" s="1" t="s">
        <v>30</v>
      </c>
      <c r="L181" s="1" t="s">
        <v>31</v>
      </c>
      <c r="M181" s="1" t="s">
        <v>145</v>
      </c>
      <c r="N181" s="1" t="s">
        <v>1659</v>
      </c>
      <c r="O181" s="1" t="s">
        <v>1660</v>
      </c>
      <c r="P181" s="1">
        <v>1.0</v>
      </c>
      <c r="Q181" s="1">
        <v>1.0</v>
      </c>
      <c r="U181" s="1">
        <v>18.0</v>
      </c>
      <c r="V181" s="1" t="s">
        <v>1661</v>
      </c>
      <c r="W181" s="2">
        <v>44107.0</v>
      </c>
      <c r="X181" s="1"/>
      <c r="Y181" s="6"/>
    </row>
    <row r="182">
      <c r="A182" s="1" t="s">
        <v>1662</v>
      </c>
      <c r="B182" s="1" t="s">
        <v>1663</v>
      </c>
      <c r="C182" s="1" t="s">
        <v>1664</v>
      </c>
      <c r="J182" s="4" t="s">
        <v>1665</v>
      </c>
      <c r="K182" s="1" t="s">
        <v>30</v>
      </c>
      <c r="L182" s="1" t="s">
        <v>31</v>
      </c>
      <c r="M182" s="1" t="s">
        <v>1666</v>
      </c>
      <c r="N182" s="1" t="s">
        <v>1667</v>
      </c>
      <c r="O182" s="1" t="s">
        <v>1668</v>
      </c>
      <c r="P182" s="1">
        <v>1.0</v>
      </c>
      <c r="Q182" s="1">
        <v>1.0</v>
      </c>
      <c r="U182" s="1">
        <v>12.0</v>
      </c>
      <c r="V182" s="1" t="s">
        <v>1669</v>
      </c>
      <c r="W182" s="2">
        <v>44252.0</v>
      </c>
      <c r="X182" s="1"/>
      <c r="Y182" s="6"/>
    </row>
    <row r="183">
      <c r="A183" s="1" t="s">
        <v>1670</v>
      </c>
      <c r="B183" s="1" t="s">
        <v>1671</v>
      </c>
      <c r="C183" s="1" t="s">
        <v>1672</v>
      </c>
      <c r="J183" s="4" t="s">
        <v>1673</v>
      </c>
      <c r="K183" s="1" t="s">
        <v>30</v>
      </c>
      <c r="L183" s="1" t="s">
        <v>31</v>
      </c>
      <c r="M183" s="1" t="s">
        <v>71</v>
      </c>
      <c r="N183" s="1" t="s">
        <v>1674</v>
      </c>
      <c r="O183" s="1" t="s">
        <v>1675</v>
      </c>
      <c r="P183" s="1">
        <v>1.0</v>
      </c>
      <c r="Q183" s="1">
        <v>1.0</v>
      </c>
      <c r="U183" s="1">
        <v>14.0</v>
      </c>
      <c r="V183" s="1" t="s">
        <v>1676</v>
      </c>
      <c r="W183" s="5"/>
      <c r="X183" s="1"/>
      <c r="Y183" s="6"/>
    </row>
    <row r="184">
      <c r="A184" s="1" t="s">
        <v>1677</v>
      </c>
      <c r="B184" s="1" t="s">
        <v>1544</v>
      </c>
      <c r="C184" s="1" t="s">
        <v>1678</v>
      </c>
      <c r="D184" s="1" t="s">
        <v>1679</v>
      </c>
      <c r="J184" s="4" t="s">
        <v>1680</v>
      </c>
      <c r="K184" s="1" t="s">
        <v>30</v>
      </c>
      <c r="L184" s="1" t="s">
        <v>31</v>
      </c>
      <c r="M184" s="1" t="s">
        <v>145</v>
      </c>
      <c r="N184" s="1" t="s">
        <v>1681</v>
      </c>
      <c r="O184" s="1" t="s">
        <v>1682</v>
      </c>
      <c r="P184" s="1">
        <v>2.0</v>
      </c>
      <c r="Q184" s="1">
        <v>1.0</v>
      </c>
      <c r="U184" s="1">
        <v>4.0</v>
      </c>
      <c r="V184" s="1" t="s">
        <v>1683</v>
      </c>
      <c r="W184" s="2">
        <v>44271.0</v>
      </c>
      <c r="X184" s="1"/>
      <c r="Y184" s="1" t="s">
        <v>36</v>
      </c>
    </row>
    <row r="185">
      <c r="A185" s="1" t="s">
        <v>1684</v>
      </c>
      <c r="B185" s="1" t="s">
        <v>1685</v>
      </c>
      <c r="C185" s="1" t="s">
        <v>1686</v>
      </c>
      <c r="D185" s="1" t="s">
        <v>1687</v>
      </c>
      <c r="G185" s="1" t="s">
        <v>1368</v>
      </c>
      <c r="J185" s="4" t="s">
        <v>1688</v>
      </c>
      <c r="K185" s="1" t="s">
        <v>30</v>
      </c>
      <c r="L185" s="1" t="s">
        <v>51</v>
      </c>
      <c r="M185" s="1" t="s">
        <v>1689</v>
      </c>
      <c r="N185" s="1" t="s">
        <v>1690</v>
      </c>
      <c r="O185" s="1" t="s">
        <v>1691</v>
      </c>
      <c r="P185" s="1">
        <v>1.0</v>
      </c>
      <c r="Q185" s="1">
        <v>1.0</v>
      </c>
      <c r="U185" s="1">
        <v>2.0</v>
      </c>
      <c r="V185" s="1" t="s">
        <v>1692</v>
      </c>
      <c r="W185" s="5"/>
      <c r="X185" s="1"/>
      <c r="Y185" s="6"/>
    </row>
    <row r="186">
      <c r="A186" s="1" t="s">
        <v>1693</v>
      </c>
      <c r="B186" s="1" t="s">
        <v>1694</v>
      </c>
      <c r="C186" s="1" t="s">
        <v>1695</v>
      </c>
      <c r="D186" s="1" t="s">
        <v>1696</v>
      </c>
      <c r="G186" s="1" t="s">
        <v>1697</v>
      </c>
      <c r="J186" s="4" t="s">
        <v>1698</v>
      </c>
      <c r="K186" s="1" t="s">
        <v>401</v>
      </c>
      <c r="L186" s="1" t="s">
        <v>31</v>
      </c>
      <c r="M186" s="1" t="s">
        <v>1699</v>
      </c>
      <c r="N186" s="1" t="s">
        <v>1700</v>
      </c>
      <c r="O186" s="1" t="s">
        <v>1701</v>
      </c>
      <c r="P186" s="1">
        <v>1.0</v>
      </c>
      <c r="Q186" s="1">
        <v>1.0</v>
      </c>
      <c r="U186" s="1">
        <v>1.0</v>
      </c>
      <c r="V186" s="1" t="s">
        <v>1702</v>
      </c>
      <c r="W186" s="2">
        <v>44272.0</v>
      </c>
      <c r="X186" s="1"/>
      <c r="Y186" s="6"/>
    </row>
    <row r="187">
      <c r="A187" s="1" t="s">
        <v>1703</v>
      </c>
      <c r="B187" s="1" t="s">
        <v>1704</v>
      </c>
      <c r="C187" s="1" t="s">
        <v>1705</v>
      </c>
      <c r="D187" s="1" t="s">
        <v>1706</v>
      </c>
      <c r="E187" s="1" t="s">
        <v>1707</v>
      </c>
      <c r="G187" s="1" t="s">
        <v>1708</v>
      </c>
      <c r="H187" s="1" t="s">
        <v>1709</v>
      </c>
      <c r="J187" s="4" t="s">
        <v>1710</v>
      </c>
      <c r="K187" s="1" t="s">
        <v>30</v>
      </c>
      <c r="L187" s="1" t="s">
        <v>31</v>
      </c>
      <c r="M187" s="1" t="s">
        <v>1711</v>
      </c>
      <c r="N187" s="1" t="s">
        <v>1712</v>
      </c>
      <c r="O187" s="1" t="s">
        <v>1713</v>
      </c>
      <c r="P187" s="1">
        <v>1.0</v>
      </c>
      <c r="Q187" s="1">
        <v>1.0</v>
      </c>
      <c r="U187" s="1">
        <v>1.0</v>
      </c>
      <c r="V187" s="1" t="s">
        <v>1714</v>
      </c>
      <c r="W187" s="2">
        <v>44271.0</v>
      </c>
      <c r="X187" s="1"/>
      <c r="Y187" s="1" t="s">
        <v>36</v>
      </c>
    </row>
    <row r="188">
      <c r="A188" s="1" t="s">
        <v>1715</v>
      </c>
      <c r="B188" s="1" t="s">
        <v>1716</v>
      </c>
      <c r="C188" s="1" t="s">
        <v>1717</v>
      </c>
      <c r="F188" s="1" t="s">
        <v>1718</v>
      </c>
      <c r="G188" s="1" t="s">
        <v>1719</v>
      </c>
      <c r="J188" s="4" t="s">
        <v>1720</v>
      </c>
      <c r="K188" s="1" t="s">
        <v>30</v>
      </c>
      <c r="L188" s="1" t="s">
        <v>163</v>
      </c>
      <c r="M188" s="1" t="s">
        <v>1721</v>
      </c>
      <c r="N188" s="1" t="s">
        <v>1722</v>
      </c>
      <c r="O188" s="1" t="s">
        <v>1723</v>
      </c>
      <c r="P188" s="1">
        <v>1.0</v>
      </c>
      <c r="Q188" s="1">
        <v>1.0</v>
      </c>
      <c r="U188" s="1">
        <v>59.0</v>
      </c>
      <c r="V188" s="1" t="s">
        <v>1724</v>
      </c>
      <c r="W188" s="2">
        <v>43768.0</v>
      </c>
      <c r="X188" s="1" t="s">
        <v>95</v>
      </c>
      <c r="Y188" s="6"/>
    </row>
    <row r="189">
      <c r="A189" s="1" t="s">
        <v>1725</v>
      </c>
      <c r="B189" s="1" t="s">
        <v>1726</v>
      </c>
      <c r="C189" s="1" t="s">
        <v>1727</v>
      </c>
      <c r="D189" s="1" t="s">
        <v>1728</v>
      </c>
      <c r="E189" s="1" t="s">
        <v>1729</v>
      </c>
      <c r="F189" s="1" t="s">
        <v>1730</v>
      </c>
      <c r="G189" s="1" t="s">
        <v>1731</v>
      </c>
      <c r="J189" s="4" t="s">
        <v>1732</v>
      </c>
      <c r="K189" s="1" t="s">
        <v>30</v>
      </c>
      <c r="L189" s="1" t="s">
        <v>31</v>
      </c>
      <c r="M189" s="1" t="s">
        <v>524</v>
      </c>
      <c r="N189" s="1" t="s">
        <v>1733</v>
      </c>
      <c r="O189" s="1" t="s">
        <v>1734</v>
      </c>
      <c r="P189" s="1">
        <v>1.0</v>
      </c>
      <c r="Q189" s="1">
        <v>1.0</v>
      </c>
      <c r="U189" s="1">
        <v>12.0</v>
      </c>
      <c r="V189" s="1" t="s">
        <v>1735</v>
      </c>
      <c r="W189" s="2">
        <v>44251.0</v>
      </c>
      <c r="X189" s="1"/>
      <c r="Y189" s="6"/>
    </row>
    <row r="190">
      <c r="A190" s="1" t="s">
        <v>1736</v>
      </c>
      <c r="B190" s="1" t="s">
        <v>1737</v>
      </c>
      <c r="C190" s="1" t="s">
        <v>1738</v>
      </c>
      <c r="J190" s="4" t="s">
        <v>1739</v>
      </c>
      <c r="K190" s="1" t="s">
        <v>130</v>
      </c>
      <c r="L190" s="1" t="s">
        <v>31</v>
      </c>
      <c r="M190" s="1" t="s">
        <v>145</v>
      </c>
      <c r="N190" s="1" t="s">
        <v>1740</v>
      </c>
      <c r="O190" s="1" t="s">
        <v>1741</v>
      </c>
      <c r="P190" s="1">
        <v>1.0</v>
      </c>
      <c r="Q190" s="1">
        <v>1.0</v>
      </c>
      <c r="U190" s="1">
        <v>2.0</v>
      </c>
      <c r="V190" s="1" t="s">
        <v>1742</v>
      </c>
      <c r="W190" s="2">
        <v>44268.0</v>
      </c>
      <c r="X190" s="1"/>
      <c r="Y190" s="1" t="s">
        <v>36</v>
      </c>
    </row>
    <row r="191">
      <c r="A191" s="1" t="s">
        <v>1743</v>
      </c>
      <c r="B191" s="1" t="s">
        <v>1744</v>
      </c>
      <c r="C191" s="1" t="s">
        <v>1745</v>
      </c>
      <c r="J191" s="4" t="s">
        <v>1746</v>
      </c>
      <c r="K191" s="1" t="s">
        <v>30</v>
      </c>
      <c r="L191" s="1" t="s">
        <v>31</v>
      </c>
      <c r="M191" s="1" t="s">
        <v>916</v>
      </c>
      <c r="N191" s="1" t="s">
        <v>1747</v>
      </c>
      <c r="O191" s="1" t="s">
        <v>1748</v>
      </c>
      <c r="P191" s="1">
        <v>1.0</v>
      </c>
      <c r="Q191" s="1">
        <v>1.0</v>
      </c>
      <c r="U191" s="1">
        <v>2.0</v>
      </c>
      <c r="V191" s="1" t="s">
        <v>1749</v>
      </c>
      <c r="W191" s="2">
        <v>44268.0</v>
      </c>
      <c r="X191" s="1"/>
      <c r="Y191" s="6"/>
    </row>
    <row r="192">
      <c r="A192" s="1" t="s">
        <v>1750</v>
      </c>
      <c r="B192" s="1" t="s">
        <v>1751</v>
      </c>
      <c r="C192" s="1" t="s">
        <v>1752</v>
      </c>
      <c r="H192" s="1" t="s">
        <v>1753</v>
      </c>
      <c r="J192" s="4" t="s">
        <v>1754</v>
      </c>
      <c r="K192" s="1" t="s">
        <v>30</v>
      </c>
      <c r="L192" s="1" t="s">
        <v>375</v>
      </c>
      <c r="M192" s="1" t="s">
        <v>1755</v>
      </c>
      <c r="N192" s="1" t="s">
        <v>1756</v>
      </c>
      <c r="O192" s="1" t="s">
        <v>1757</v>
      </c>
      <c r="P192" s="1">
        <v>1.0</v>
      </c>
      <c r="S192" s="1">
        <v>1.0</v>
      </c>
      <c r="U192" s="1">
        <v>16.0</v>
      </c>
      <c r="V192" s="1" t="s">
        <v>1758</v>
      </c>
      <c r="W192" s="2">
        <v>43780.0</v>
      </c>
      <c r="X192" s="1" t="s">
        <v>95</v>
      </c>
      <c r="Y192" s="1" t="s">
        <v>36</v>
      </c>
    </row>
    <row r="193">
      <c r="A193" s="1" t="s">
        <v>1759</v>
      </c>
      <c r="B193" s="1" t="s">
        <v>1760</v>
      </c>
      <c r="C193" s="1" t="s">
        <v>1761</v>
      </c>
      <c r="D193" s="1" t="s">
        <v>1762</v>
      </c>
      <c r="G193" s="1" t="s">
        <v>1763</v>
      </c>
      <c r="H193" s="1" t="s">
        <v>1764</v>
      </c>
      <c r="J193" s="4" t="s">
        <v>1765</v>
      </c>
      <c r="K193" s="1" t="s">
        <v>30</v>
      </c>
      <c r="L193" s="1" t="s">
        <v>79</v>
      </c>
      <c r="M193" s="1" t="s">
        <v>1766</v>
      </c>
      <c r="N193" s="1" t="s">
        <v>1767</v>
      </c>
      <c r="O193" s="1" t="s">
        <v>1768</v>
      </c>
      <c r="P193" s="1">
        <v>1.0</v>
      </c>
      <c r="Q193" s="1">
        <v>1.0</v>
      </c>
      <c r="U193" s="1">
        <v>2.0</v>
      </c>
      <c r="V193" s="1" t="s">
        <v>1769</v>
      </c>
      <c r="W193" s="5"/>
      <c r="X193" s="1" t="s">
        <v>135</v>
      </c>
      <c r="Y193" s="1" t="s">
        <v>199</v>
      </c>
    </row>
    <row r="194">
      <c r="A194" s="1" t="s">
        <v>1770</v>
      </c>
      <c r="B194" s="1" t="s">
        <v>1771</v>
      </c>
      <c r="C194" s="1" t="s">
        <v>1772</v>
      </c>
      <c r="J194" s="4" t="s">
        <v>1773</v>
      </c>
      <c r="K194" s="1" t="s">
        <v>30</v>
      </c>
      <c r="L194" s="1" t="s">
        <v>31</v>
      </c>
      <c r="M194" s="1" t="s">
        <v>608</v>
      </c>
      <c r="N194" s="1" t="s">
        <v>1774</v>
      </c>
      <c r="O194" s="1" t="s">
        <v>1775</v>
      </c>
      <c r="P194" s="1">
        <v>1.0</v>
      </c>
      <c r="Q194" s="1">
        <v>1.0</v>
      </c>
      <c r="U194" s="1">
        <v>1.0</v>
      </c>
      <c r="V194" s="1" t="s">
        <v>1776</v>
      </c>
      <c r="W194" s="5"/>
      <c r="X194" s="1"/>
      <c r="Y194" s="6"/>
    </row>
    <row r="195">
      <c r="A195" s="1" t="s">
        <v>1777</v>
      </c>
      <c r="B195" s="1" t="s">
        <v>1778</v>
      </c>
      <c r="C195" s="1" t="s">
        <v>1779</v>
      </c>
      <c r="H195" s="1" t="s">
        <v>1780</v>
      </c>
      <c r="J195" s="4" t="s">
        <v>1781</v>
      </c>
      <c r="K195" s="1" t="s">
        <v>30</v>
      </c>
      <c r="L195" s="1" t="s">
        <v>31</v>
      </c>
      <c r="M195" s="1" t="s">
        <v>121</v>
      </c>
      <c r="N195" s="1" t="s">
        <v>1782</v>
      </c>
      <c r="O195" s="1" t="s">
        <v>1783</v>
      </c>
      <c r="P195" s="1">
        <v>1.0</v>
      </c>
      <c r="Q195" s="1">
        <v>1.0</v>
      </c>
      <c r="U195" s="1">
        <v>1.0</v>
      </c>
      <c r="V195" s="1" t="s">
        <v>1784</v>
      </c>
      <c r="W195" s="2">
        <v>44267.0</v>
      </c>
      <c r="X195" s="1"/>
      <c r="Y195" s="1" t="s">
        <v>36</v>
      </c>
    </row>
    <row r="196">
      <c r="A196" s="1" t="s">
        <v>1785</v>
      </c>
      <c r="B196" s="1" t="s">
        <v>1786</v>
      </c>
      <c r="C196" s="1" t="s">
        <v>1787</v>
      </c>
      <c r="J196" s="4" t="s">
        <v>1788</v>
      </c>
      <c r="K196" s="1" t="s">
        <v>30</v>
      </c>
      <c r="L196" s="1" t="s">
        <v>31</v>
      </c>
      <c r="M196" s="1" t="s">
        <v>1789</v>
      </c>
      <c r="N196" s="1" t="s">
        <v>1790</v>
      </c>
      <c r="O196" s="1" t="s">
        <v>1791</v>
      </c>
      <c r="P196" s="1">
        <v>2.0</v>
      </c>
      <c r="Q196" s="1">
        <v>1.0</v>
      </c>
      <c r="U196" s="1">
        <v>56.0</v>
      </c>
      <c r="V196" s="1" t="s">
        <v>1792</v>
      </c>
      <c r="W196" s="2">
        <v>44263.0</v>
      </c>
      <c r="X196" s="1"/>
      <c r="Y196" s="1" t="s">
        <v>199</v>
      </c>
    </row>
    <row r="197">
      <c r="A197" s="1" t="s">
        <v>1793</v>
      </c>
      <c r="B197" s="1" t="s">
        <v>1794</v>
      </c>
      <c r="C197" s="1" t="s">
        <v>1795</v>
      </c>
      <c r="J197" s="4" t="s">
        <v>1796</v>
      </c>
      <c r="K197" s="1" t="s">
        <v>130</v>
      </c>
      <c r="L197" s="1" t="s">
        <v>31</v>
      </c>
      <c r="M197" s="1" t="s">
        <v>645</v>
      </c>
      <c r="N197" s="1" t="s">
        <v>1797</v>
      </c>
      <c r="O197" s="1" t="s">
        <v>1798</v>
      </c>
      <c r="P197" s="1">
        <v>1.0</v>
      </c>
      <c r="Q197" s="1">
        <v>1.0</v>
      </c>
      <c r="U197" s="1">
        <v>2.0</v>
      </c>
      <c r="V197" s="1" t="s">
        <v>1799</v>
      </c>
      <c r="W197" s="2">
        <v>44265.0</v>
      </c>
      <c r="X197" s="1"/>
      <c r="Y197" s="6"/>
    </row>
    <row r="198">
      <c r="A198" s="1" t="s">
        <v>1800</v>
      </c>
      <c r="B198" s="1" t="s">
        <v>1801</v>
      </c>
      <c r="C198" s="1" t="s">
        <v>1802</v>
      </c>
      <c r="D198" s="1" t="s">
        <v>1803</v>
      </c>
      <c r="F198" s="1" t="s">
        <v>1804</v>
      </c>
      <c r="G198" s="1" t="s">
        <v>1805</v>
      </c>
      <c r="H198" s="1" t="s">
        <v>1806</v>
      </c>
      <c r="J198" s="4" t="s">
        <v>1807</v>
      </c>
      <c r="K198" s="1" t="s">
        <v>30</v>
      </c>
      <c r="L198" s="1" t="s">
        <v>31</v>
      </c>
      <c r="M198" s="1" t="s">
        <v>1808</v>
      </c>
      <c r="N198" s="1" t="s">
        <v>1809</v>
      </c>
      <c r="O198" s="1" t="s">
        <v>1810</v>
      </c>
      <c r="P198" s="1">
        <v>1.0</v>
      </c>
      <c r="Q198" s="1">
        <v>4.0</v>
      </c>
      <c r="R198" s="1">
        <v>24.0</v>
      </c>
      <c r="S198" s="1">
        <v>5.0</v>
      </c>
      <c r="U198" s="1">
        <v>123.0</v>
      </c>
      <c r="V198" s="1" t="s">
        <v>1811</v>
      </c>
      <c r="W198" s="2">
        <v>44025.0</v>
      </c>
      <c r="X198" s="1" t="s">
        <v>95</v>
      </c>
      <c r="Y198" s="1" t="s">
        <v>36</v>
      </c>
    </row>
    <row r="199">
      <c r="A199" s="1" t="s">
        <v>1812</v>
      </c>
      <c r="B199" s="1" t="s">
        <v>1813</v>
      </c>
      <c r="C199" s="1" t="s">
        <v>1814</v>
      </c>
      <c r="J199" s="4" t="s">
        <v>1815</v>
      </c>
      <c r="K199" s="1" t="s">
        <v>30</v>
      </c>
      <c r="L199" s="1" t="s">
        <v>31</v>
      </c>
      <c r="M199" s="1" t="s">
        <v>1816</v>
      </c>
      <c r="N199" s="1" t="s">
        <v>1817</v>
      </c>
      <c r="O199" s="1" t="s">
        <v>1818</v>
      </c>
      <c r="P199" s="1">
        <v>1.0</v>
      </c>
      <c r="Q199" s="1">
        <v>1.0</v>
      </c>
      <c r="U199" s="1">
        <v>2.0</v>
      </c>
      <c r="V199" s="1" t="s">
        <v>1819</v>
      </c>
      <c r="W199" s="2">
        <v>44266.0</v>
      </c>
      <c r="X199" s="1"/>
      <c r="Y199" s="1" t="s">
        <v>199</v>
      </c>
    </row>
    <row r="200">
      <c r="A200" s="1" t="s">
        <v>1820</v>
      </c>
      <c r="B200" s="1" t="s">
        <v>1821</v>
      </c>
      <c r="C200" s="1" t="s">
        <v>1822</v>
      </c>
      <c r="E200" s="1" t="s">
        <v>1823</v>
      </c>
      <c r="G200" s="1" t="s">
        <v>1708</v>
      </c>
      <c r="H200" s="1" t="s">
        <v>1824</v>
      </c>
      <c r="J200" s="4" t="s">
        <v>1825</v>
      </c>
      <c r="K200" s="1" t="s">
        <v>30</v>
      </c>
      <c r="L200" s="1" t="s">
        <v>31</v>
      </c>
      <c r="M200" s="1" t="s">
        <v>1826</v>
      </c>
      <c r="N200" s="1" t="s">
        <v>1827</v>
      </c>
      <c r="O200" s="1" t="s">
        <v>1828</v>
      </c>
      <c r="P200" s="1">
        <v>1.0</v>
      </c>
      <c r="U200" s="1">
        <v>6.0</v>
      </c>
      <c r="V200" s="1" t="s">
        <v>1829</v>
      </c>
      <c r="W200" s="2">
        <v>43651.0</v>
      </c>
      <c r="X200" s="1" t="s">
        <v>135</v>
      </c>
      <c r="Y200" s="1" t="s">
        <v>168</v>
      </c>
    </row>
    <row r="201">
      <c r="A201" s="1" t="s">
        <v>1830</v>
      </c>
      <c r="B201" s="1" t="s">
        <v>1831</v>
      </c>
      <c r="C201" s="1" t="s">
        <v>1832</v>
      </c>
      <c r="J201" s="4" t="s">
        <v>1833</v>
      </c>
      <c r="K201" s="1" t="s">
        <v>30</v>
      </c>
      <c r="L201" s="1" t="s">
        <v>31</v>
      </c>
      <c r="M201" s="1" t="s">
        <v>342</v>
      </c>
      <c r="N201" s="1" t="s">
        <v>1834</v>
      </c>
      <c r="O201" s="1" t="s">
        <v>1835</v>
      </c>
      <c r="P201" s="1">
        <v>1.0</v>
      </c>
      <c r="Q201" s="1">
        <v>1.0</v>
      </c>
      <c r="U201" s="1">
        <v>1.0</v>
      </c>
      <c r="V201" s="1" t="s">
        <v>1836</v>
      </c>
      <c r="W201" s="5"/>
      <c r="X201" s="1"/>
      <c r="Y201" s="6"/>
    </row>
    <row r="202">
      <c r="A202" s="1" t="s">
        <v>1837</v>
      </c>
      <c r="B202" s="1" t="s">
        <v>1838</v>
      </c>
      <c r="C202" s="1" t="s">
        <v>1839</v>
      </c>
      <c r="J202" s="4" t="s">
        <v>1840</v>
      </c>
      <c r="K202" s="1" t="s">
        <v>30</v>
      </c>
      <c r="L202" s="1" t="s">
        <v>31</v>
      </c>
      <c r="M202" s="1" t="s">
        <v>1841</v>
      </c>
      <c r="N202" s="1" t="s">
        <v>1842</v>
      </c>
      <c r="O202" s="1" t="s">
        <v>1843</v>
      </c>
      <c r="P202" s="1">
        <v>1.0</v>
      </c>
      <c r="Q202" s="1">
        <v>1.0</v>
      </c>
      <c r="U202" s="1">
        <v>2.0</v>
      </c>
      <c r="V202" s="1" t="s">
        <v>1844</v>
      </c>
      <c r="W202" s="5"/>
      <c r="X202" s="1"/>
      <c r="Y202" s="1"/>
    </row>
    <row r="203">
      <c r="A203" s="1" t="s">
        <v>1845</v>
      </c>
      <c r="B203" s="1" t="s">
        <v>1846</v>
      </c>
      <c r="C203" s="1" t="s">
        <v>1847</v>
      </c>
      <c r="J203" s="4" t="s">
        <v>1848</v>
      </c>
      <c r="K203" s="1" t="s">
        <v>30</v>
      </c>
      <c r="L203" s="1" t="s">
        <v>31</v>
      </c>
      <c r="M203" s="1" t="s">
        <v>31</v>
      </c>
      <c r="N203" s="1" t="s">
        <v>1849</v>
      </c>
      <c r="O203" s="1" t="s">
        <v>1850</v>
      </c>
      <c r="P203" s="1">
        <v>1.0</v>
      </c>
      <c r="Q203" s="1">
        <v>1.0</v>
      </c>
      <c r="U203" s="1">
        <v>109.0</v>
      </c>
      <c r="V203" s="1" t="s">
        <v>1851</v>
      </c>
      <c r="W203" s="2">
        <v>44096.0</v>
      </c>
      <c r="X203" s="1"/>
      <c r="Y203" s="1" t="s">
        <v>36</v>
      </c>
    </row>
    <row r="204">
      <c r="A204" s="1" t="s">
        <v>1852</v>
      </c>
      <c r="B204" s="1" t="s">
        <v>1853</v>
      </c>
      <c r="C204" s="1" t="s">
        <v>1854</v>
      </c>
      <c r="J204" s="4" t="s">
        <v>1855</v>
      </c>
      <c r="K204" s="1" t="s">
        <v>30</v>
      </c>
      <c r="L204" s="1" t="s">
        <v>31</v>
      </c>
      <c r="M204" s="1" t="s">
        <v>916</v>
      </c>
      <c r="N204" s="1" t="s">
        <v>1856</v>
      </c>
      <c r="O204" s="1" t="s">
        <v>1857</v>
      </c>
      <c r="P204" s="1">
        <v>1.0</v>
      </c>
      <c r="Q204" s="1">
        <v>1.0</v>
      </c>
      <c r="U204" s="1">
        <v>1.0</v>
      </c>
      <c r="V204" s="1" t="s">
        <v>1858</v>
      </c>
      <c r="W204" s="5"/>
      <c r="X204" s="1"/>
      <c r="Y204" s="6"/>
    </row>
    <row r="205">
      <c r="A205" s="1" t="s">
        <v>1859</v>
      </c>
      <c r="B205" s="1" t="s">
        <v>1860</v>
      </c>
      <c r="C205" s="1" t="s">
        <v>1861</v>
      </c>
      <c r="J205" s="4" t="s">
        <v>1862</v>
      </c>
      <c r="K205" s="1" t="s">
        <v>30</v>
      </c>
      <c r="L205" s="1" t="s">
        <v>31</v>
      </c>
      <c r="M205" s="1" t="s">
        <v>71</v>
      </c>
      <c r="N205" s="1" t="s">
        <v>1863</v>
      </c>
      <c r="O205" s="1" t="s">
        <v>1864</v>
      </c>
      <c r="P205" s="1">
        <v>1.0</v>
      </c>
      <c r="Q205" s="1">
        <v>1.0</v>
      </c>
      <c r="U205" s="1">
        <v>2.0</v>
      </c>
      <c r="V205" s="1" t="s">
        <v>1865</v>
      </c>
      <c r="W205" s="5"/>
      <c r="X205" s="1"/>
      <c r="Y205" s="1" t="s">
        <v>199</v>
      </c>
    </row>
    <row r="206">
      <c r="A206" s="1" t="s">
        <v>1866</v>
      </c>
      <c r="B206" s="1" t="s">
        <v>1867</v>
      </c>
      <c r="C206" s="1" t="s">
        <v>1868</v>
      </c>
      <c r="D206" s="1" t="s">
        <v>1869</v>
      </c>
      <c r="J206" s="4" t="s">
        <v>1870</v>
      </c>
      <c r="K206" s="1" t="s">
        <v>30</v>
      </c>
      <c r="L206" s="1" t="s">
        <v>163</v>
      </c>
      <c r="M206" s="1" t="s">
        <v>1871</v>
      </c>
      <c r="N206" s="1" t="s">
        <v>1872</v>
      </c>
      <c r="O206" s="1" t="s">
        <v>1873</v>
      </c>
      <c r="P206" s="1">
        <v>1.0</v>
      </c>
      <c r="U206" s="1">
        <v>168.0</v>
      </c>
      <c r="V206" s="1" t="s">
        <v>1874</v>
      </c>
      <c r="W206" s="2">
        <v>43510.0</v>
      </c>
      <c r="X206" s="1"/>
      <c r="Y206" s="6"/>
    </row>
    <row r="207">
      <c r="A207" s="1" t="s">
        <v>1875</v>
      </c>
      <c r="B207" s="1" t="s">
        <v>1876</v>
      </c>
      <c r="C207" s="1" t="s">
        <v>1877</v>
      </c>
      <c r="J207" s="4" t="s">
        <v>1878</v>
      </c>
      <c r="K207" s="1" t="s">
        <v>30</v>
      </c>
      <c r="L207" s="1" t="s">
        <v>31</v>
      </c>
      <c r="M207" s="1" t="s">
        <v>1879</v>
      </c>
      <c r="N207" s="1" t="s">
        <v>1880</v>
      </c>
      <c r="O207" s="1" t="s">
        <v>1881</v>
      </c>
      <c r="P207" s="1">
        <v>1.0</v>
      </c>
      <c r="Q207" s="1">
        <v>1.0</v>
      </c>
      <c r="U207" s="1">
        <v>3.0</v>
      </c>
      <c r="V207" s="1" t="s">
        <v>1882</v>
      </c>
      <c r="W207" s="2">
        <v>44259.0</v>
      </c>
      <c r="X207" s="1"/>
      <c r="Y207" s="6"/>
    </row>
    <row r="208">
      <c r="A208" s="1" t="s">
        <v>1883</v>
      </c>
      <c r="B208" s="1" t="s">
        <v>1884</v>
      </c>
      <c r="C208" s="1" t="s">
        <v>1885</v>
      </c>
      <c r="J208" s="4" t="s">
        <v>1886</v>
      </c>
      <c r="K208" s="1" t="s">
        <v>30</v>
      </c>
      <c r="L208" s="1" t="s">
        <v>31</v>
      </c>
      <c r="M208" s="1" t="s">
        <v>1711</v>
      </c>
      <c r="N208" s="1" t="s">
        <v>1887</v>
      </c>
      <c r="O208" s="1" t="s">
        <v>1888</v>
      </c>
      <c r="P208" s="1">
        <v>1.0</v>
      </c>
      <c r="Q208" s="1">
        <v>1.0</v>
      </c>
      <c r="U208" s="1">
        <v>1.0</v>
      </c>
      <c r="V208" s="1" t="s">
        <v>1889</v>
      </c>
      <c r="W208" s="5"/>
      <c r="X208" s="1"/>
      <c r="Y208" s="6"/>
    </row>
    <row r="209">
      <c r="A209" s="1" t="s">
        <v>1890</v>
      </c>
      <c r="B209" s="1" t="s">
        <v>1891</v>
      </c>
      <c r="C209" s="1" t="s">
        <v>1892</v>
      </c>
      <c r="J209" s="4" t="s">
        <v>1893</v>
      </c>
      <c r="K209" s="1" t="s">
        <v>30</v>
      </c>
      <c r="L209" s="1" t="s">
        <v>31</v>
      </c>
      <c r="M209" s="1" t="s">
        <v>1894</v>
      </c>
      <c r="N209" s="1" t="s">
        <v>1895</v>
      </c>
      <c r="O209" s="1" t="s">
        <v>1896</v>
      </c>
      <c r="P209" s="1">
        <v>1.0</v>
      </c>
      <c r="Q209" s="1">
        <v>1.0</v>
      </c>
      <c r="U209" s="1">
        <v>20.0</v>
      </c>
      <c r="V209" s="1" t="s">
        <v>1897</v>
      </c>
      <c r="W209" s="2">
        <v>43200.0</v>
      </c>
      <c r="X209" s="1"/>
      <c r="Y209" s="1" t="s">
        <v>36</v>
      </c>
    </row>
    <row r="210">
      <c r="A210" s="1" t="s">
        <v>1898</v>
      </c>
      <c r="B210" s="1" t="s">
        <v>1899</v>
      </c>
      <c r="C210" s="1" t="s">
        <v>1900</v>
      </c>
      <c r="F210" s="1" t="s">
        <v>1901</v>
      </c>
      <c r="G210" s="1" t="s">
        <v>1902</v>
      </c>
      <c r="H210" s="1" t="s">
        <v>1903</v>
      </c>
      <c r="J210" s="4" t="s">
        <v>1904</v>
      </c>
      <c r="K210" s="1" t="s">
        <v>30</v>
      </c>
      <c r="L210" s="1" t="s">
        <v>31</v>
      </c>
      <c r="M210" s="1" t="s">
        <v>225</v>
      </c>
      <c r="N210" s="1" t="s">
        <v>1905</v>
      </c>
      <c r="O210" s="1" t="s">
        <v>1906</v>
      </c>
      <c r="P210" s="1">
        <v>1.0</v>
      </c>
      <c r="Q210" s="1">
        <v>1.0</v>
      </c>
      <c r="U210" s="1">
        <v>14.0</v>
      </c>
      <c r="V210" s="1" t="s">
        <v>1907</v>
      </c>
      <c r="W210" s="5"/>
      <c r="X210" s="1" t="s">
        <v>95</v>
      </c>
      <c r="Y210" s="1" t="s">
        <v>168</v>
      </c>
    </row>
    <row r="211">
      <c r="A211" s="1" t="s">
        <v>1908</v>
      </c>
      <c r="B211" s="4" t="s">
        <v>1909</v>
      </c>
      <c r="C211" s="1" t="s">
        <v>1910</v>
      </c>
      <c r="J211" s="4" t="s">
        <v>1911</v>
      </c>
      <c r="K211" s="1" t="s">
        <v>30</v>
      </c>
      <c r="L211" s="1" t="s">
        <v>31</v>
      </c>
      <c r="M211" s="1" t="s">
        <v>1912</v>
      </c>
      <c r="N211" s="1" t="s">
        <v>1913</v>
      </c>
      <c r="O211" s="1" t="s">
        <v>1914</v>
      </c>
      <c r="P211" s="1">
        <v>2.0</v>
      </c>
      <c r="Q211" s="1">
        <v>1.0</v>
      </c>
      <c r="U211" s="1">
        <v>3.0</v>
      </c>
      <c r="V211" s="1" t="s">
        <v>1915</v>
      </c>
      <c r="W211" s="2">
        <v>44257.0</v>
      </c>
      <c r="X211" s="1" t="s">
        <v>95</v>
      </c>
      <c r="Y211" s="6"/>
    </row>
    <row r="212">
      <c r="A212" s="1" t="s">
        <v>1916</v>
      </c>
      <c r="B212" s="1" t="s">
        <v>1917</v>
      </c>
      <c r="C212" s="1" t="s">
        <v>1918</v>
      </c>
      <c r="J212" s="4" t="s">
        <v>1919</v>
      </c>
      <c r="K212" s="1" t="s">
        <v>30</v>
      </c>
      <c r="L212" s="1" t="s">
        <v>79</v>
      </c>
      <c r="M212" s="1" t="s">
        <v>1920</v>
      </c>
      <c r="N212" s="1" t="s">
        <v>1921</v>
      </c>
      <c r="O212" s="1" t="s">
        <v>1922</v>
      </c>
      <c r="P212" s="1">
        <v>2.0</v>
      </c>
      <c r="Q212" s="1">
        <v>1.0</v>
      </c>
      <c r="U212" s="1">
        <v>87.0</v>
      </c>
      <c r="V212" s="1" t="s">
        <v>1923</v>
      </c>
      <c r="W212" s="2">
        <v>44123.0</v>
      </c>
      <c r="X212" s="1"/>
      <c r="Y212" s="6"/>
    </row>
    <row r="213">
      <c r="A213" s="1" t="s">
        <v>1924</v>
      </c>
      <c r="B213" s="1" t="s">
        <v>1925</v>
      </c>
      <c r="C213" s="1" t="s">
        <v>1926</v>
      </c>
      <c r="J213" s="4" t="s">
        <v>1927</v>
      </c>
      <c r="K213" s="1" t="s">
        <v>30</v>
      </c>
      <c r="L213" s="1" t="s">
        <v>79</v>
      </c>
      <c r="M213" s="1" t="s">
        <v>1928</v>
      </c>
      <c r="N213" s="1" t="s">
        <v>1929</v>
      </c>
      <c r="O213" s="1" t="s">
        <v>1930</v>
      </c>
      <c r="P213" s="1">
        <v>8.0</v>
      </c>
      <c r="Q213" s="1">
        <v>1.0</v>
      </c>
      <c r="U213" s="1">
        <v>16.0</v>
      </c>
      <c r="V213" s="1" t="s">
        <v>1931</v>
      </c>
      <c r="W213" s="5"/>
      <c r="X213" s="1"/>
      <c r="Y213" s="6"/>
    </row>
    <row r="214">
      <c r="A214" s="1" t="s">
        <v>1932</v>
      </c>
      <c r="B214" s="1" t="s">
        <v>1933</v>
      </c>
      <c r="C214" s="1" t="s">
        <v>1934</v>
      </c>
      <c r="J214" s="4" t="s">
        <v>1935</v>
      </c>
      <c r="K214" s="1" t="s">
        <v>401</v>
      </c>
      <c r="L214" s="1" t="s">
        <v>31</v>
      </c>
      <c r="M214" s="1" t="s">
        <v>1083</v>
      </c>
      <c r="N214" s="1" t="s">
        <v>1936</v>
      </c>
      <c r="O214" s="1" t="s">
        <v>1937</v>
      </c>
      <c r="P214" s="1">
        <v>1.0</v>
      </c>
      <c r="Q214" s="1">
        <v>1.0</v>
      </c>
      <c r="U214" s="1">
        <v>21.0</v>
      </c>
      <c r="V214" s="1" t="s">
        <v>1938</v>
      </c>
      <c r="W214" s="2">
        <v>44168.0</v>
      </c>
      <c r="X214" s="1"/>
      <c r="Y214" s="1" t="s">
        <v>36</v>
      </c>
    </row>
    <row r="215">
      <c r="A215" s="1" t="s">
        <v>1939</v>
      </c>
      <c r="B215" s="1" t="s">
        <v>1940</v>
      </c>
      <c r="C215" s="1" t="s">
        <v>1941</v>
      </c>
      <c r="D215" s="1" t="s">
        <v>1942</v>
      </c>
      <c r="F215" s="1" t="s">
        <v>1943</v>
      </c>
      <c r="G215" s="1" t="s">
        <v>1589</v>
      </c>
      <c r="H215" s="1" t="s">
        <v>1944</v>
      </c>
      <c r="J215" s="4" t="s">
        <v>1945</v>
      </c>
      <c r="K215" s="1" t="s">
        <v>30</v>
      </c>
      <c r="L215" s="1" t="s">
        <v>31</v>
      </c>
      <c r="M215" s="1" t="s">
        <v>71</v>
      </c>
      <c r="N215" s="1" t="s">
        <v>1946</v>
      </c>
      <c r="O215" s="1" t="s">
        <v>1947</v>
      </c>
      <c r="P215" s="1">
        <v>1.0</v>
      </c>
      <c r="Q215" s="1">
        <v>1.0</v>
      </c>
      <c r="U215" s="1">
        <v>4.0</v>
      </c>
      <c r="V215" s="1" t="s">
        <v>1948</v>
      </c>
      <c r="W215" s="2">
        <v>44252.0</v>
      </c>
      <c r="X215" s="1" t="s">
        <v>95</v>
      </c>
      <c r="Y215" s="1" t="s">
        <v>36</v>
      </c>
    </row>
    <row r="216">
      <c r="A216" s="1" t="s">
        <v>1949</v>
      </c>
      <c r="B216" s="1" t="s">
        <v>1950</v>
      </c>
      <c r="C216" s="1" t="s">
        <v>1951</v>
      </c>
      <c r="D216" s="1" t="s">
        <v>1952</v>
      </c>
      <c r="E216" s="1" t="s">
        <v>1953</v>
      </c>
      <c r="H216" s="1" t="s">
        <v>1954</v>
      </c>
      <c r="J216" s="4" t="s">
        <v>1955</v>
      </c>
      <c r="K216" s="1" t="s">
        <v>30</v>
      </c>
      <c r="L216" s="1" t="s">
        <v>163</v>
      </c>
      <c r="M216" s="1" t="s">
        <v>1956</v>
      </c>
      <c r="N216" s="1" t="s">
        <v>1957</v>
      </c>
      <c r="O216" s="1" t="s">
        <v>1958</v>
      </c>
      <c r="P216" s="1">
        <v>1.0</v>
      </c>
      <c r="Q216" s="1">
        <v>1.0</v>
      </c>
      <c r="U216" s="1">
        <v>50.0</v>
      </c>
      <c r="V216" s="1" t="s">
        <v>1959</v>
      </c>
      <c r="W216" s="5"/>
      <c r="X216" s="1"/>
      <c r="Y216" s="6"/>
    </row>
    <row r="217">
      <c r="A217" s="1" t="s">
        <v>1960</v>
      </c>
      <c r="B217" s="1" t="s">
        <v>1961</v>
      </c>
      <c r="C217" s="1" t="s">
        <v>1962</v>
      </c>
      <c r="J217" s="4" t="s">
        <v>1963</v>
      </c>
      <c r="K217" s="1" t="s">
        <v>30</v>
      </c>
      <c r="L217" s="1" t="s">
        <v>31</v>
      </c>
      <c r="M217" s="1" t="s">
        <v>1964</v>
      </c>
      <c r="N217" s="1" t="s">
        <v>1965</v>
      </c>
      <c r="O217" s="1" t="s">
        <v>1966</v>
      </c>
      <c r="P217" s="1">
        <v>1.0</v>
      </c>
      <c r="Q217" s="1">
        <v>1.0</v>
      </c>
      <c r="U217" s="1">
        <v>3.0</v>
      </c>
      <c r="V217" s="1" t="s">
        <v>1967</v>
      </c>
      <c r="W217" s="5"/>
      <c r="X217" s="1"/>
      <c r="Y217" s="6"/>
    </row>
    <row r="218">
      <c r="A218" s="1" t="s">
        <v>1968</v>
      </c>
      <c r="B218" s="1" t="s">
        <v>1969</v>
      </c>
      <c r="C218" s="1" t="s">
        <v>1970</v>
      </c>
      <c r="J218" s="4" t="s">
        <v>1971</v>
      </c>
      <c r="K218" s="1" t="s">
        <v>30</v>
      </c>
      <c r="L218" s="1" t="s">
        <v>31</v>
      </c>
      <c r="M218" s="1" t="s">
        <v>1972</v>
      </c>
      <c r="N218" s="1" t="s">
        <v>1973</v>
      </c>
      <c r="O218" s="1" t="s">
        <v>1974</v>
      </c>
      <c r="P218" s="1">
        <v>1.0</v>
      </c>
      <c r="Q218" s="1">
        <v>1.0</v>
      </c>
      <c r="U218" s="1">
        <v>13.0</v>
      </c>
      <c r="V218" s="1" t="s">
        <v>1975</v>
      </c>
      <c r="W218" s="2">
        <v>44230.0</v>
      </c>
      <c r="X218" s="1"/>
      <c r="Y218" s="6"/>
    </row>
    <row r="219">
      <c r="A219" s="1" t="s">
        <v>1976</v>
      </c>
      <c r="B219" s="1" t="s">
        <v>1977</v>
      </c>
      <c r="C219" s="1" t="s">
        <v>1978</v>
      </c>
      <c r="D219" s="1" t="s">
        <v>1979</v>
      </c>
      <c r="J219" s="4" t="s">
        <v>1980</v>
      </c>
      <c r="K219" s="1" t="s">
        <v>30</v>
      </c>
      <c r="L219" s="1" t="s">
        <v>163</v>
      </c>
      <c r="M219" s="1" t="s">
        <v>164</v>
      </c>
      <c r="N219" s="1" t="s">
        <v>1981</v>
      </c>
      <c r="O219" s="1" t="s">
        <v>1982</v>
      </c>
      <c r="P219" s="1">
        <v>1.0</v>
      </c>
      <c r="Q219" s="1">
        <v>1.0</v>
      </c>
      <c r="U219" s="1">
        <v>9.0</v>
      </c>
      <c r="V219" s="1" t="s">
        <v>1983</v>
      </c>
      <c r="W219" s="5"/>
      <c r="X219" s="1"/>
      <c r="Y219" s="6"/>
    </row>
    <row r="220">
      <c r="A220" s="1" t="s">
        <v>1984</v>
      </c>
      <c r="B220" s="1" t="s">
        <v>1985</v>
      </c>
      <c r="C220" s="1" t="s">
        <v>1986</v>
      </c>
      <c r="J220" s="4" t="s">
        <v>1987</v>
      </c>
      <c r="K220" s="1" t="s">
        <v>30</v>
      </c>
      <c r="L220" s="1" t="s">
        <v>70</v>
      </c>
      <c r="M220" s="1" t="s">
        <v>440</v>
      </c>
      <c r="N220" s="1" t="s">
        <v>1988</v>
      </c>
      <c r="O220" s="1" t="s">
        <v>1989</v>
      </c>
      <c r="P220" s="1">
        <v>1.0</v>
      </c>
      <c r="Q220" s="1">
        <v>1.0</v>
      </c>
      <c r="S220" s="1">
        <v>1.0</v>
      </c>
      <c r="U220" s="1">
        <v>4.0</v>
      </c>
      <c r="V220" s="1" t="s">
        <v>1990</v>
      </c>
      <c r="W220" s="2">
        <v>44221.0</v>
      </c>
      <c r="X220" s="1"/>
      <c r="Y220" s="6"/>
    </row>
    <row r="221">
      <c r="A221" s="1" t="s">
        <v>1991</v>
      </c>
      <c r="B221" s="1" t="s">
        <v>159</v>
      </c>
      <c r="C221" s="1" t="s">
        <v>1978</v>
      </c>
      <c r="D221" s="1" t="s">
        <v>1979</v>
      </c>
      <c r="J221" s="4" t="s">
        <v>1992</v>
      </c>
      <c r="K221" s="1" t="s">
        <v>30</v>
      </c>
      <c r="L221" s="1" t="s">
        <v>31</v>
      </c>
      <c r="M221" s="1" t="s">
        <v>31</v>
      </c>
      <c r="N221" s="1" t="s">
        <v>1993</v>
      </c>
      <c r="O221" s="1" t="s">
        <v>1994</v>
      </c>
      <c r="P221" s="1">
        <v>1.0</v>
      </c>
      <c r="Q221" s="1">
        <v>1.0</v>
      </c>
      <c r="U221" s="1">
        <v>3.0</v>
      </c>
      <c r="V221" s="1" t="s">
        <v>1995</v>
      </c>
      <c r="W221" s="5"/>
      <c r="X221" s="1"/>
      <c r="Y221" s="6"/>
    </row>
    <row r="222">
      <c r="A222" s="1" t="s">
        <v>1996</v>
      </c>
      <c r="B222" s="1" t="s">
        <v>834</v>
      </c>
      <c r="C222" s="1" t="s">
        <v>1997</v>
      </c>
      <c r="D222" s="1" t="s">
        <v>1997</v>
      </c>
      <c r="E222" s="1" t="s">
        <v>1998</v>
      </c>
      <c r="G222" s="1" t="s">
        <v>1999</v>
      </c>
      <c r="H222" s="1" t="s">
        <v>2000</v>
      </c>
      <c r="J222" s="4" t="s">
        <v>2001</v>
      </c>
      <c r="K222" s="1" t="s">
        <v>30</v>
      </c>
      <c r="L222" s="1" t="s">
        <v>31</v>
      </c>
      <c r="M222" s="1" t="s">
        <v>2002</v>
      </c>
      <c r="N222" s="1" t="s">
        <v>2003</v>
      </c>
      <c r="O222" s="1" t="s">
        <v>2004</v>
      </c>
      <c r="P222" s="1">
        <v>1.0</v>
      </c>
      <c r="Q222" s="1">
        <v>1.0</v>
      </c>
      <c r="U222" s="1">
        <v>1.0</v>
      </c>
      <c r="V222" s="1" t="s">
        <v>2005</v>
      </c>
      <c r="W222" s="2">
        <v>44252.0</v>
      </c>
      <c r="X222" s="1"/>
      <c r="Y222" s="1" t="s">
        <v>36</v>
      </c>
    </row>
    <row r="223">
      <c r="A223" s="1" t="s">
        <v>2006</v>
      </c>
      <c r="B223" s="1" t="s">
        <v>2007</v>
      </c>
      <c r="C223" s="1" t="s">
        <v>2008</v>
      </c>
      <c r="J223" s="4" t="s">
        <v>2009</v>
      </c>
      <c r="K223" s="1" t="s">
        <v>30</v>
      </c>
      <c r="L223" s="1" t="s">
        <v>31</v>
      </c>
      <c r="M223" s="1" t="s">
        <v>342</v>
      </c>
      <c r="N223" s="1" t="s">
        <v>2010</v>
      </c>
      <c r="O223" s="1" t="s">
        <v>2011</v>
      </c>
      <c r="P223" s="1">
        <v>1.0</v>
      </c>
      <c r="Q223" s="1">
        <v>1.0</v>
      </c>
      <c r="U223" s="1">
        <v>1.0</v>
      </c>
      <c r="V223" s="1" t="s">
        <v>2012</v>
      </c>
      <c r="W223" s="2">
        <v>44251.0</v>
      </c>
      <c r="X223" s="1"/>
      <c r="Y223" s="6"/>
    </row>
    <row r="224">
      <c r="A224" s="1" t="s">
        <v>2013</v>
      </c>
      <c r="B224" s="1" t="s">
        <v>2014</v>
      </c>
      <c r="C224" s="1" t="s">
        <v>2015</v>
      </c>
      <c r="D224" s="1" t="s">
        <v>2016</v>
      </c>
      <c r="H224" s="1" t="s">
        <v>2017</v>
      </c>
      <c r="J224" s="4" t="s">
        <v>2018</v>
      </c>
      <c r="K224" s="1" t="s">
        <v>30</v>
      </c>
      <c r="L224" s="1" t="s">
        <v>51</v>
      </c>
      <c r="M224" s="1" t="s">
        <v>2019</v>
      </c>
      <c r="N224" s="1" t="s">
        <v>2020</v>
      </c>
      <c r="O224" s="1" t="s">
        <v>2021</v>
      </c>
      <c r="P224" s="1">
        <v>1.0</v>
      </c>
      <c r="Q224" s="1">
        <v>1.0</v>
      </c>
      <c r="U224" s="1">
        <v>1.0</v>
      </c>
      <c r="V224" s="1" t="s">
        <v>2022</v>
      </c>
      <c r="W224" s="2">
        <v>44251.0</v>
      </c>
      <c r="X224" s="1"/>
      <c r="Y224" s="1" t="s">
        <v>36</v>
      </c>
    </row>
    <row r="225">
      <c r="A225" s="1" t="s">
        <v>2023</v>
      </c>
      <c r="B225" s="1" t="s">
        <v>2024</v>
      </c>
      <c r="C225" s="1" t="s">
        <v>2025</v>
      </c>
      <c r="D225" s="1" t="s">
        <v>2026</v>
      </c>
      <c r="E225" s="1" t="s">
        <v>2027</v>
      </c>
      <c r="G225" s="1" t="s">
        <v>2028</v>
      </c>
      <c r="J225" s="4" t="s">
        <v>2029</v>
      </c>
      <c r="K225" s="1" t="s">
        <v>61</v>
      </c>
      <c r="L225" s="1" t="s">
        <v>30</v>
      </c>
      <c r="N225" s="1" t="s">
        <v>2030</v>
      </c>
      <c r="O225" s="1" t="s">
        <v>2031</v>
      </c>
      <c r="P225" s="1">
        <v>1.0</v>
      </c>
      <c r="Q225" s="1">
        <v>1.0</v>
      </c>
      <c r="U225" s="1">
        <v>2.0</v>
      </c>
      <c r="V225" s="1" t="s">
        <v>2032</v>
      </c>
      <c r="W225" s="5"/>
      <c r="X225" s="1"/>
      <c r="Y225" s="1" t="s">
        <v>199</v>
      </c>
    </row>
    <row r="226">
      <c r="A226" s="1" t="s">
        <v>2033</v>
      </c>
      <c r="B226" s="1" t="s">
        <v>2034</v>
      </c>
      <c r="C226" s="1" t="s">
        <v>2035</v>
      </c>
      <c r="H226" s="1" t="s">
        <v>2036</v>
      </c>
      <c r="J226" s="4" t="s">
        <v>2037</v>
      </c>
      <c r="K226" s="1" t="s">
        <v>30</v>
      </c>
      <c r="L226" s="1" t="s">
        <v>31</v>
      </c>
      <c r="M226" s="1" t="s">
        <v>71</v>
      </c>
      <c r="N226" s="1" t="s">
        <v>2038</v>
      </c>
      <c r="O226" s="1" t="s">
        <v>2039</v>
      </c>
      <c r="P226" s="1">
        <v>1.0</v>
      </c>
      <c r="Q226" s="1">
        <v>1.0</v>
      </c>
      <c r="U226" s="1">
        <v>3.0</v>
      </c>
      <c r="V226" s="1" t="s">
        <v>2040</v>
      </c>
      <c r="W226" s="5"/>
      <c r="X226" s="1"/>
      <c r="Y226" s="1" t="s">
        <v>199</v>
      </c>
    </row>
    <row r="227">
      <c r="A227" s="1" t="s">
        <v>2041</v>
      </c>
      <c r="B227" s="1" t="s">
        <v>2042</v>
      </c>
      <c r="C227" s="1" t="s">
        <v>2043</v>
      </c>
      <c r="H227" s="1" t="s">
        <v>2044</v>
      </c>
      <c r="J227" s="4" t="s">
        <v>2045</v>
      </c>
      <c r="K227" s="1" t="s">
        <v>30</v>
      </c>
      <c r="L227" s="1" t="s">
        <v>31</v>
      </c>
      <c r="M227" s="1" t="s">
        <v>2046</v>
      </c>
      <c r="N227" s="1" t="s">
        <v>2047</v>
      </c>
      <c r="O227" s="1" t="s">
        <v>2048</v>
      </c>
      <c r="P227" s="1">
        <v>6.0</v>
      </c>
      <c r="Q227" s="1">
        <v>3.0</v>
      </c>
      <c r="U227" s="1">
        <v>249.0</v>
      </c>
      <c r="V227" s="1" t="s">
        <v>2049</v>
      </c>
      <c r="W227" s="2">
        <v>44141.0</v>
      </c>
      <c r="X227" s="1"/>
      <c r="Y227" s="1" t="s">
        <v>199</v>
      </c>
    </row>
    <row r="228">
      <c r="A228" s="1" t="s">
        <v>2050</v>
      </c>
      <c r="B228" s="1" t="s">
        <v>2051</v>
      </c>
      <c r="C228" s="1" t="s">
        <v>2052</v>
      </c>
      <c r="D228" s="1" t="s">
        <v>2053</v>
      </c>
      <c r="E228" s="1" t="s">
        <v>2054</v>
      </c>
      <c r="G228" s="1" t="s">
        <v>2055</v>
      </c>
      <c r="J228" s="4" t="s">
        <v>2056</v>
      </c>
      <c r="K228" s="1" t="s">
        <v>130</v>
      </c>
      <c r="L228" s="1" t="s">
        <v>31</v>
      </c>
      <c r="M228" s="1" t="s">
        <v>145</v>
      </c>
      <c r="N228" s="1" t="s">
        <v>2057</v>
      </c>
      <c r="O228" s="1" t="s">
        <v>2058</v>
      </c>
      <c r="P228" s="1">
        <v>1.0</v>
      </c>
      <c r="Q228" s="1">
        <v>1.0</v>
      </c>
      <c r="U228" s="1">
        <v>3.0</v>
      </c>
      <c r="V228" s="1" t="s">
        <v>2059</v>
      </c>
      <c r="W228" s="5"/>
      <c r="X228" s="1"/>
      <c r="Y228" s="1" t="s">
        <v>36</v>
      </c>
    </row>
    <row r="229">
      <c r="A229" s="1" t="s">
        <v>2060</v>
      </c>
      <c r="B229" s="1" t="s">
        <v>2061</v>
      </c>
      <c r="C229" s="1" t="s">
        <v>2062</v>
      </c>
      <c r="H229" s="1" t="s">
        <v>2063</v>
      </c>
      <c r="J229" s="4" t="s">
        <v>2064</v>
      </c>
      <c r="K229" s="1" t="s">
        <v>30</v>
      </c>
      <c r="L229" s="1" t="s">
        <v>163</v>
      </c>
      <c r="M229" s="1" t="s">
        <v>2065</v>
      </c>
      <c r="N229" s="1" t="s">
        <v>2066</v>
      </c>
      <c r="O229" s="1" t="s">
        <v>2067</v>
      </c>
      <c r="P229" s="1">
        <v>1.0</v>
      </c>
      <c r="Q229" s="1">
        <v>1.0</v>
      </c>
      <c r="R229" s="1">
        <v>1.0</v>
      </c>
      <c r="U229" s="1">
        <v>1.0</v>
      </c>
      <c r="V229" s="1" t="s">
        <v>2068</v>
      </c>
      <c r="W229" s="2">
        <v>44249.0</v>
      </c>
      <c r="X229" s="1"/>
      <c r="Y229" s="1" t="s">
        <v>199</v>
      </c>
    </row>
    <row r="230">
      <c r="A230" s="1" t="s">
        <v>2069</v>
      </c>
      <c r="B230" s="1" t="s">
        <v>2070</v>
      </c>
      <c r="C230" s="1" t="s">
        <v>2071</v>
      </c>
      <c r="D230" s="1" t="s">
        <v>2072</v>
      </c>
      <c r="E230" s="1" t="s">
        <v>2073</v>
      </c>
      <c r="J230" s="4" t="s">
        <v>2074</v>
      </c>
      <c r="K230" s="1" t="s">
        <v>130</v>
      </c>
      <c r="L230" s="1" t="s">
        <v>31</v>
      </c>
      <c r="M230" s="1" t="s">
        <v>121</v>
      </c>
      <c r="N230" s="1" t="s">
        <v>2075</v>
      </c>
      <c r="O230" s="1" t="s">
        <v>2076</v>
      </c>
      <c r="P230" s="1">
        <v>1.0</v>
      </c>
      <c r="Q230" s="1">
        <v>1.0</v>
      </c>
      <c r="U230" s="1">
        <v>2.0</v>
      </c>
      <c r="V230" s="1" t="s">
        <v>2077</v>
      </c>
      <c r="W230" s="2">
        <v>44247.0</v>
      </c>
      <c r="X230" s="1"/>
      <c r="Y230" s="1" t="s">
        <v>36</v>
      </c>
    </row>
    <row r="231">
      <c r="A231" s="1" t="s">
        <v>2078</v>
      </c>
      <c r="B231" s="1" t="s">
        <v>2079</v>
      </c>
      <c r="C231" s="1" t="s">
        <v>2080</v>
      </c>
      <c r="D231" s="1" t="s">
        <v>2081</v>
      </c>
      <c r="F231" s="1" t="s">
        <v>2082</v>
      </c>
      <c r="G231" s="1" t="s">
        <v>2083</v>
      </c>
      <c r="J231" s="4" t="s">
        <v>2084</v>
      </c>
      <c r="K231" s="1" t="s">
        <v>30</v>
      </c>
      <c r="L231" s="1" t="s">
        <v>51</v>
      </c>
      <c r="M231" s="1" t="s">
        <v>2085</v>
      </c>
      <c r="N231" s="1" t="s">
        <v>2086</v>
      </c>
      <c r="O231" s="1" t="s">
        <v>2087</v>
      </c>
      <c r="P231" s="1">
        <v>1.0</v>
      </c>
      <c r="Q231" s="1">
        <v>1.0</v>
      </c>
      <c r="U231" s="1">
        <v>2.0</v>
      </c>
      <c r="V231" s="1" t="s">
        <v>2088</v>
      </c>
      <c r="W231" s="2">
        <v>44208.0</v>
      </c>
      <c r="X231" s="1" t="s">
        <v>95</v>
      </c>
      <c r="Y231" s="1" t="s">
        <v>199</v>
      </c>
    </row>
    <row r="232">
      <c r="A232" s="1" t="s">
        <v>2089</v>
      </c>
      <c r="B232" s="1" t="s">
        <v>2090</v>
      </c>
      <c r="C232" s="1" t="s">
        <v>2091</v>
      </c>
      <c r="D232" s="1" t="s">
        <v>2092</v>
      </c>
      <c r="E232" s="1" t="s">
        <v>2093</v>
      </c>
      <c r="F232" s="1" t="s">
        <v>2094</v>
      </c>
      <c r="G232" s="1" t="s">
        <v>2095</v>
      </c>
      <c r="J232" s="4" t="s">
        <v>2096</v>
      </c>
      <c r="K232" s="1" t="s">
        <v>30</v>
      </c>
      <c r="L232" s="1" t="s">
        <v>163</v>
      </c>
      <c r="M232" s="1" t="s">
        <v>1649</v>
      </c>
      <c r="N232" s="1" t="s">
        <v>2097</v>
      </c>
      <c r="O232" s="1" t="s">
        <v>2098</v>
      </c>
      <c r="P232" s="1">
        <v>3.0</v>
      </c>
      <c r="Q232" s="1">
        <v>1.0</v>
      </c>
      <c r="U232" s="1">
        <v>21.0</v>
      </c>
      <c r="V232" s="1" t="s">
        <v>2099</v>
      </c>
      <c r="W232" s="2">
        <v>44062.0</v>
      </c>
      <c r="X232" s="1" t="s">
        <v>95</v>
      </c>
      <c r="Y232" s="6"/>
    </row>
    <row r="233">
      <c r="A233" s="1" t="s">
        <v>2100</v>
      </c>
      <c r="B233" s="1" t="s">
        <v>159</v>
      </c>
      <c r="C233" s="1" t="s">
        <v>2101</v>
      </c>
      <c r="D233" s="1" t="s">
        <v>2102</v>
      </c>
      <c r="H233" s="1" t="s">
        <v>2103</v>
      </c>
      <c r="J233" s="4" t="s">
        <v>2104</v>
      </c>
      <c r="K233" s="1" t="s">
        <v>30</v>
      </c>
      <c r="L233" s="1" t="s">
        <v>31</v>
      </c>
      <c r="M233" s="1" t="s">
        <v>2105</v>
      </c>
      <c r="N233" s="1" t="s">
        <v>2106</v>
      </c>
      <c r="O233" s="1" t="s">
        <v>2107</v>
      </c>
      <c r="P233" s="1">
        <v>1.0</v>
      </c>
      <c r="Q233" s="1">
        <v>1.0</v>
      </c>
      <c r="U233" s="1">
        <v>30.0</v>
      </c>
      <c r="V233" s="1" t="s">
        <v>2108</v>
      </c>
      <c r="W233" s="5"/>
      <c r="X233" s="1"/>
      <c r="Y233" s="1" t="s">
        <v>168</v>
      </c>
    </row>
    <row r="234">
      <c r="A234" s="1" t="s">
        <v>2109</v>
      </c>
      <c r="B234" s="1" t="s">
        <v>2110</v>
      </c>
      <c r="C234" s="1" t="s">
        <v>2111</v>
      </c>
      <c r="D234" s="1" t="s">
        <v>2112</v>
      </c>
      <c r="J234" s="4" t="s">
        <v>2113</v>
      </c>
      <c r="K234" s="1" t="s">
        <v>30</v>
      </c>
      <c r="L234" s="1" t="s">
        <v>51</v>
      </c>
      <c r="M234" s="1" t="s">
        <v>260</v>
      </c>
      <c r="N234" s="1" t="s">
        <v>2114</v>
      </c>
      <c r="O234" s="1" t="s">
        <v>2115</v>
      </c>
      <c r="P234" s="1">
        <v>1.0</v>
      </c>
      <c r="Q234" s="1">
        <v>1.0</v>
      </c>
      <c r="U234" s="1">
        <v>1.0</v>
      </c>
      <c r="V234" s="1" t="s">
        <v>2116</v>
      </c>
      <c r="W234" s="2">
        <v>44246.0</v>
      </c>
      <c r="X234" s="1"/>
      <c r="Y234" s="6"/>
    </row>
    <row r="235">
      <c r="A235" s="1" t="s">
        <v>2117</v>
      </c>
      <c r="B235" s="1" t="s">
        <v>2118</v>
      </c>
      <c r="C235" s="1" t="s">
        <v>2119</v>
      </c>
      <c r="D235" s="1" t="s">
        <v>2120</v>
      </c>
      <c r="H235" s="1" t="s">
        <v>2121</v>
      </c>
      <c r="J235" s="4" t="s">
        <v>2122</v>
      </c>
      <c r="K235" s="1" t="s">
        <v>30</v>
      </c>
      <c r="L235" s="1" t="s">
        <v>31</v>
      </c>
      <c r="M235" s="1" t="s">
        <v>2123</v>
      </c>
      <c r="N235" s="1" t="s">
        <v>2124</v>
      </c>
      <c r="O235" s="1" t="s">
        <v>2125</v>
      </c>
      <c r="P235" s="1">
        <v>1.0</v>
      </c>
      <c r="Q235" s="1">
        <v>1.0</v>
      </c>
      <c r="U235" s="1">
        <v>11.0</v>
      </c>
      <c r="V235" s="1" t="s">
        <v>2126</v>
      </c>
      <c r="W235" s="5"/>
      <c r="X235" s="1"/>
      <c r="Y235" s="1" t="s">
        <v>168</v>
      </c>
    </row>
    <row r="236">
      <c r="A236" s="1" t="s">
        <v>2127</v>
      </c>
      <c r="B236" s="1" t="s">
        <v>2128</v>
      </c>
      <c r="C236" s="1" t="s">
        <v>2129</v>
      </c>
      <c r="H236" s="1" t="s">
        <v>2130</v>
      </c>
      <c r="J236" s="4" t="s">
        <v>2131</v>
      </c>
      <c r="K236" s="1" t="s">
        <v>61</v>
      </c>
      <c r="L236" s="1" t="s">
        <v>31</v>
      </c>
      <c r="M236" s="1" t="s">
        <v>2132</v>
      </c>
      <c r="N236" s="1" t="s">
        <v>2133</v>
      </c>
      <c r="O236" s="1" t="s">
        <v>2134</v>
      </c>
      <c r="P236" s="1">
        <v>2.0</v>
      </c>
      <c r="U236" s="1">
        <v>11.0</v>
      </c>
      <c r="V236" s="1" t="s">
        <v>2135</v>
      </c>
      <c r="W236" s="2">
        <v>44015.0</v>
      </c>
      <c r="X236" s="1"/>
      <c r="Y236" s="1" t="s">
        <v>36</v>
      </c>
    </row>
    <row r="237">
      <c r="A237" s="1" t="s">
        <v>2136</v>
      </c>
      <c r="B237" s="1" t="s">
        <v>2137</v>
      </c>
      <c r="C237" s="1" t="s">
        <v>2138</v>
      </c>
      <c r="D237" s="1" t="s">
        <v>2139</v>
      </c>
      <c r="F237" s="1" t="s">
        <v>2140</v>
      </c>
      <c r="G237" s="1" t="s">
        <v>2141</v>
      </c>
      <c r="H237" s="1" t="s">
        <v>2142</v>
      </c>
      <c r="J237" s="4" t="s">
        <v>2143</v>
      </c>
      <c r="K237" s="1" t="s">
        <v>30</v>
      </c>
      <c r="L237" s="1" t="s">
        <v>51</v>
      </c>
      <c r="M237" s="1" t="s">
        <v>2144</v>
      </c>
      <c r="N237" s="1" t="s">
        <v>2145</v>
      </c>
      <c r="O237" s="1" t="s">
        <v>2146</v>
      </c>
      <c r="P237" s="1">
        <v>1.0</v>
      </c>
      <c r="Q237" s="1">
        <v>1.0</v>
      </c>
      <c r="U237" s="1">
        <v>212.0</v>
      </c>
      <c r="V237" s="1" t="s">
        <v>2147</v>
      </c>
      <c r="W237" s="2">
        <v>44001.0</v>
      </c>
      <c r="X237" s="1" t="s">
        <v>135</v>
      </c>
      <c r="Y237" s="1" t="s">
        <v>168</v>
      </c>
    </row>
    <row r="238">
      <c r="A238" s="1" t="s">
        <v>2148</v>
      </c>
      <c r="B238" s="1" t="s">
        <v>2149</v>
      </c>
      <c r="C238" s="1" t="s">
        <v>1522</v>
      </c>
      <c r="J238" s="4" t="s">
        <v>2150</v>
      </c>
      <c r="K238" s="1" t="s">
        <v>401</v>
      </c>
      <c r="L238" s="1" t="s">
        <v>31</v>
      </c>
      <c r="M238" s="1" t="s">
        <v>539</v>
      </c>
      <c r="N238" s="1" t="s">
        <v>2151</v>
      </c>
      <c r="O238" s="1" t="s">
        <v>2152</v>
      </c>
      <c r="P238" s="1">
        <v>1.0</v>
      </c>
      <c r="Q238" s="1">
        <v>1.0</v>
      </c>
      <c r="U238" s="1">
        <v>5.0</v>
      </c>
      <c r="V238" s="1" t="s">
        <v>2153</v>
      </c>
      <c r="W238" s="5"/>
      <c r="X238" s="1"/>
      <c r="Y238" s="1" t="s">
        <v>199</v>
      </c>
    </row>
    <row r="239">
      <c r="A239" s="1" t="s">
        <v>2154</v>
      </c>
      <c r="B239" s="1" t="s">
        <v>2155</v>
      </c>
      <c r="C239" s="1" t="s">
        <v>2156</v>
      </c>
      <c r="D239" s="1" t="s">
        <v>2157</v>
      </c>
      <c r="E239" s="1" t="s">
        <v>2158</v>
      </c>
      <c r="F239" s="1" t="s">
        <v>2159</v>
      </c>
      <c r="G239" s="1" t="s">
        <v>2160</v>
      </c>
      <c r="H239" s="1" t="s">
        <v>2161</v>
      </c>
      <c r="J239" s="4" t="s">
        <v>2162</v>
      </c>
      <c r="K239" s="1" t="s">
        <v>401</v>
      </c>
      <c r="L239" s="1" t="s">
        <v>31</v>
      </c>
      <c r="M239" s="1" t="s">
        <v>1711</v>
      </c>
      <c r="N239" s="1" t="s">
        <v>2163</v>
      </c>
      <c r="O239" s="1" t="s">
        <v>2164</v>
      </c>
      <c r="P239" s="1">
        <v>1.0</v>
      </c>
      <c r="Q239" s="1">
        <v>1.0</v>
      </c>
      <c r="U239" s="1">
        <v>13.0</v>
      </c>
      <c r="V239" s="1" t="s">
        <v>2165</v>
      </c>
      <c r="W239" s="5"/>
      <c r="X239" s="1" t="s">
        <v>95</v>
      </c>
      <c r="Y239" s="1" t="s">
        <v>36</v>
      </c>
    </row>
    <row r="240">
      <c r="A240" s="1" t="s">
        <v>2166</v>
      </c>
      <c r="B240" s="1" t="s">
        <v>2167</v>
      </c>
      <c r="C240" s="1" t="s">
        <v>2168</v>
      </c>
      <c r="J240" s="4" t="s">
        <v>2169</v>
      </c>
      <c r="K240" s="1" t="s">
        <v>30</v>
      </c>
      <c r="L240" s="1" t="s">
        <v>31</v>
      </c>
      <c r="M240" s="1" t="s">
        <v>252</v>
      </c>
      <c r="N240" s="1" t="s">
        <v>2170</v>
      </c>
      <c r="O240" s="1" t="s">
        <v>2171</v>
      </c>
      <c r="P240" s="1">
        <v>1.0</v>
      </c>
      <c r="Q240" s="1">
        <v>1.0</v>
      </c>
      <c r="U240" s="1">
        <v>1.0</v>
      </c>
      <c r="V240" s="1" t="s">
        <v>2172</v>
      </c>
      <c r="W240" s="5"/>
      <c r="X240" s="1"/>
      <c r="Y240" s="6"/>
    </row>
    <row r="241">
      <c r="A241" s="1" t="s">
        <v>2173</v>
      </c>
      <c r="B241" s="1" t="s">
        <v>2174</v>
      </c>
      <c r="C241" s="1" t="s">
        <v>2168</v>
      </c>
      <c r="J241" s="4" t="s">
        <v>2175</v>
      </c>
      <c r="K241" s="1" t="s">
        <v>401</v>
      </c>
      <c r="L241" s="1" t="s">
        <v>31</v>
      </c>
      <c r="M241" s="1" t="s">
        <v>2176</v>
      </c>
      <c r="N241" s="1" t="s">
        <v>2177</v>
      </c>
      <c r="O241" s="1" t="s">
        <v>2178</v>
      </c>
      <c r="P241" s="1">
        <v>1.0</v>
      </c>
      <c r="Q241" s="1">
        <v>1.0</v>
      </c>
      <c r="U241" s="1">
        <v>1.0</v>
      </c>
      <c r="V241" s="1" t="s">
        <v>2179</v>
      </c>
      <c r="W241" s="5"/>
      <c r="X241" s="1"/>
      <c r="Y241" s="6"/>
    </row>
    <row r="242">
      <c r="A242" s="1" t="s">
        <v>2180</v>
      </c>
      <c r="B242" s="1" t="s">
        <v>1977</v>
      </c>
      <c r="C242" s="1" t="s">
        <v>2181</v>
      </c>
      <c r="J242" s="4" t="s">
        <v>2182</v>
      </c>
      <c r="K242" s="1" t="s">
        <v>30</v>
      </c>
      <c r="L242" s="1" t="s">
        <v>163</v>
      </c>
      <c r="M242" s="1" t="s">
        <v>164</v>
      </c>
      <c r="N242" s="1" t="s">
        <v>2183</v>
      </c>
      <c r="O242" s="1" t="s">
        <v>2184</v>
      </c>
      <c r="P242" s="1">
        <v>1.0</v>
      </c>
      <c r="Q242" s="1">
        <v>1.0</v>
      </c>
      <c r="R242" s="1">
        <v>1.0</v>
      </c>
      <c r="U242" s="1">
        <v>8.0</v>
      </c>
      <c r="V242" s="1" t="s">
        <v>2185</v>
      </c>
      <c r="W242" s="2">
        <v>44240.0</v>
      </c>
      <c r="X242" s="1"/>
      <c r="Y242" s="1" t="s">
        <v>36</v>
      </c>
    </row>
    <row r="243">
      <c r="A243" s="1" t="s">
        <v>2186</v>
      </c>
      <c r="B243" s="1" t="s">
        <v>2187</v>
      </c>
      <c r="C243" s="1" t="s">
        <v>2188</v>
      </c>
      <c r="H243" s="1" t="s">
        <v>2189</v>
      </c>
      <c r="J243" s="4" t="s">
        <v>2190</v>
      </c>
      <c r="K243" s="1" t="s">
        <v>401</v>
      </c>
      <c r="L243" s="1" t="s">
        <v>31</v>
      </c>
      <c r="M243" s="1" t="s">
        <v>2191</v>
      </c>
      <c r="N243" s="1" t="s">
        <v>2192</v>
      </c>
      <c r="O243" s="1" t="s">
        <v>2193</v>
      </c>
      <c r="P243" s="1">
        <v>41.0</v>
      </c>
      <c r="Q243" s="1">
        <v>6.0</v>
      </c>
      <c r="S243" s="1">
        <v>2.0</v>
      </c>
      <c r="T243" s="1">
        <v>1.0</v>
      </c>
      <c r="U243" s="1">
        <v>9.0</v>
      </c>
      <c r="V243" s="1" t="s">
        <v>2194</v>
      </c>
      <c r="W243" s="2">
        <v>44232.0</v>
      </c>
      <c r="X243" s="1" t="s">
        <v>95</v>
      </c>
      <c r="Y243" s="1" t="s">
        <v>36</v>
      </c>
    </row>
    <row r="244">
      <c r="A244" s="1" t="s">
        <v>2195</v>
      </c>
      <c r="B244" s="1" t="s">
        <v>2196</v>
      </c>
      <c r="C244" s="1" t="s">
        <v>2197</v>
      </c>
      <c r="D244" s="1" t="s">
        <v>2198</v>
      </c>
      <c r="E244" s="1" t="s">
        <v>2199</v>
      </c>
      <c r="G244" s="1" t="s">
        <v>1589</v>
      </c>
      <c r="H244" s="1" t="s">
        <v>2200</v>
      </c>
      <c r="J244" s="4" t="s">
        <v>2201</v>
      </c>
      <c r="K244" s="1" t="s">
        <v>30</v>
      </c>
      <c r="L244" s="1" t="s">
        <v>31</v>
      </c>
      <c r="M244" s="1" t="s">
        <v>1123</v>
      </c>
      <c r="N244" s="1" t="s">
        <v>2202</v>
      </c>
      <c r="O244" s="1" t="s">
        <v>2203</v>
      </c>
      <c r="P244" s="1">
        <v>1.0</v>
      </c>
      <c r="Q244" s="1">
        <v>1.0</v>
      </c>
      <c r="U244" s="1">
        <v>2.0</v>
      </c>
      <c r="V244" s="1" t="s">
        <v>2204</v>
      </c>
      <c r="W244" s="5"/>
      <c r="X244" s="1"/>
      <c r="Y244" s="6"/>
    </row>
    <row r="245">
      <c r="A245" s="1" t="s">
        <v>2205</v>
      </c>
      <c r="B245" s="1" t="s">
        <v>2206</v>
      </c>
      <c r="C245" s="1" t="s">
        <v>2207</v>
      </c>
      <c r="D245" s="1" t="s">
        <v>2208</v>
      </c>
      <c r="G245" s="1" t="s">
        <v>2209</v>
      </c>
      <c r="H245" s="1" t="s">
        <v>2210</v>
      </c>
      <c r="J245" s="4" t="s">
        <v>2211</v>
      </c>
      <c r="K245" s="1" t="s">
        <v>61</v>
      </c>
      <c r="L245" s="1" t="s">
        <v>31</v>
      </c>
      <c r="M245" s="1" t="s">
        <v>2212</v>
      </c>
      <c r="N245" s="1" t="s">
        <v>2213</v>
      </c>
      <c r="O245" s="1" t="s">
        <v>2214</v>
      </c>
      <c r="P245" s="1">
        <v>1.0</v>
      </c>
      <c r="Q245" s="1">
        <v>1.0</v>
      </c>
      <c r="U245" s="1">
        <v>2.0</v>
      </c>
      <c r="V245" s="1" t="s">
        <v>2215</v>
      </c>
      <c r="W245" s="2">
        <v>44239.0</v>
      </c>
      <c r="X245" s="1"/>
      <c r="Y245" s="1" t="s">
        <v>36</v>
      </c>
    </row>
    <row r="246">
      <c r="A246" s="1" t="s">
        <v>2216</v>
      </c>
      <c r="B246" s="4" t="s">
        <v>2217</v>
      </c>
      <c r="C246" s="1" t="s">
        <v>2218</v>
      </c>
      <c r="E246" s="1" t="s">
        <v>2219</v>
      </c>
      <c r="J246" s="4" t="s">
        <v>2220</v>
      </c>
      <c r="K246" s="1" t="s">
        <v>30</v>
      </c>
      <c r="L246" s="1" t="s">
        <v>31</v>
      </c>
      <c r="M246" s="1" t="s">
        <v>204</v>
      </c>
      <c r="N246" s="1" t="s">
        <v>2221</v>
      </c>
      <c r="O246" s="1" t="s">
        <v>2222</v>
      </c>
      <c r="P246" s="1">
        <v>1.0</v>
      </c>
      <c r="Q246" s="1">
        <v>1.0</v>
      </c>
      <c r="U246" s="1">
        <v>1.0</v>
      </c>
      <c r="V246" s="1" t="s">
        <v>2223</v>
      </c>
      <c r="W246" s="2">
        <v>44239.0</v>
      </c>
      <c r="X246" s="1"/>
      <c r="Y246" s="1" t="s">
        <v>36</v>
      </c>
    </row>
    <row r="247">
      <c r="A247" s="1" t="s">
        <v>2224</v>
      </c>
      <c r="B247" s="1" t="s">
        <v>2225</v>
      </c>
      <c r="C247" s="1" t="s">
        <v>2226</v>
      </c>
      <c r="H247" s="1" t="s">
        <v>2227</v>
      </c>
      <c r="J247" s="4" t="s">
        <v>2228</v>
      </c>
      <c r="K247" s="1" t="s">
        <v>401</v>
      </c>
      <c r="L247" s="1" t="s">
        <v>31</v>
      </c>
      <c r="M247" s="1" t="s">
        <v>2229</v>
      </c>
      <c r="N247" s="1" t="s">
        <v>2230</v>
      </c>
      <c r="O247" s="1" t="s">
        <v>2231</v>
      </c>
      <c r="P247" s="1">
        <v>1.0</v>
      </c>
      <c r="Q247" s="1">
        <v>1.0</v>
      </c>
      <c r="U247" s="1">
        <v>4.0</v>
      </c>
      <c r="V247" s="1" t="s">
        <v>2232</v>
      </c>
      <c r="W247" s="5"/>
      <c r="X247" s="1"/>
      <c r="Y247" s="1" t="s">
        <v>36</v>
      </c>
    </row>
    <row r="248">
      <c r="A248" s="1" t="s">
        <v>2233</v>
      </c>
      <c r="B248" s="1" t="s">
        <v>2234</v>
      </c>
      <c r="C248" s="1" t="s">
        <v>2235</v>
      </c>
      <c r="D248" s="1" t="s">
        <v>2235</v>
      </c>
      <c r="J248" s="4" t="s">
        <v>2236</v>
      </c>
      <c r="K248" s="1" t="s">
        <v>30</v>
      </c>
      <c r="L248" s="1" t="s">
        <v>31</v>
      </c>
      <c r="M248" s="1" t="s">
        <v>2237</v>
      </c>
      <c r="N248" s="1" t="s">
        <v>2238</v>
      </c>
      <c r="O248" s="1" t="s">
        <v>2239</v>
      </c>
      <c r="P248" s="1">
        <v>1.0</v>
      </c>
      <c r="Q248" s="1">
        <v>1.0</v>
      </c>
      <c r="U248" s="1">
        <v>1.0</v>
      </c>
      <c r="V248" s="1" t="s">
        <v>2240</v>
      </c>
      <c r="W248" s="2">
        <v>44238.0</v>
      </c>
      <c r="X248" s="1"/>
      <c r="Y248" s="6"/>
    </row>
    <row r="249">
      <c r="A249" s="1" t="s">
        <v>2241</v>
      </c>
      <c r="B249" s="1" t="s">
        <v>2242</v>
      </c>
      <c r="C249" s="1" t="s">
        <v>1113</v>
      </c>
      <c r="J249" s="4" t="s">
        <v>2243</v>
      </c>
      <c r="K249" s="1" t="s">
        <v>401</v>
      </c>
      <c r="L249" s="1" t="s">
        <v>31</v>
      </c>
      <c r="M249" s="1" t="s">
        <v>916</v>
      </c>
      <c r="N249" s="1" t="s">
        <v>2244</v>
      </c>
      <c r="O249" s="1" t="s">
        <v>2245</v>
      </c>
      <c r="P249" s="1">
        <v>1.0</v>
      </c>
      <c r="Q249" s="1">
        <v>1.0</v>
      </c>
      <c r="U249" s="1">
        <v>12.0</v>
      </c>
      <c r="V249" s="1" t="s">
        <v>2246</v>
      </c>
      <c r="W249" s="2">
        <v>44236.0</v>
      </c>
      <c r="X249" s="1"/>
      <c r="Y249" s="6"/>
    </row>
    <row r="250">
      <c r="A250" s="1" t="s">
        <v>2247</v>
      </c>
      <c r="B250" s="1" t="s">
        <v>2248</v>
      </c>
      <c r="C250" s="1" t="s">
        <v>2249</v>
      </c>
      <c r="D250" s="1" t="s">
        <v>2250</v>
      </c>
      <c r="E250" s="1" t="s">
        <v>2251</v>
      </c>
      <c r="G250" s="1" t="s">
        <v>2252</v>
      </c>
      <c r="H250" s="1" t="s">
        <v>2253</v>
      </c>
      <c r="J250" s="4" t="s">
        <v>2254</v>
      </c>
      <c r="K250" s="1" t="s">
        <v>130</v>
      </c>
      <c r="L250" s="1" t="s">
        <v>31</v>
      </c>
      <c r="M250" s="1" t="s">
        <v>121</v>
      </c>
      <c r="N250" s="1" t="s">
        <v>2255</v>
      </c>
      <c r="O250" s="1" t="s">
        <v>2256</v>
      </c>
      <c r="P250" s="1">
        <v>1.0</v>
      </c>
      <c r="Q250" s="1">
        <v>2.0</v>
      </c>
      <c r="U250" s="1">
        <v>25.0</v>
      </c>
      <c r="V250" s="1" t="s">
        <v>2257</v>
      </c>
      <c r="W250" s="2">
        <v>44132.0</v>
      </c>
      <c r="X250" s="1"/>
      <c r="Y250" s="1" t="s">
        <v>36</v>
      </c>
    </row>
    <row r="251">
      <c r="A251" s="1" t="s">
        <v>2258</v>
      </c>
      <c r="B251" s="1" t="s">
        <v>2259</v>
      </c>
      <c r="C251" s="1" t="s">
        <v>2260</v>
      </c>
      <c r="H251" s="1" t="s">
        <v>2261</v>
      </c>
      <c r="J251" s="4" t="s">
        <v>2262</v>
      </c>
      <c r="K251" s="1" t="s">
        <v>30</v>
      </c>
      <c r="L251" s="1" t="s">
        <v>31</v>
      </c>
      <c r="M251" s="1" t="s">
        <v>2263</v>
      </c>
      <c r="N251" s="1" t="s">
        <v>2264</v>
      </c>
      <c r="O251" s="1" t="s">
        <v>2265</v>
      </c>
      <c r="P251" s="1">
        <v>1.0</v>
      </c>
      <c r="Q251" s="1">
        <v>1.0</v>
      </c>
      <c r="U251" s="1">
        <v>22.0</v>
      </c>
      <c r="V251" s="1" t="s">
        <v>2266</v>
      </c>
      <c r="W251" s="5"/>
      <c r="X251" s="1"/>
      <c r="Y251" s="6"/>
    </row>
    <row r="252">
      <c r="A252" s="1" t="s">
        <v>2267</v>
      </c>
      <c r="B252" s="1" t="s">
        <v>2268</v>
      </c>
      <c r="C252" s="1" t="s">
        <v>2269</v>
      </c>
      <c r="D252" s="1" t="s">
        <v>2270</v>
      </c>
      <c r="J252" s="4" t="s">
        <v>2271</v>
      </c>
      <c r="K252" s="1" t="s">
        <v>30</v>
      </c>
      <c r="L252" s="1" t="s">
        <v>31</v>
      </c>
      <c r="M252" s="1" t="s">
        <v>539</v>
      </c>
      <c r="N252" s="1" t="s">
        <v>2272</v>
      </c>
      <c r="O252" s="1" t="s">
        <v>2273</v>
      </c>
      <c r="P252" s="1">
        <v>1.0</v>
      </c>
      <c r="Q252" s="1">
        <v>1.0</v>
      </c>
      <c r="U252" s="1">
        <v>5.0</v>
      </c>
      <c r="V252" s="1" t="s">
        <v>2274</v>
      </c>
      <c r="W252" s="2">
        <v>44151.0</v>
      </c>
      <c r="X252" s="1"/>
      <c r="Y252" s="6"/>
    </row>
    <row r="253">
      <c r="A253" s="1" t="s">
        <v>2275</v>
      </c>
      <c r="B253" s="1" t="s">
        <v>2276</v>
      </c>
      <c r="C253" s="1" t="s">
        <v>2277</v>
      </c>
      <c r="J253" s="4" t="s">
        <v>2278</v>
      </c>
      <c r="K253" s="1" t="s">
        <v>30</v>
      </c>
      <c r="L253" s="1" t="s">
        <v>31</v>
      </c>
      <c r="M253" s="1" t="s">
        <v>2279</v>
      </c>
      <c r="N253" s="1" t="s">
        <v>2280</v>
      </c>
      <c r="O253" s="1" t="s">
        <v>2281</v>
      </c>
      <c r="P253" s="1">
        <v>1.0</v>
      </c>
      <c r="Q253" s="1">
        <v>1.0</v>
      </c>
      <c r="U253" s="1">
        <v>3.0</v>
      </c>
      <c r="V253" s="1" t="s">
        <v>2282</v>
      </c>
      <c r="W253" s="2">
        <v>44236.0</v>
      </c>
      <c r="X253" s="1"/>
      <c r="Y253" s="6"/>
    </row>
    <row r="254">
      <c r="A254" s="1" t="s">
        <v>2283</v>
      </c>
      <c r="B254" s="1" t="s">
        <v>2284</v>
      </c>
      <c r="C254" s="1" t="s">
        <v>2285</v>
      </c>
      <c r="D254" s="1" t="s">
        <v>2286</v>
      </c>
      <c r="E254" s="1" t="s">
        <v>2287</v>
      </c>
      <c r="G254" s="1" t="s">
        <v>1368</v>
      </c>
      <c r="J254" s="4" t="s">
        <v>2288</v>
      </c>
      <c r="K254" s="1" t="s">
        <v>30</v>
      </c>
      <c r="L254" s="1" t="s">
        <v>31</v>
      </c>
      <c r="M254" s="1" t="s">
        <v>608</v>
      </c>
      <c r="N254" s="1" t="s">
        <v>2289</v>
      </c>
      <c r="O254" s="1" t="s">
        <v>2290</v>
      </c>
      <c r="P254" s="1">
        <v>1.0</v>
      </c>
      <c r="Q254" s="1">
        <v>1.0</v>
      </c>
      <c r="U254" s="1">
        <v>3.0</v>
      </c>
      <c r="V254" s="1" t="s">
        <v>2291</v>
      </c>
      <c r="W254" s="2">
        <v>44235.0</v>
      </c>
      <c r="X254" s="1"/>
      <c r="Y254" s="1" t="s">
        <v>36</v>
      </c>
    </row>
    <row r="255">
      <c r="A255" s="1" t="s">
        <v>2292</v>
      </c>
      <c r="B255" s="1" t="s">
        <v>2293</v>
      </c>
      <c r="C255" s="1" t="s">
        <v>2294</v>
      </c>
      <c r="H255" s="1" t="s">
        <v>2295</v>
      </c>
      <c r="J255" s="4" t="s">
        <v>2296</v>
      </c>
      <c r="K255" s="1" t="s">
        <v>30</v>
      </c>
      <c r="L255" s="1" t="s">
        <v>31</v>
      </c>
      <c r="M255" s="1" t="s">
        <v>298</v>
      </c>
      <c r="N255" s="1" t="s">
        <v>2297</v>
      </c>
      <c r="O255" s="1" t="s">
        <v>2298</v>
      </c>
      <c r="P255" s="1">
        <v>1.0</v>
      </c>
      <c r="Q255" s="1">
        <v>1.0</v>
      </c>
      <c r="U255" s="1">
        <v>4.0</v>
      </c>
      <c r="V255" s="1" t="s">
        <v>2299</v>
      </c>
      <c r="W255" s="2">
        <v>44232.0</v>
      </c>
      <c r="X255" s="1" t="s">
        <v>95</v>
      </c>
      <c r="Y255" s="1" t="s">
        <v>36</v>
      </c>
    </row>
    <row r="256">
      <c r="A256" s="1" t="s">
        <v>2300</v>
      </c>
      <c r="B256" s="1" t="s">
        <v>2301</v>
      </c>
      <c r="C256" s="1" t="s">
        <v>2302</v>
      </c>
      <c r="D256" s="1" t="s">
        <v>2303</v>
      </c>
      <c r="E256" s="1" t="s">
        <v>2304</v>
      </c>
      <c r="F256" s="1" t="s">
        <v>2305</v>
      </c>
      <c r="G256" s="1" t="s">
        <v>2306</v>
      </c>
      <c r="H256" s="1" t="s">
        <v>2307</v>
      </c>
      <c r="J256" s="4" t="s">
        <v>2308</v>
      </c>
      <c r="K256" s="1" t="s">
        <v>2309</v>
      </c>
      <c r="L256" s="1" t="s">
        <v>31</v>
      </c>
      <c r="M256" s="1" t="s">
        <v>916</v>
      </c>
      <c r="N256" s="1" t="s">
        <v>2310</v>
      </c>
      <c r="O256" s="1" t="s">
        <v>2311</v>
      </c>
      <c r="P256" s="1">
        <v>1.0</v>
      </c>
      <c r="Q256" s="1">
        <v>1.0</v>
      </c>
      <c r="U256" s="1">
        <v>16.0</v>
      </c>
      <c r="V256" s="1" t="s">
        <v>2312</v>
      </c>
      <c r="W256" s="5"/>
      <c r="X256" s="1" t="s">
        <v>95</v>
      </c>
      <c r="Y256" s="1" t="s">
        <v>36</v>
      </c>
    </row>
    <row r="257">
      <c r="A257" s="1" t="s">
        <v>2313</v>
      </c>
      <c r="B257" s="1" t="s">
        <v>2314</v>
      </c>
      <c r="C257" s="1" t="s">
        <v>2315</v>
      </c>
      <c r="D257" s="1" t="s">
        <v>2316</v>
      </c>
      <c r="J257" s="4" t="s">
        <v>2317</v>
      </c>
      <c r="K257" s="1" t="s">
        <v>30</v>
      </c>
      <c r="L257" s="1" t="s">
        <v>163</v>
      </c>
      <c r="M257" s="1" t="s">
        <v>608</v>
      </c>
      <c r="N257" s="1" t="s">
        <v>2318</v>
      </c>
      <c r="O257" s="1" t="s">
        <v>2319</v>
      </c>
      <c r="P257" s="1">
        <v>1.0</v>
      </c>
      <c r="Q257" s="1">
        <v>1.0</v>
      </c>
      <c r="U257" s="1">
        <v>1.0</v>
      </c>
      <c r="V257" s="1" t="s">
        <v>2320</v>
      </c>
      <c r="W257" s="2">
        <v>44234.0</v>
      </c>
      <c r="X257" s="1"/>
      <c r="Y257" s="6"/>
    </row>
    <row r="258">
      <c r="A258" s="1" t="s">
        <v>2321</v>
      </c>
      <c r="B258" s="1" t="s">
        <v>2322</v>
      </c>
      <c r="C258" s="1" t="s">
        <v>2323</v>
      </c>
      <c r="H258" s="7" t="s">
        <v>2324</v>
      </c>
      <c r="J258" s="4" t="s">
        <v>2325</v>
      </c>
      <c r="K258" s="1" t="s">
        <v>130</v>
      </c>
      <c r="L258" s="1" t="s">
        <v>31</v>
      </c>
      <c r="M258" s="1" t="s">
        <v>829</v>
      </c>
      <c r="N258" s="1" t="s">
        <v>2326</v>
      </c>
      <c r="O258" s="1" t="s">
        <v>2327</v>
      </c>
      <c r="P258" s="1">
        <v>1.0</v>
      </c>
      <c r="Q258" s="1">
        <v>2.0</v>
      </c>
      <c r="R258" s="1">
        <v>1.0</v>
      </c>
      <c r="U258" s="1">
        <v>12.0</v>
      </c>
      <c r="V258" s="1" t="s">
        <v>2328</v>
      </c>
      <c r="W258" s="2">
        <v>44062.0</v>
      </c>
      <c r="X258" s="1"/>
      <c r="Y258" s="1" t="s">
        <v>36</v>
      </c>
    </row>
    <row r="259">
      <c r="A259" s="1" t="s">
        <v>2329</v>
      </c>
      <c r="B259" s="1" t="s">
        <v>2330</v>
      </c>
      <c r="C259" s="1" t="s">
        <v>2331</v>
      </c>
      <c r="H259" s="1" t="s">
        <v>2332</v>
      </c>
      <c r="J259" s="4" t="s">
        <v>2333</v>
      </c>
      <c r="K259" s="1" t="s">
        <v>30</v>
      </c>
      <c r="L259" s="1" t="s">
        <v>31</v>
      </c>
      <c r="M259" s="1" t="s">
        <v>2334</v>
      </c>
      <c r="N259" s="1" t="s">
        <v>2335</v>
      </c>
      <c r="O259" s="1" t="s">
        <v>2336</v>
      </c>
      <c r="P259" s="1">
        <v>33.0</v>
      </c>
      <c r="Q259" s="1">
        <v>6.0</v>
      </c>
      <c r="R259" s="1">
        <v>2.0</v>
      </c>
      <c r="T259" s="1">
        <v>22.0</v>
      </c>
      <c r="U259" s="1">
        <v>50.0</v>
      </c>
      <c r="V259" s="1" t="s">
        <v>2337</v>
      </c>
      <c r="W259" s="5"/>
      <c r="X259" s="1" t="s">
        <v>135</v>
      </c>
      <c r="Y259" s="1" t="s">
        <v>36</v>
      </c>
    </row>
    <row r="260">
      <c r="A260" s="1" t="s">
        <v>2338</v>
      </c>
      <c r="B260" s="1" t="s">
        <v>2339</v>
      </c>
      <c r="C260" s="1" t="s">
        <v>2340</v>
      </c>
      <c r="D260" s="1" t="s">
        <v>2340</v>
      </c>
      <c r="H260" s="1" t="s">
        <v>2341</v>
      </c>
      <c r="J260" s="4" t="s">
        <v>2342</v>
      </c>
      <c r="K260" s="1" t="s">
        <v>30</v>
      </c>
      <c r="L260" s="1" t="s">
        <v>31</v>
      </c>
      <c r="M260" s="1" t="s">
        <v>1618</v>
      </c>
      <c r="N260" s="1" t="s">
        <v>2343</v>
      </c>
      <c r="O260" s="1" t="s">
        <v>2344</v>
      </c>
      <c r="P260" s="1">
        <v>1.0</v>
      </c>
      <c r="Q260" s="1">
        <v>1.0</v>
      </c>
      <c r="U260" s="1">
        <v>4.0</v>
      </c>
      <c r="V260" s="1" t="s">
        <v>2345</v>
      </c>
      <c r="W260" s="2">
        <v>44194.0</v>
      </c>
      <c r="X260" s="1"/>
      <c r="Y260" s="1" t="s">
        <v>199</v>
      </c>
    </row>
    <row r="261">
      <c r="A261" s="1" t="s">
        <v>2346</v>
      </c>
      <c r="B261" s="1" t="s">
        <v>2347</v>
      </c>
      <c r="C261" s="1" t="s">
        <v>2348</v>
      </c>
      <c r="H261" s="1" t="s">
        <v>2349</v>
      </c>
      <c r="J261" s="4" t="s">
        <v>2350</v>
      </c>
      <c r="K261" s="1" t="s">
        <v>401</v>
      </c>
      <c r="L261" s="1" t="s">
        <v>70</v>
      </c>
      <c r="M261" s="1" t="s">
        <v>1237</v>
      </c>
      <c r="N261" s="1" t="s">
        <v>2351</v>
      </c>
      <c r="O261" s="1" t="s">
        <v>2352</v>
      </c>
      <c r="P261" s="1">
        <v>4.0</v>
      </c>
      <c r="R261" s="1">
        <v>1.0</v>
      </c>
      <c r="S261" s="1">
        <v>1.0</v>
      </c>
      <c r="U261" s="1">
        <v>188.0</v>
      </c>
      <c r="V261" s="1" t="s">
        <v>2353</v>
      </c>
      <c r="W261" s="5"/>
      <c r="X261" s="1"/>
      <c r="Y261" s="1" t="s">
        <v>36</v>
      </c>
    </row>
    <row r="262">
      <c r="A262" s="1" t="s">
        <v>2354</v>
      </c>
      <c r="B262" s="1" t="s">
        <v>2355</v>
      </c>
      <c r="C262" s="1" t="s">
        <v>2356</v>
      </c>
      <c r="J262" s="4" t="s">
        <v>2357</v>
      </c>
      <c r="K262" s="1" t="s">
        <v>30</v>
      </c>
      <c r="L262" s="1" t="s">
        <v>31</v>
      </c>
      <c r="M262" s="1" t="s">
        <v>2358</v>
      </c>
      <c r="N262" s="1" t="s">
        <v>2359</v>
      </c>
      <c r="O262" s="1" t="s">
        <v>2360</v>
      </c>
      <c r="P262" s="1">
        <v>2.0</v>
      </c>
      <c r="Q262" s="1">
        <v>1.0</v>
      </c>
      <c r="U262" s="1">
        <v>20.0</v>
      </c>
      <c r="V262" s="1" t="s">
        <v>2361</v>
      </c>
      <c r="W262" s="2">
        <v>43974.0</v>
      </c>
      <c r="X262" s="1"/>
      <c r="Y262" s="1" t="s">
        <v>199</v>
      </c>
    </row>
    <row r="263">
      <c r="A263" s="1" t="s">
        <v>2362</v>
      </c>
      <c r="B263" s="1" t="s">
        <v>2363</v>
      </c>
      <c r="C263" s="1" t="s">
        <v>2364</v>
      </c>
      <c r="J263" s="4" t="s">
        <v>2365</v>
      </c>
      <c r="K263" s="1" t="s">
        <v>30</v>
      </c>
      <c r="L263" s="1" t="s">
        <v>31</v>
      </c>
      <c r="M263" s="1" t="s">
        <v>2366</v>
      </c>
      <c r="N263" s="1" t="s">
        <v>2367</v>
      </c>
      <c r="O263" s="1" t="s">
        <v>2368</v>
      </c>
      <c r="P263" s="1">
        <v>1.0</v>
      </c>
      <c r="Q263" s="1">
        <v>1.0</v>
      </c>
      <c r="U263" s="1">
        <v>2.0</v>
      </c>
      <c r="V263" s="1" t="s">
        <v>2369</v>
      </c>
      <c r="W263" s="5"/>
      <c r="X263" s="1"/>
      <c r="Y263" s="6"/>
    </row>
    <row r="264">
      <c r="A264" s="1" t="s">
        <v>2370</v>
      </c>
      <c r="B264" s="1" t="s">
        <v>2371</v>
      </c>
      <c r="C264" s="1" t="s">
        <v>2372</v>
      </c>
      <c r="J264" s="4" t="s">
        <v>2373</v>
      </c>
      <c r="K264" s="1" t="s">
        <v>30</v>
      </c>
      <c r="L264" s="1" t="s">
        <v>51</v>
      </c>
      <c r="M264" s="1" t="s">
        <v>2374</v>
      </c>
      <c r="N264" s="1" t="s">
        <v>2375</v>
      </c>
      <c r="O264" s="1" t="s">
        <v>2376</v>
      </c>
      <c r="P264" s="1">
        <v>1.0</v>
      </c>
      <c r="Q264" s="1">
        <v>1.0</v>
      </c>
      <c r="U264" s="1">
        <v>1.0</v>
      </c>
      <c r="V264" s="1" t="s">
        <v>2377</v>
      </c>
      <c r="W264" s="5"/>
      <c r="X264" s="1"/>
      <c r="Y264" s="6"/>
    </row>
    <row r="265">
      <c r="A265" s="1" t="s">
        <v>2378</v>
      </c>
      <c r="B265" s="1" t="s">
        <v>2379</v>
      </c>
      <c r="C265" s="1" t="s">
        <v>2380</v>
      </c>
      <c r="J265" s="4" t="s">
        <v>2381</v>
      </c>
      <c r="K265" s="1" t="s">
        <v>30</v>
      </c>
      <c r="L265" s="1" t="s">
        <v>31</v>
      </c>
      <c r="M265" s="1" t="s">
        <v>2382</v>
      </c>
      <c r="N265" s="1" t="s">
        <v>2383</v>
      </c>
      <c r="O265" s="1" t="s">
        <v>2384</v>
      </c>
      <c r="P265" s="1">
        <v>1.0</v>
      </c>
      <c r="Q265" s="1">
        <v>1.0</v>
      </c>
      <c r="U265" s="1">
        <v>21.0</v>
      </c>
      <c r="V265" s="1" t="s">
        <v>2385</v>
      </c>
      <c r="W265" s="2">
        <v>44183.0</v>
      </c>
      <c r="X265" s="1"/>
      <c r="Y265" s="6"/>
    </row>
    <row r="266">
      <c r="A266" s="1" t="s">
        <v>2386</v>
      </c>
      <c r="B266" s="1" t="s">
        <v>2371</v>
      </c>
      <c r="C266" s="1" t="s">
        <v>2387</v>
      </c>
      <c r="D266" s="1" t="s">
        <v>2388</v>
      </c>
      <c r="G266" s="1" t="s">
        <v>1589</v>
      </c>
      <c r="J266" s="4" t="s">
        <v>2389</v>
      </c>
      <c r="K266" s="1" t="s">
        <v>30</v>
      </c>
      <c r="L266" s="1" t="s">
        <v>51</v>
      </c>
      <c r="M266" s="1" t="s">
        <v>2390</v>
      </c>
      <c r="N266" s="1" t="s">
        <v>2391</v>
      </c>
      <c r="O266" s="1" t="s">
        <v>2392</v>
      </c>
      <c r="P266" s="1">
        <v>2.0</v>
      </c>
      <c r="Q266" s="1">
        <v>1.0</v>
      </c>
      <c r="U266" s="1">
        <v>2.0</v>
      </c>
      <c r="V266" s="1" t="s">
        <v>2393</v>
      </c>
      <c r="W266" s="5"/>
      <c r="X266" s="1"/>
      <c r="Y266" s="6"/>
    </row>
    <row r="267">
      <c r="A267" s="1" t="s">
        <v>2394</v>
      </c>
      <c r="B267" s="1" t="s">
        <v>2395</v>
      </c>
      <c r="C267" s="1" t="s">
        <v>2396</v>
      </c>
      <c r="D267" s="1" t="s">
        <v>2397</v>
      </c>
      <c r="E267" s="1" t="s">
        <v>2398</v>
      </c>
      <c r="G267" s="1" t="s">
        <v>2399</v>
      </c>
      <c r="H267" s="1" t="s">
        <v>2400</v>
      </c>
      <c r="J267" s="4" t="s">
        <v>2401</v>
      </c>
      <c r="K267" s="1" t="s">
        <v>30</v>
      </c>
      <c r="L267" s="1" t="s">
        <v>31</v>
      </c>
      <c r="M267" s="1" t="s">
        <v>608</v>
      </c>
      <c r="N267" s="1" t="s">
        <v>2402</v>
      </c>
      <c r="O267" s="1" t="s">
        <v>2403</v>
      </c>
      <c r="P267" s="1">
        <v>1.0</v>
      </c>
      <c r="Q267" s="1">
        <v>1.0</v>
      </c>
      <c r="U267" s="1">
        <v>2.0</v>
      </c>
      <c r="V267" s="1" t="s">
        <v>2404</v>
      </c>
      <c r="W267" s="5"/>
      <c r="X267" s="1"/>
      <c r="Y267" s="1" t="s">
        <v>36</v>
      </c>
    </row>
    <row r="268">
      <c r="A268" s="1" t="s">
        <v>2405</v>
      </c>
      <c r="B268" s="1" t="s">
        <v>2406</v>
      </c>
      <c r="C268" s="1" t="s">
        <v>2407</v>
      </c>
      <c r="D268" s="1" t="s">
        <v>2408</v>
      </c>
      <c r="J268" s="4" t="s">
        <v>2409</v>
      </c>
      <c r="K268" s="1" t="s">
        <v>401</v>
      </c>
      <c r="L268" s="1" t="s">
        <v>31</v>
      </c>
      <c r="M268" s="1" t="s">
        <v>2410</v>
      </c>
      <c r="N268" s="1" t="s">
        <v>2411</v>
      </c>
      <c r="O268" s="1" t="s">
        <v>2412</v>
      </c>
      <c r="P268" s="1">
        <v>1.0</v>
      </c>
      <c r="Q268" s="1">
        <v>1.0</v>
      </c>
      <c r="U268" s="1">
        <v>8.0</v>
      </c>
      <c r="V268" s="1" t="s">
        <v>2413</v>
      </c>
      <c r="W268" s="2">
        <v>44208.0</v>
      </c>
      <c r="X268" s="1"/>
      <c r="Y268" s="6"/>
    </row>
    <row r="269">
      <c r="A269" s="1" t="s">
        <v>2414</v>
      </c>
      <c r="B269" s="1" t="s">
        <v>2415</v>
      </c>
      <c r="C269" s="1" t="s">
        <v>2416</v>
      </c>
      <c r="D269" s="1" t="s">
        <v>2416</v>
      </c>
      <c r="J269" s="4" t="s">
        <v>2417</v>
      </c>
      <c r="K269" s="1" t="s">
        <v>30</v>
      </c>
      <c r="L269" s="1" t="s">
        <v>31</v>
      </c>
      <c r="M269" s="1" t="s">
        <v>2418</v>
      </c>
      <c r="N269" s="1" t="s">
        <v>2419</v>
      </c>
      <c r="O269" s="1" t="s">
        <v>2420</v>
      </c>
      <c r="P269" s="1">
        <v>1.0</v>
      </c>
      <c r="Q269" s="1">
        <v>2.0</v>
      </c>
      <c r="U269" s="1">
        <v>34.0</v>
      </c>
      <c r="V269" s="1" t="s">
        <v>2421</v>
      </c>
      <c r="W269" s="2">
        <v>43738.0</v>
      </c>
      <c r="X269" s="1"/>
      <c r="Y269" s="1" t="s">
        <v>168</v>
      </c>
    </row>
    <row r="270">
      <c r="A270" s="1" t="s">
        <v>2422</v>
      </c>
      <c r="B270" s="1" t="s">
        <v>2423</v>
      </c>
      <c r="C270" s="1" t="s">
        <v>2424</v>
      </c>
      <c r="D270" s="1" t="s">
        <v>2425</v>
      </c>
      <c r="E270" s="1" t="s">
        <v>2426</v>
      </c>
      <c r="J270" s="4" t="s">
        <v>2427</v>
      </c>
      <c r="K270" s="1" t="s">
        <v>30</v>
      </c>
      <c r="L270" s="1" t="s">
        <v>31</v>
      </c>
      <c r="M270" s="1" t="s">
        <v>2428</v>
      </c>
      <c r="N270" s="1" t="s">
        <v>2429</v>
      </c>
      <c r="O270" s="1" t="s">
        <v>2430</v>
      </c>
      <c r="P270" s="1">
        <v>1.0</v>
      </c>
      <c r="Q270" s="1">
        <v>1.0</v>
      </c>
      <c r="U270" s="1">
        <v>1.0</v>
      </c>
      <c r="V270" s="1" t="s">
        <v>2431</v>
      </c>
      <c r="W270" s="2">
        <v>44224.0</v>
      </c>
      <c r="X270" s="1"/>
      <c r="Y270" s="6"/>
    </row>
    <row r="271">
      <c r="A271" s="1" t="s">
        <v>2432</v>
      </c>
      <c r="B271" s="1" t="s">
        <v>2433</v>
      </c>
      <c r="C271" s="1" t="s">
        <v>2434</v>
      </c>
      <c r="J271" s="4" t="s">
        <v>2435</v>
      </c>
      <c r="K271" s="1" t="s">
        <v>30</v>
      </c>
      <c r="L271" s="1" t="s">
        <v>31</v>
      </c>
      <c r="M271" s="1" t="s">
        <v>1083</v>
      </c>
      <c r="N271" s="1" t="s">
        <v>2436</v>
      </c>
      <c r="O271" s="1" t="s">
        <v>2437</v>
      </c>
      <c r="P271" s="1">
        <v>1.0</v>
      </c>
      <c r="Q271" s="1">
        <v>1.0</v>
      </c>
      <c r="U271" s="1">
        <v>1.0</v>
      </c>
      <c r="V271" s="1" t="s">
        <v>2438</v>
      </c>
      <c r="W271" s="2">
        <v>44223.0</v>
      </c>
      <c r="X271" s="1"/>
      <c r="Y271" s="1" t="s">
        <v>36</v>
      </c>
    </row>
    <row r="272">
      <c r="A272" s="1" t="s">
        <v>2439</v>
      </c>
      <c r="B272" s="1" t="s">
        <v>2440</v>
      </c>
      <c r="C272" s="1" t="s">
        <v>2441</v>
      </c>
      <c r="D272" s="1" t="s">
        <v>2442</v>
      </c>
      <c r="E272" s="1" t="s">
        <v>2443</v>
      </c>
      <c r="G272" s="1" t="s">
        <v>2444</v>
      </c>
      <c r="H272" s="1" t="s">
        <v>2445</v>
      </c>
      <c r="J272" s="4" t="s">
        <v>2446</v>
      </c>
      <c r="K272" s="1" t="s">
        <v>41</v>
      </c>
      <c r="L272" s="1" t="s">
        <v>31</v>
      </c>
      <c r="M272" s="1" t="s">
        <v>2447</v>
      </c>
      <c r="N272" s="1" t="s">
        <v>2448</v>
      </c>
      <c r="O272" s="1" t="s">
        <v>2449</v>
      </c>
      <c r="P272" s="1">
        <v>1.0</v>
      </c>
      <c r="Q272" s="1">
        <v>1.0</v>
      </c>
      <c r="U272" s="1">
        <v>10.0</v>
      </c>
      <c r="V272" s="1" t="s">
        <v>2450</v>
      </c>
      <c r="W272" s="2">
        <v>44185.0</v>
      </c>
      <c r="X272" s="1"/>
      <c r="Y272" s="1" t="s">
        <v>36</v>
      </c>
    </row>
    <row r="273">
      <c r="A273" s="1" t="s">
        <v>2451</v>
      </c>
      <c r="B273" s="1" t="s">
        <v>2452</v>
      </c>
      <c r="C273" s="1" t="s">
        <v>2453</v>
      </c>
      <c r="D273" s="1" t="s">
        <v>2454</v>
      </c>
      <c r="J273" s="4" t="s">
        <v>2455</v>
      </c>
      <c r="K273" s="1" t="s">
        <v>61</v>
      </c>
      <c r="L273" s="1" t="s">
        <v>31</v>
      </c>
      <c r="M273" s="1" t="s">
        <v>252</v>
      </c>
      <c r="N273" s="1" t="s">
        <v>2456</v>
      </c>
      <c r="O273" s="1" t="s">
        <v>2457</v>
      </c>
      <c r="P273" s="1">
        <v>1.0</v>
      </c>
      <c r="Q273" s="1">
        <v>1.0</v>
      </c>
      <c r="U273" s="1">
        <v>4.0</v>
      </c>
      <c r="V273" s="1" t="s">
        <v>2458</v>
      </c>
      <c r="W273" s="5"/>
      <c r="X273" s="1"/>
      <c r="Y273" s="6"/>
    </row>
    <row r="274">
      <c r="A274" s="1" t="s">
        <v>2459</v>
      </c>
      <c r="B274" s="1" t="s">
        <v>2460</v>
      </c>
      <c r="C274" s="1" t="s">
        <v>2461</v>
      </c>
      <c r="J274" s="4" t="s">
        <v>2462</v>
      </c>
      <c r="K274" s="1" t="s">
        <v>61</v>
      </c>
      <c r="L274" s="1" t="s">
        <v>31</v>
      </c>
      <c r="M274" s="1" t="s">
        <v>2463</v>
      </c>
      <c r="N274" s="1" t="s">
        <v>2464</v>
      </c>
      <c r="O274" s="1" t="s">
        <v>2465</v>
      </c>
      <c r="P274" s="1">
        <v>1.0</v>
      </c>
      <c r="Q274" s="1">
        <v>1.0</v>
      </c>
      <c r="U274" s="1">
        <v>2.0</v>
      </c>
      <c r="V274" s="1" t="s">
        <v>2466</v>
      </c>
      <c r="W274" s="5"/>
      <c r="X274" s="1"/>
      <c r="Y274" s="1" t="s">
        <v>199</v>
      </c>
    </row>
    <row r="275">
      <c r="A275" s="1" t="s">
        <v>2467</v>
      </c>
      <c r="B275" s="1" t="s">
        <v>2468</v>
      </c>
      <c r="C275" s="1" t="s">
        <v>2469</v>
      </c>
      <c r="D275" s="1" t="s">
        <v>2470</v>
      </c>
      <c r="G275" s="1" t="s">
        <v>1589</v>
      </c>
      <c r="H275" s="1" t="s">
        <v>2468</v>
      </c>
      <c r="J275" s="4" t="s">
        <v>2471</v>
      </c>
      <c r="K275" s="1" t="s">
        <v>30</v>
      </c>
      <c r="L275" s="1" t="s">
        <v>31</v>
      </c>
      <c r="M275" s="1" t="s">
        <v>2472</v>
      </c>
      <c r="N275" s="1" t="s">
        <v>2473</v>
      </c>
      <c r="O275" s="1" t="s">
        <v>2474</v>
      </c>
      <c r="P275" s="1">
        <v>1.0</v>
      </c>
      <c r="Q275" s="1">
        <v>1.0</v>
      </c>
      <c r="U275" s="1">
        <v>19.0</v>
      </c>
      <c r="V275" s="1" t="s">
        <v>2475</v>
      </c>
      <c r="W275" s="2">
        <v>44220.0</v>
      </c>
      <c r="X275" s="1"/>
      <c r="Y275" s="1" t="s">
        <v>36</v>
      </c>
    </row>
    <row r="276">
      <c r="A276" s="1" t="s">
        <v>2476</v>
      </c>
      <c r="B276" s="1" t="s">
        <v>2477</v>
      </c>
      <c r="C276" s="1" t="s">
        <v>2478</v>
      </c>
      <c r="H276" s="1" t="s">
        <v>2479</v>
      </c>
      <c r="J276" s="4" t="s">
        <v>2480</v>
      </c>
      <c r="K276" s="1" t="s">
        <v>30</v>
      </c>
      <c r="L276" s="1" t="s">
        <v>31</v>
      </c>
      <c r="M276" s="1" t="s">
        <v>252</v>
      </c>
      <c r="N276" s="1" t="s">
        <v>2481</v>
      </c>
      <c r="O276" s="1" t="s">
        <v>2482</v>
      </c>
      <c r="P276" s="1">
        <v>1.0</v>
      </c>
      <c r="Q276" s="1">
        <v>1.0</v>
      </c>
      <c r="U276" s="1">
        <v>2.0</v>
      </c>
      <c r="V276" s="1" t="s">
        <v>2483</v>
      </c>
      <c r="W276" s="2">
        <v>44222.0</v>
      </c>
      <c r="X276" s="1"/>
      <c r="Y276" s="1" t="s">
        <v>168</v>
      </c>
    </row>
    <row r="277">
      <c r="A277" s="1" t="s">
        <v>2484</v>
      </c>
      <c r="B277" s="1" t="s">
        <v>2485</v>
      </c>
      <c r="C277" s="1" t="s">
        <v>2478</v>
      </c>
      <c r="H277" s="1" t="s">
        <v>2486</v>
      </c>
      <c r="J277" s="4" t="s">
        <v>2487</v>
      </c>
      <c r="K277" s="1" t="s">
        <v>30</v>
      </c>
      <c r="L277" s="1" t="s">
        <v>31</v>
      </c>
      <c r="M277" s="1" t="s">
        <v>252</v>
      </c>
      <c r="N277" s="1" t="s">
        <v>2488</v>
      </c>
      <c r="O277" s="1" t="s">
        <v>2489</v>
      </c>
      <c r="P277" s="1">
        <v>1.0</v>
      </c>
      <c r="Q277" s="1">
        <v>1.0</v>
      </c>
      <c r="U277" s="1">
        <v>2.0</v>
      </c>
      <c r="V277" s="1" t="s">
        <v>2490</v>
      </c>
      <c r="W277" s="2">
        <v>44222.0</v>
      </c>
      <c r="X277" s="1"/>
      <c r="Y277" s="1" t="s">
        <v>36</v>
      </c>
    </row>
    <row r="278">
      <c r="A278" s="1" t="s">
        <v>2491</v>
      </c>
      <c r="B278" s="1" t="s">
        <v>2492</v>
      </c>
      <c r="C278" s="1" t="s">
        <v>2493</v>
      </c>
      <c r="D278" s="1" t="s">
        <v>2494</v>
      </c>
      <c r="G278" s="1" t="s">
        <v>2495</v>
      </c>
      <c r="J278" s="4" t="s">
        <v>2496</v>
      </c>
      <c r="K278" s="1" t="s">
        <v>30</v>
      </c>
      <c r="L278" s="1" t="s">
        <v>70</v>
      </c>
      <c r="M278" s="1" t="s">
        <v>2463</v>
      </c>
      <c r="N278" s="1" t="s">
        <v>2497</v>
      </c>
      <c r="O278" s="1" t="s">
        <v>2498</v>
      </c>
      <c r="P278" s="1">
        <v>1.0</v>
      </c>
      <c r="Q278" s="1">
        <v>1.0</v>
      </c>
      <c r="U278" s="1">
        <v>2.0</v>
      </c>
      <c r="V278" s="1" t="s">
        <v>2499</v>
      </c>
      <c r="W278" s="2">
        <v>44221.0</v>
      </c>
      <c r="X278" s="1"/>
      <c r="Y278" s="1" t="s">
        <v>168</v>
      </c>
    </row>
    <row r="279">
      <c r="A279" s="1" t="s">
        <v>2500</v>
      </c>
      <c r="B279" s="1" t="s">
        <v>2501</v>
      </c>
      <c r="C279" s="1" t="s">
        <v>2502</v>
      </c>
      <c r="D279" s="1" t="s">
        <v>2503</v>
      </c>
      <c r="E279" s="1" t="s">
        <v>2504</v>
      </c>
      <c r="H279" s="1" t="s">
        <v>2505</v>
      </c>
      <c r="J279" s="4" t="s">
        <v>2506</v>
      </c>
      <c r="K279" s="1" t="s">
        <v>401</v>
      </c>
      <c r="L279" s="1" t="s">
        <v>31</v>
      </c>
      <c r="M279" s="1" t="s">
        <v>2507</v>
      </c>
      <c r="N279" s="1" t="s">
        <v>2508</v>
      </c>
      <c r="O279" s="1" t="s">
        <v>2509</v>
      </c>
      <c r="P279" s="1">
        <v>1.0</v>
      </c>
      <c r="Q279" s="1">
        <v>1.0</v>
      </c>
      <c r="R279" s="1">
        <v>1.0</v>
      </c>
      <c r="U279" s="1">
        <v>6.0</v>
      </c>
      <c r="V279" s="1" t="s">
        <v>2510</v>
      </c>
      <c r="W279" s="5"/>
      <c r="X279" s="1" t="s">
        <v>135</v>
      </c>
      <c r="Y279" s="1" t="s">
        <v>168</v>
      </c>
    </row>
    <row r="280">
      <c r="A280" s="1" t="s">
        <v>2511</v>
      </c>
      <c r="B280" s="1" t="s">
        <v>2512</v>
      </c>
      <c r="C280" s="1" t="s">
        <v>2513</v>
      </c>
      <c r="J280" s="4" t="s">
        <v>2514</v>
      </c>
      <c r="K280" s="1" t="s">
        <v>130</v>
      </c>
      <c r="L280" s="1" t="s">
        <v>31</v>
      </c>
      <c r="M280" s="1" t="s">
        <v>2515</v>
      </c>
      <c r="N280" s="1" t="s">
        <v>2516</v>
      </c>
      <c r="O280" s="1" t="s">
        <v>2517</v>
      </c>
      <c r="P280" s="1">
        <v>1.0</v>
      </c>
      <c r="Q280" s="1">
        <v>1.0</v>
      </c>
      <c r="U280" s="1">
        <v>13.0</v>
      </c>
      <c r="V280" s="1" t="s">
        <v>2518</v>
      </c>
      <c r="W280" s="2">
        <v>43788.0</v>
      </c>
      <c r="X280" s="1"/>
      <c r="Y280" s="1" t="s">
        <v>36</v>
      </c>
    </row>
    <row r="281">
      <c r="A281" s="1" t="s">
        <v>2519</v>
      </c>
      <c r="B281" s="1" t="s">
        <v>2520</v>
      </c>
      <c r="C281" s="1" t="s">
        <v>2521</v>
      </c>
      <c r="D281" s="1" t="s">
        <v>2521</v>
      </c>
      <c r="E281" s="1" t="s">
        <v>2522</v>
      </c>
      <c r="F281" s="1" t="s">
        <v>2523</v>
      </c>
      <c r="J281" s="4" t="s">
        <v>2524</v>
      </c>
      <c r="K281" s="1" t="s">
        <v>1316</v>
      </c>
      <c r="L281" s="1" t="s">
        <v>31</v>
      </c>
      <c r="M281" s="1" t="s">
        <v>2525</v>
      </c>
      <c r="N281" s="1" t="s">
        <v>2526</v>
      </c>
      <c r="O281" s="1" t="s">
        <v>2527</v>
      </c>
      <c r="P281" s="1">
        <v>1.0</v>
      </c>
      <c r="Q281" s="1">
        <v>1.0</v>
      </c>
      <c r="U281" s="1">
        <v>4.0</v>
      </c>
      <c r="V281" s="1" t="s">
        <v>2528</v>
      </c>
      <c r="W281" s="5"/>
      <c r="X281" s="1"/>
      <c r="Y281" s="6"/>
    </row>
    <row r="282">
      <c r="A282" s="1" t="s">
        <v>2529</v>
      </c>
      <c r="B282" s="1" t="s">
        <v>2530</v>
      </c>
      <c r="C282" s="1" t="s">
        <v>2531</v>
      </c>
      <c r="D282" s="1" t="s">
        <v>2532</v>
      </c>
      <c r="H282" s="1" t="s">
        <v>2533</v>
      </c>
      <c r="J282" s="4" t="s">
        <v>2534</v>
      </c>
      <c r="K282" s="1" t="s">
        <v>130</v>
      </c>
      <c r="L282" s="1" t="s">
        <v>31</v>
      </c>
      <c r="M282" s="1" t="s">
        <v>145</v>
      </c>
      <c r="N282" s="1" t="s">
        <v>2535</v>
      </c>
      <c r="O282" s="1" t="s">
        <v>2536</v>
      </c>
      <c r="P282" s="1">
        <v>1.0</v>
      </c>
      <c r="Q282" s="1">
        <v>1.0</v>
      </c>
      <c r="U282" s="1">
        <v>141.0</v>
      </c>
      <c r="V282" s="1" t="s">
        <v>2537</v>
      </c>
      <c r="W282" s="2">
        <v>42234.0</v>
      </c>
      <c r="X282" s="1"/>
      <c r="Y282" s="1" t="s">
        <v>36</v>
      </c>
    </row>
    <row r="283">
      <c r="A283" s="1" t="s">
        <v>2538</v>
      </c>
      <c r="B283" s="1" t="s">
        <v>2539</v>
      </c>
      <c r="C283" s="1" t="s">
        <v>2540</v>
      </c>
      <c r="H283" s="1" t="s">
        <v>2541</v>
      </c>
      <c r="J283" s="4" t="s">
        <v>2542</v>
      </c>
      <c r="K283" s="1" t="s">
        <v>30</v>
      </c>
      <c r="L283" s="1" t="s">
        <v>31</v>
      </c>
      <c r="M283" s="1" t="s">
        <v>2463</v>
      </c>
      <c r="N283" s="1" t="s">
        <v>2543</v>
      </c>
      <c r="O283" s="1" t="s">
        <v>2544</v>
      </c>
      <c r="P283" s="1">
        <v>7.0</v>
      </c>
      <c r="Q283" s="1">
        <v>1.0</v>
      </c>
      <c r="U283" s="1">
        <v>52.0</v>
      </c>
      <c r="V283" s="1" t="s">
        <v>2545</v>
      </c>
      <c r="W283" s="5"/>
      <c r="X283" s="1"/>
      <c r="Y283" s="1" t="s">
        <v>199</v>
      </c>
    </row>
    <row r="284">
      <c r="A284" s="1" t="s">
        <v>2546</v>
      </c>
      <c r="B284" s="1" t="s">
        <v>2547</v>
      </c>
      <c r="C284" s="1" t="s">
        <v>2548</v>
      </c>
      <c r="D284" s="1" t="s">
        <v>2549</v>
      </c>
      <c r="E284" s="1" t="s">
        <v>2550</v>
      </c>
      <c r="G284" s="1" t="s">
        <v>2551</v>
      </c>
      <c r="H284" s="1" t="s">
        <v>2552</v>
      </c>
      <c r="J284" s="4" t="s">
        <v>2553</v>
      </c>
      <c r="K284" s="1" t="s">
        <v>30</v>
      </c>
      <c r="L284" s="1" t="s">
        <v>31</v>
      </c>
      <c r="M284" s="1" t="s">
        <v>2554</v>
      </c>
      <c r="N284" s="1" t="s">
        <v>2555</v>
      </c>
      <c r="O284" s="1" t="s">
        <v>2556</v>
      </c>
      <c r="P284" s="1">
        <v>1.0</v>
      </c>
      <c r="Q284" s="1">
        <v>1.0</v>
      </c>
      <c r="R284" s="1">
        <v>1.0</v>
      </c>
      <c r="U284" s="1">
        <v>25.0</v>
      </c>
      <c r="V284" s="1" t="s">
        <v>2557</v>
      </c>
      <c r="W284" s="5"/>
      <c r="X284" s="1"/>
      <c r="Y284" s="1" t="s">
        <v>36</v>
      </c>
    </row>
    <row r="285">
      <c r="A285" s="1" t="s">
        <v>2558</v>
      </c>
      <c r="B285" s="1" t="s">
        <v>2559</v>
      </c>
      <c r="C285" s="1" t="s">
        <v>2560</v>
      </c>
      <c r="J285" s="4" t="s">
        <v>2561</v>
      </c>
      <c r="K285" s="1" t="s">
        <v>30</v>
      </c>
      <c r="L285" s="1" t="s">
        <v>51</v>
      </c>
      <c r="M285" s="1" t="s">
        <v>2562</v>
      </c>
      <c r="N285" s="1" t="s">
        <v>2563</v>
      </c>
      <c r="O285" s="1" t="s">
        <v>2564</v>
      </c>
      <c r="P285" s="1">
        <v>1.0</v>
      </c>
      <c r="Q285" s="1">
        <v>1.0</v>
      </c>
      <c r="U285" s="1">
        <v>4.0</v>
      </c>
      <c r="V285" s="1" t="s">
        <v>2565</v>
      </c>
      <c r="W285" s="5"/>
      <c r="X285" s="1"/>
      <c r="Y285" s="6"/>
    </row>
    <row r="286">
      <c r="A286" s="1" t="s">
        <v>2566</v>
      </c>
      <c r="B286" s="1" t="s">
        <v>2567</v>
      </c>
      <c r="C286" s="1" t="s">
        <v>2226</v>
      </c>
      <c r="J286" s="4" t="s">
        <v>2568</v>
      </c>
      <c r="K286" s="1" t="s">
        <v>401</v>
      </c>
      <c r="L286" s="1" t="s">
        <v>51</v>
      </c>
      <c r="M286" s="1" t="s">
        <v>2569</v>
      </c>
      <c r="N286" s="1" t="s">
        <v>2570</v>
      </c>
      <c r="O286" s="1" t="s">
        <v>2571</v>
      </c>
      <c r="P286" s="1">
        <v>1.0</v>
      </c>
      <c r="Q286" s="1">
        <v>1.0</v>
      </c>
      <c r="U286" s="1">
        <v>223.0</v>
      </c>
      <c r="V286" s="1" t="s">
        <v>2572</v>
      </c>
      <c r="W286" s="5"/>
      <c r="X286" s="1"/>
      <c r="Y286" s="6"/>
    </row>
    <row r="287">
      <c r="A287" s="1" t="s">
        <v>2573</v>
      </c>
      <c r="B287" s="1" t="s">
        <v>2574</v>
      </c>
      <c r="C287" s="1" t="s">
        <v>2575</v>
      </c>
      <c r="D287" s="1" t="s">
        <v>2576</v>
      </c>
      <c r="F287" s="1" t="s">
        <v>2577</v>
      </c>
      <c r="H287" s="1" t="s">
        <v>2578</v>
      </c>
      <c r="J287" s="4" t="s">
        <v>2579</v>
      </c>
      <c r="K287" s="1" t="s">
        <v>30</v>
      </c>
      <c r="L287" s="1" t="s">
        <v>51</v>
      </c>
      <c r="M287" s="1" t="s">
        <v>2580</v>
      </c>
      <c r="N287" s="1" t="s">
        <v>2581</v>
      </c>
      <c r="O287" s="1" t="s">
        <v>2582</v>
      </c>
      <c r="P287" s="1">
        <v>1.0</v>
      </c>
      <c r="Q287" s="1">
        <v>1.0</v>
      </c>
      <c r="U287" s="1">
        <v>4.0</v>
      </c>
      <c r="V287" s="1" t="s">
        <v>2583</v>
      </c>
      <c r="W287" s="2">
        <v>43919.0</v>
      </c>
      <c r="X287" s="1"/>
      <c r="Y287" s="1" t="s">
        <v>199</v>
      </c>
    </row>
    <row r="288">
      <c r="A288" s="1" t="s">
        <v>2584</v>
      </c>
      <c r="B288" s="1" t="s">
        <v>2585</v>
      </c>
      <c r="C288" s="1" t="s">
        <v>2586</v>
      </c>
      <c r="J288" s="4" t="s">
        <v>2587</v>
      </c>
      <c r="K288" s="1" t="s">
        <v>401</v>
      </c>
      <c r="L288" s="1" t="s">
        <v>31</v>
      </c>
      <c r="M288" s="1" t="s">
        <v>121</v>
      </c>
      <c r="N288" s="1" t="s">
        <v>2588</v>
      </c>
      <c r="O288" s="1" t="s">
        <v>2589</v>
      </c>
      <c r="P288" s="1">
        <v>1.0</v>
      </c>
      <c r="Q288" s="1">
        <v>1.0</v>
      </c>
      <c r="U288" s="1">
        <v>11.0</v>
      </c>
      <c r="V288" s="1" t="s">
        <v>2590</v>
      </c>
      <c r="W288" s="5"/>
      <c r="X288" s="1"/>
      <c r="Y288" s="1" t="s">
        <v>36</v>
      </c>
    </row>
    <row r="289">
      <c r="A289" s="1" t="s">
        <v>2591</v>
      </c>
      <c r="B289" s="1" t="s">
        <v>2592</v>
      </c>
      <c r="C289" s="1" t="s">
        <v>2593</v>
      </c>
      <c r="H289" s="1" t="s">
        <v>2594</v>
      </c>
      <c r="J289" s="4" t="s">
        <v>2595</v>
      </c>
      <c r="K289" s="1" t="s">
        <v>401</v>
      </c>
      <c r="L289" s="1" t="s">
        <v>31</v>
      </c>
      <c r="M289" s="1" t="s">
        <v>524</v>
      </c>
      <c r="N289" s="1" t="s">
        <v>2596</v>
      </c>
      <c r="O289" s="1" t="s">
        <v>2597</v>
      </c>
      <c r="P289" s="1">
        <v>4.0</v>
      </c>
      <c r="T289" s="1">
        <v>100.0</v>
      </c>
      <c r="U289" s="1">
        <v>12.0</v>
      </c>
      <c r="V289" s="1" t="s">
        <v>2598</v>
      </c>
      <c r="W289" s="5"/>
      <c r="X289" s="1" t="s">
        <v>135</v>
      </c>
      <c r="Y289" s="1" t="s">
        <v>199</v>
      </c>
    </row>
    <row r="290">
      <c r="A290" s="1" t="s">
        <v>2599</v>
      </c>
      <c r="B290" s="1" t="s">
        <v>2600</v>
      </c>
      <c r="C290" s="1" t="s">
        <v>2601</v>
      </c>
      <c r="D290" s="1" t="s">
        <v>2602</v>
      </c>
      <c r="E290" s="1" t="s">
        <v>2602</v>
      </c>
      <c r="F290" s="1" t="s">
        <v>2602</v>
      </c>
      <c r="G290" s="1" t="s">
        <v>2603</v>
      </c>
      <c r="H290" s="1" t="s">
        <v>2604</v>
      </c>
      <c r="J290" s="4" t="s">
        <v>2605</v>
      </c>
      <c r="K290" s="1" t="s">
        <v>61</v>
      </c>
      <c r="L290" s="1" t="s">
        <v>51</v>
      </c>
      <c r="M290" s="1" t="s">
        <v>2606</v>
      </c>
      <c r="N290" s="1" t="s">
        <v>2607</v>
      </c>
      <c r="O290" s="1" t="s">
        <v>2608</v>
      </c>
      <c r="P290" s="1">
        <v>1.0</v>
      </c>
      <c r="Q290" s="1">
        <v>1.0</v>
      </c>
      <c r="U290" s="1">
        <v>87.0</v>
      </c>
      <c r="V290" s="1" t="s">
        <v>2609</v>
      </c>
      <c r="W290" s="2">
        <v>43741.0</v>
      </c>
      <c r="X290" s="1"/>
      <c r="Y290" s="1" t="s">
        <v>36</v>
      </c>
    </row>
    <row r="291">
      <c r="A291" s="1" t="s">
        <v>2610</v>
      </c>
      <c r="B291" s="1" t="s">
        <v>2611</v>
      </c>
      <c r="C291" s="1" t="s">
        <v>2612</v>
      </c>
      <c r="D291" s="1" t="s">
        <v>2612</v>
      </c>
      <c r="E291" s="1" t="s">
        <v>2613</v>
      </c>
      <c r="G291" s="1" t="s">
        <v>1589</v>
      </c>
      <c r="J291" s="4" t="s">
        <v>2614</v>
      </c>
      <c r="K291" s="1" t="s">
        <v>30</v>
      </c>
      <c r="L291" s="1" t="s">
        <v>163</v>
      </c>
      <c r="M291" s="1" t="s">
        <v>2615</v>
      </c>
      <c r="N291" s="1" t="s">
        <v>2616</v>
      </c>
      <c r="O291" s="1" t="s">
        <v>2617</v>
      </c>
      <c r="P291" s="1">
        <v>1.0</v>
      </c>
      <c r="Q291" s="1">
        <v>1.0</v>
      </c>
      <c r="U291" s="1">
        <v>10.0</v>
      </c>
      <c r="V291" s="1" t="s">
        <v>2618</v>
      </c>
      <c r="W291" s="5"/>
      <c r="X291" s="1"/>
      <c r="Y291" s="1" t="s">
        <v>199</v>
      </c>
    </row>
    <row r="292">
      <c r="A292" s="1" t="s">
        <v>2619</v>
      </c>
      <c r="B292" s="1" t="s">
        <v>2620</v>
      </c>
      <c r="C292" s="1" t="s">
        <v>2621</v>
      </c>
      <c r="J292" s="4" t="s">
        <v>2622</v>
      </c>
      <c r="K292" s="1" t="s">
        <v>401</v>
      </c>
      <c r="L292" s="1" t="s">
        <v>31</v>
      </c>
      <c r="M292" s="1" t="s">
        <v>2623</v>
      </c>
      <c r="N292" s="1" t="s">
        <v>2624</v>
      </c>
      <c r="O292" s="1" t="s">
        <v>2625</v>
      </c>
      <c r="P292" s="1">
        <v>2.0</v>
      </c>
      <c r="Q292" s="1">
        <v>1.0</v>
      </c>
      <c r="U292" s="1">
        <v>9.0</v>
      </c>
      <c r="V292" s="1" t="s">
        <v>2626</v>
      </c>
      <c r="W292" s="2">
        <v>44116.0</v>
      </c>
      <c r="X292" s="1"/>
      <c r="Y292" s="6"/>
    </row>
    <row r="293">
      <c r="A293" s="1" t="s">
        <v>2627</v>
      </c>
      <c r="B293" s="1" t="s">
        <v>2628</v>
      </c>
      <c r="C293" s="1" t="s">
        <v>2629</v>
      </c>
      <c r="D293" s="1" t="s">
        <v>2630</v>
      </c>
      <c r="J293" s="4" t="s">
        <v>2631</v>
      </c>
      <c r="K293" s="1" t="s">
        <v>130</v>
      </c>
      <c r="L293" s="1" t="s">
        <v>31</v>
      </c>
      <c r="M293" s="1" t="s">
        <v>2632</v>
      </c>
      <c r="N293" s="1" t="s">
        <v>2633</v>
      </c>
      <c r="O293" s="1" t="s">
        <v>2634</v>
      </c>
      <c r="P293" s="1">
        <v>4.0</v>
      </c>
      <c r="Q293" s="1">
        <v>4.0</v>
      </c>
      <c r="R293" s="1">
        <v>1.0</v>
      </c>
      <c r="U293" s="1">
        <v>250.0</v>
      </c>
      <c r="V293" s="1" t="s">
        <v>2635</v>
      </c>
      <c r="W293" s="2">
        <v>42234.0</v>
      </c>
      <c r="X293" s="1"/>
      <c r="Y293" s="1" t="s">
        <v>36</v>
      </c>
    </row>
    <row r="294">
      <c r="A294" s="1" t="s">
        <v>2636</v>
      </c>
      <c r="B294" s="1" t="s">
        <v>2637</v>
      </c>
      <c r="C294" s="1" t="s">
        <v>2638</v>
      </c>
      <c r="D294" s="1" t="s">
        <v>2639</v>
      </c>
      <c r="J294" s="4" t="s">
        <v>2640</v>
      </c>
      <c r="K294" s="1" t="s">
        <v>30</v>
      </c>
      <c r="L294" s="1" t="s">
        <v>31</v>
      </c>
      <c r="M294" s="1" t="s">
        <v>1237</v>
      </c>
      <c r="N294" s="1" t="s">
        <v>2641</v>
      </c>
      <c r="O294" s="1" t="s">
        <v>2642</v>
      </c>
      <c r="P294" s="1">
        <v>1.0</v>
      </c>
      <c r="Q294" s="1">
        <v>1.0</v>
      </c>
      <c r="U294" s="1">
        <v>2.0</v>
      </c>
      <c r="V294" s="1" t="s">
        <v>2643</v>
      </c>
      <c r="W294" s="5"/>
      <c r="X294" s="1"/>
      <c r="Y294" s="6"/>
    </row>
    <row r="295">
      <c r="A295" s="1" t="s">
        <v>2644</v>
      </c>
      <c r="B295" s="1" t="s">
        <v>2645</v>
      </c>
      <c r="C295" s="1" t="s">
        <v>2646</v>
      </c>
      <c r="D295" s="1" t="s">
        <v>2647</v>
      </c>
      <c r="H295" s="1" t="s">
        <v>2648</v>
      </c>
      <c r="J295" s="4" t="s">
        <v>2649</v>
      </c>
      <c r="K295" s="1" t="s">
        <v>30</v>
      </c>
      <c r="L295" s="1" t="s">
        <v>31</v>
      </c>
      <c r="M295" s="1" t="s">
        <v>2650</v>
      </c>
      <c r="N295" s="1" t="s">
        <v>2651</v>
      </c>
      <c r="O295" s="1" t="s">
        <v>2652</v>
      </c>
      <c r="P295" s="1">
        <v>5.0</v>
      </c>
      <c r="Q295" s="1">
        <v>2.0</v>
      </c>
      <c r="U295" s="1">
        <v>405.0</v>
      </c>
      <c r="V295" s="1" t="s">
        <v>2653</v>
      </c>
      <c r="W295" s="2">
        <v>43682.0</v>
      </c>
      <c r="X295" s="1"/>
      <c r="Y295" s="1" t="s">
        <v>36</v>
      </c>
    </row>
    <row r="296">
      <c r="A296" s="1" t="s">
        <v>2654</v>
      </c>
      <c r="B296" s="1" t="s">
        <v>2655</v>
      </c>
      <c r="C296" s="1" t="s">
        <v>2071</v>
      </c>
      <c r="D296" s="1" t="s">
        <v>2072</v>
      </c>
      <c r="E296" s="1" t="s">
        <v>2073</v>
      </c>
      <c r="H296" s="1" t="s">
        <v>2656</v>
      </c>
      <c r="J296" s="4" t="s">
        <v>2657</v>
      </c>
      <c r="K296" s="1" t="s">
        <v>130</v>
      </c>
      <c r="L296" s="1" t="s">
        <v>31</v>
      </c>
      <c r="M296" s="1" t="s">
        <v>145</v>
      </c>
      <c r="N296" s="1" t="s">
        <v>2658</v>
      </c>
      <c r="O296" s="1" t="s">
        <v>2659</v>
      </c>
      <c r="P296" s="1">
        <v>1.0</v>
      </c>
      <c r="Q296" s="1">
        <v>1.0</v>
      </c>
      <c r="U296" s="1">
        <v>5.0</v>
      </c>
      <c r="V296" s="1" t="s">
        <v>2660</v>
      </c>
      <c r="W296" s="2">
        <v>44195.0</v>
      </c>
      <c r="X296" s="1"/>
      <c r="Y296" s="1" t="s">
        <v>168</v>
      </c>
    </row>
    <row r="297">
      <c r="A297" s="1" t="s">
        <v>2661</v>
      </c>
      <c r="B297" s="1" t="s">
        <v>2662</v>
      </c>
      <c r="C297" s="1" t="s">
        <v>2663</v>
      </c>
      <c r="J297" s="4" t="s">
        <v>2664</v>
      </c>
      <c r="K297" s="1" t="s">
        <v>130</v>
      </c>
      <c r="L297" s="1" t="s">
        <v>31</v>
      </c>
      <c r="M297" s="1" t="s">
        <v>1381</v>
      </c>
      <c r="N297" s="1" t="s">
        <v>2665</v>
      </c>
      <c r="O297" s="1" t="s">
        <v>2666</v>
      </c>
      <c r="P297" s="1">
        <v>1.0</v>
      </c>
      <c r="Q297" s="1">
        <v>1.0</v>
      </c>
      <c r="U297" s="1">
        <v>1.0</v>
      </c>
      <c r="V297" s="1" t="s">
        <v>2667</v>
      </c>
      <c r="W297" s="2">
        <v>44197.0</v>
      </c>
      <c r="X297" s="1"/>
      <c r="Y297" s="6"/>
    </row>
    <row r="298">
      <c r="A298" s="1" t="s">
        <v>2668</v>
      </c>
      <c r="B298" s="1" t="s">
        <v>2669</v>
      </c>
      <c r="C298" s="1" t="s">
        <v>2670</v>
      </c>
      <c r="D298" s="1" t="s">
        <v>2670</v>
      </c>
      <c r="E298" s="1" t="s">
        <v>2671</v>
      </c>
      <c r="J298" s="4" t="s">
        <v>2672</v>
      </c>
      <c r="K298" s="1" t="s">
        <v>401</v>
      </c>
      <c r="L298" s="1" t="s">
        <v>79</v>
      </c>
      <c r="M298" s="1" t="s">
        <v>2673</v>
      </c>
      <c r="N298" s="1" t="s">
        <v>2674</v>
      </c>
      <c r="O298" s="1" t="s">
        <v>2675</v>
      </c>
      <c r="P298" s="1">
        <v>1.0</v>
      </c>
      <c r="Q298" s="1">
        <v>2.0</v>
      </c>
      <c r="U298" s="1">
        <v>2.0</v>
      </c>
      <c r="V298" s="1" t="s">
        <v>2676</v>
      </c>
      <c r="W298" s="5"/>
      <c r="X298" s="1"/>
      <c r="Y298" s="1" t="s">
        <v>36</v>
      </c>
    </row>
    <row r="299">
      <c r="A299" s="1" t="s">
        <v>2677</v>
      </c>
      <c r="B299" s="1" t="s">
        <v>2678</v>
      </c>
      <c r="C299" s="1" t="s">
        <v>2679</v>
      </c>
      <c r="D299" s="1" t="s">
        <v>2679</v>
      </c>
      <c r="J299" s="4" t="s">
        <v>2680</v>
      </c>
      <c r="K299" s="1" t="s">
        <v>30</v>
      </c>
      <c r="L299" s="1" t="s">
        <v>31</v>
      </c>
      <c r="M299" s="1" t="s">
        <v>2554</v>
      </c>
      <c r="N299" s="1" t="s">
        <v>2681</v>
      </c>
      <c r="O299" s="1" t="s">
        <v>2682</v>
      </c>
      <c r="P299" s="1">
        <v>3.0</v>
      </c>
      <c r="Q299" s="1">
        <v>1.0</v>
      </c>
      <c r="U299" s="1">
        <v>2.0</v>
      </c>
      <c r="V299" s="1" t="s">
        <v>2683</v>
      </c>
      <c r="W299" s="2">
        <v>44194.0</v>
      </c>
      <c r="X299" s="1"/>
      <c r="Y299" s="6"/>
    </row>
    <row r="300">
      <c r="A300" s="1" t="s">
        <v>2684</v>
      </c>
      <c r="B300" s="1" t="s">
        <v>2685</v>
      </c>
      <c r="C300" s="1" t="s">
        <v>2686</v>
      </c>
      <c r="D300" s="1" t="s">
        <v>2687</v>
      </c>
      <c r="G300" s="1" t="s">
        <v>2688</v>
      </c>
      <c r="J300" s="4" t="s">
        <v>2689</v>
      </c>
      <c r="K300" s="1" t="s">
        <v>30</v>
      </c>
      <c r="L300" s="1" t="s">
        <v>31</v>
      </c>
      <c r="M300" s="1" t="s">
        <v>2690</v>
      </c>
      <c r="N300" s="1" t="s">
        <v>2691</v>
      </c>
      <c r="O300" s="1" t="s">
        <v>2692</v>
      </c>
      <c r="P300" s="1">
        <v>1.0</v>
      </c>
      <c r="Q300" s="1">
        <v>1.0</v>
      </c>
      <c r="U300" s="1">
        <v>1.0</v>
      </c>
      <c r="V300" s="1" t="s">
        <v>2693</v>
      </c>
      <c r="W300" s="5"/>
      <c r="X300" s="1"/>
      <c r="Y300" s="6"/>
    </row>
    <row r="301">
      <c r="A301" s="1" t="s">
        <v>2694</v>
      </c>
      <c r="B301" s="1" t="s">
        <v>2695</v>
      </c>
      <c r="C301" s="1" t="s">
        <v>2696</v>
      </c>
      <c r="D301" s="1" t="s">
        <v>2697</v>
      </c>
      <c r="J301" s="4" t="s">
        <v>2698</v>
      </c>
      <c r="K301" s="1" t="s">
        <v>401</v>
      </c>
      <c r="L301" s="1" t="s">
        <v>79</v>
      </c>
      <c r="M301" s="1" t="s">
        <v>2699</v>
      </c>
      <c r="N301" s="1" t="s">
        <v>2700</v>
      </c>
      <c r="O301" s="1" t="s">
        <v>2701</v>
      </c>
      <c r="P301" s="1">
        <v>1.0</v>
      </c>
      <c r="Q301" s="1">
        <v>1.0</v>
      </c>
      <c r="U301" s="1">
        <v>3.0</v>
      </c>
      <c r="V301" s="1" t="s">
        <v>2702</v>
      </c>
      <c r="W301" s="5"/>
      <c r="X301" s="1"/>
      <c r="Y301" s="6"/>
    </row>
    <row r="302">
      <c r="A302" s="1" t="s">
        <v>2703</v>
      </c>
      <c r="B302" s="1" t="s">
        <v>2704</v>
      </c>
      <c r="C302" s="1" t="s">
        <v>2705</v>
      </c>
      <c r="H302" s="1" t="s">
        <v>2706</v>
      </c>
      <c r="J302" s="4" t="s">
        <v>2707</v>
      </c>
      <c r="K302" s="1" t="s">
        <v>130</v>
      </c>
      <c r="L302" s="1" t="s">
        <v>31</v>
      </c>
      <c r="M302" s="1" t="s">
        <v>145</v>
      </c>
      <c r="N302" s="1" t="s">
        <v>2708</v>
      </c>
      <c r="O302" s="1" t="s">
        <v>2709</v>
      </c>
      <c r="P302" s="1">
        <v>1.0</v>
      </c>
      <c r="Q302" s="1">
        <v>1.0</v>
      </c>
      <c r="U302" s="1">
        <v>13.0</v>
      </c>
      <c r="V302" s="1" t="s">
        <v>2710</v>
      </c>
      <c r="W302" s="2">
        <v>44116.0</v>
      </c>
      <c r="X302" s="1"/>
      <c r="Y302" s="1" t="s">
        <v>36</v>
      </c>
    </row>
    <row r="303">
      <c r="A303" s="1" t="s">
        <v>2711</v>
      </c>
      <c r="B303" s="1" t="s">
        <v>2712</v>
      </c>
      <c r="C303" s="1" t="s">
        <v>2713</v>
      </c>
      <c r="J303" s="4" t="s">
        <v>2714</v>
      </c>
      <c r="K303" s="1" t="s">
        <v>401</v>
      </c>
      <c r="L303" s="1" t="s">
        <v>70</v>
      </c>
      <c r="M303" s="1" t="s">
        <v>2715</v>
      </c>
      <c r="N303" s="1" t="s">
        <v>2716</v>
      </c>
      <c r="O303" s="1" t="s">
        <v>2717</v>
      </c>
      <c r="P303" s="1">
        <v>1.0</v>
      </c>
      <c r="Q303" s="1">
        <v>1.0</v>
      </c>
      <c r="U303" s="1">
        <v>6.0</v>
      </c>
      <c r="V303" s="1" t="s">
        <v>2718</v>
      </c>
      <c r="W303" s="5"/>
      <c r="X303" s="1"/>
      <c r="Y303" s="1" t="s">
        <v>36</v>
      </c>
    </row>
    <row r="304">
      <c r="A304" s="1" t="s">
        <v>2719</v>
      </c>
      <c r="B304" s="1" t="s">
        <v>2720</v>
      </c>
      <c r="C304" s="1" t="s">
        <v>2721</v>
      </c>
      <c r="J304" s="4" t="s">
        <v>2722</v>
      </c>
      <c r="K304" s="1" t="s">
        <v>30</v>
      </c>
      <c r="L304" s="1" t="s">
        <v>51</v>
      </c>
      <c r="M304" s="1" t="s">
        <v>252</v>
      </c>
      <c r="N304" s="1" t="s">
        <v>2723</v>
      </c>
      <c r="O304" s="1" t="s">
        <v>2724</v>
      </c>
      <c r="P304" s="1">
        <v>2.0</v>
      </c>
      <c r="Q304" s="1">
        <v>1.0</v>
      </c>
      <c r="U304" s="1">
        <v>15.0</v>
      </c>
      <c r="V304" s="1" t="s">
        <v>2725</v>
      </c>
      <c r="W304" s="5"/>
      <c r="X304" s="1"/>
      <c r="Y304" s="6"/>
    </row>
    <row r="305">
      <c r="A305" s="1" t="s">
        <v>2726</v>
      </c>
      <c r="B305" s="1" t="s">
        <v>2727</v>
      </c>
      <c r="C305" s="1" t="s">
        <v>2728</v>
      </c>
      <c r="D305" s="1" t="s">
        <v>2728</v>
      </c>
      <c r="E305" s="1" t="s">
        <v>2729</v>
      </c>
      <c r="G305" s="1" t="s">
        <v>1589</v>
      </c>
      <c r="H305" s="1" t="s">
        <v>2730</v>
      </c>
      <c r="J305" s="4" t="s">
        <v>2731</v>
      </c>
      <c r="K305" s="1" t="s">
        <v>30</v>
      </c>
      <c r="L305" s="1" t="s">
        <v>31</v>
      </c>
      <c r="M305" s="1" t="s">
        <v>2732</v>
      </c>
      <c r="N305" s="1" t="s">
        <v>2733</v>
      </c>
      <c r="O305" s="1" t="s">
        <v>2734</v>
      </c>
      <c r="P305" s="1">
        <v>1.0</v>
      </c>
      <c r="Q305" s="1">
        <v>1.0</v>
      </c>
      <c r="R305" s="1">
        <v>1.0</v>
      </c>
      <c r="U305" s="1">
        <v>3.0</v>
      </c>
      <c r="V305" s="1" t="s">
        <v>2735</v>
      </c>
      <c r="W305" s="2">
        <v>44191.0</v>
      </c>
      <c r="X305" s="1"/>
      <c r="Y305" s="6"/>
    </row>
    <row r="306">
      <c r="A306" s="1" t="s">
        <v>2736</v>
      </c>
      <c r="B306" s="1" t="s">
        <v>2737</v>
      </c>
      <c r="C306" s="1" t="s">
        <v>2738</v>
      </c>
      <c r="D306" s="1" t="s">
        <v>2739</v>
      </c>
      <c r="E306" s="1" t="s">
        <v>2740</v>
      </c>
      <c r="F306" s="1" t="s">
        <v>2741</v>
      </c>
      <c r="G306" s="1" t="s">
        <v>2742</v>
      </c>
      <c r="J306" s="4" t="s">
        <v>2743</v>
      </c>
      <c r="K306" s="1" t="s">
        <v>30</v>
      </c>
      <c r="L306" s="1" t="s">
        <v>31</v>
      </c>
      <c r="M306" s="1" t="s">
        <v>1083</v>
      </c>
      <c r="N306" s="1" t="s">
        <v>2744</v>
      </c>
      <c r="O306" s="1" t="s">
        <v>2745</v>
      </c>
      <c r="P306" s="1">
        <v>1.0</v>
      </c>
      <c r="Q306" s="1">
        <v>1.0</v>
      </c>
      <c r="U306" s="1">
        <v>1.0</v>
      </c>
      <c r="V306" s="1" t="s">
        <v>2746</v>
      </c>
      <c r="W306" s="2">
        <v>44191.0</v>
      </c>
      <c r="X306" s="1" t="s">
        <v>135</v>
      </c>
      <c r="Y306" s="6"/>
    </row>
    <row r="307">
      <c r="A307" s="1" t="s">
        <v>2747</v>
      </c>
      <c r="B307" s="1" t="s">
        <v>2748</v>
      </c>
      <c r="C307" s="1" t="s">
        <v>2749</v>
      </c>
      <c r="J307" s="4" t="s">
        <v>2750</v>
      </c>
      <c r="K307" s="1" t="s">
        <v>30</v>
      </c>
      <c r="L307" s="1" t="s">
        <v>31</v>
      </c>
      <c r="M307" s="1" t="s">
        <v>388</v>
      </c>
      <c r="N307" s="1" t="s">
        <v>2751</v>
      </c>
      <c r="O307" s="1" t="s">
        <v>2752</v>
      </c>
      <c r="P307" s="1">
        <v>1.0</v>
      </c>
      <c r="Q307" s="1">
        <v>1.0</v>
      </c>
      <c r="U307" s="1">
        <v>1.0</v>
      </c>
      <c r="V307" s="1" t="s">
        <v>2753</v>
      </c>
      <c r="W307" s="5"/>
      <c r="X307" s="1"/>
      <c r="Y307" s="6"/>
    </row>
    <row r="308">
      <c r="A308" s="1" t="s">
        <v>2754</v>
      </c>
      <c r="B308" s="1" t="s">
        <v>2755</v>
      </c>
      <c r="C308" s="1" t="s">
        <v>2756</v>
      </c>
      <c r="D308" s="1" t="s">
        <v>2757</v>
      </c>
      <c r="E308" s="1" t="s">
        <v>2758</v>
      </c>
      <c r="F308" s="1" t="s">
        <v>2759</v>
      </c>
      <c r="G308" s="1" t="s">
        <v>2760</v>
      </c>
      <c r="H308" s="1" t="s">
        <v>2761</v>
      </c>
      <c r="J308" s="4" t="s">
        <v>2762</v>
      </c>
      <c r="K308" s="1" t="s">
        <v>401</v>
      </c>
      <c r="L308" s="1" t="s">
        <v>31</v>
      </c>
      <c r="M308" s="1" t="s">
        <v>2763</v>
      </c>
      <c r="N308" s="1" t="s">
        <v>2764</v>
      </c>
      <c r="O308" s="1" t="s">
        <v>2765</v>
      </c>
      <c r="P308" s="1">
        <v>3.0</v>
      </c>
      <c r="Q308" s="1">
        <v>1.0</v>
      </c>
      <c r="U308" s="1">
        <v>58.0</v>
      </c>
      <c r="V308" s="1" t="s">
        <v>2766</v>
      </c>
      <c r="W308" s="2">
        <v>43909.0</v>
      </c>
      <c r="X308" s="1" t="s">
        <v>95</v>
      </c>
      <c r="Y308" s="1" t="s">
        <v>36</v>
      </c>
    </row>
    <row r="309">
      <c r="A309" s="1" t="s">
        <v>2767</v>
      </c>
      <c r="B309" s="1" t="s">
        <v>2768</v>
      </c>
      <c r="C309" s="1" t="s">
        <v>2769</v>
      </c>
      <c r="J309" s="4" t="s">
        <v>2770</v>
      </c>
      <c r="K309" s="1" t="s">
        <v>663</v>
      </c>
      <c r="L309" s="1" t="s">
        <v>31</v>
      </c>
      <c r="M309" s="1" t="s">
        <v>2771</v>
      </c>
      <c r="N309" s="1" t="s">
        <v>2772</v>
      </c>
      <c r="O309" s="1" t="s">
        <v>2773</v>
      </c>
      <c r="P309" s="1">
        <v>3.0</v>
      </c>
      <c r="Q309" s="1">
        <v>2.0</v>
      </c>
      <c r="R309" s="1">
        <v>1.0</v>
      </c>
      <c r="U309" s="1">
        <v>67.0</v>
      </c>
      <c r="V309" s="1" t="s">
        <v>2774</v>
      </c>
      <c r="W309" s="2">
        <v>44111.0</v>
      </c>
      <c r="X309" s="1"/>
      <c r="Y309" s="6"/>
    </row>
    <row r="310">
      <c r="A310" s="1" t="s">
        <v>2775</v>
      </c>
      <c r="B310" s="1" t="s">
        <v>2261</v>
      </c>
      <c r="C310" s="1" t="s">
        <v>2663</v>
      </c>
      <c r="J310" s="4" t="s">
        <v>2776</v>
      </c>
      <c r="K310" s="1" t="s">
        <v>130</v>
      </c>
      <c r="L310" s="1" t="s">
        <v>31</v>
      </c>
      <c r="M310" s="1" t="s">
        <v>1381</v>
      </c>
      <c r="N310" s="1" t="s">
        <v>2777</v>
      </c>
      <c r="O310" s="1" t="s">
        <v>2778</v>
      </c>
      <c r="P310" s="1">
        <v>1.0</v>
      </c>
      <c r="Q310" s="1">
        <v>1.0</v>
      </c>
      <c r="U310" s="1">
        <v>1.0</v>
      </c>
      <c r="V310" s="1" t="s">
        <v>2779</v>
      </c>
      <c r="W310" s="2">
        <v>44186.0</v>
      </c>
      <c r="X310" s="1"/>
      <c r="Y310" s="1" t="s">
        <v>168</v>
      </c>
    </row>
    <row r="311">
      <c r="A311" s="1" t="s">
        <v>2780</v>
      </c>
      <c r="B311" s="1" t="s">
        <v>2781</v>
      </c>
      <c r="C311" s="1" t="s">
        <v>2782</v>
      </c>
      <c r="H311" s="1" t="s">
        <v>2783</v>
      </c>
      <c r="J311" s="4" t="s">
        <v>2784</v>
      </c>
      <c r="K311" s="1" t="s">
        <v>30</v>
      </c>
      <c r="L311" s="1" t="s">
        <v>31</v>
      </c>
      <c r="M311" s="1" t="s">
        <v>307</v>
      </c>
      <c r="N311" s="1" t="s">
        <v>2785</v>
      </c>
      <c r="O311" s="1" t="s">
        <v>2786</v>
      </c>
      <c r="P311" s="1">
        <v>1.0</v>
      </c>
      <c r="Q311" s="1">
        <v>3.0</v>
      </c>
      <c r="U311" s="1">
        <v>1.0</v>
      </c>
      <c r="V311" s="1" t="s">
        <v>2787</v>
      </c>
      <c r="W311" s="2">
        <v>44185.0</v>
      </c>
      <c r="X311" s="1"/>
      <c r="Y311" s="1" t="s">
        <v>36</v>
      </c>
    </row>
    <row r="312">
      <c r="A312" s="1" t="s">
        <v>2788</v>
      </c>
      <c r="B312" s="1" t="s">
        <v>2789</v>
      </c>
      <c r="C312" s="1" t="s">
        <v>2790</v>
      </c>
      <c r="J312" s="4" t="s">
        <v>2791</v>
      </c>
      <c r="K312" s="1" t="s">
        <v>130</v>
      </c>
      <c r="L312" s="1" t="s">
        <v>31</v>
      </c>
      <c r="M312" s="1" t="s">
        <v>2792</v>
      </c>
      <c r="N312" s="1" t="s">
        <v>2793</v>
      </c>
      <c r="O312" s="1" t="s">
        <v>2794</v>
      </c>
      <c r="P312" s="1">
        <v>1.0</v>
      </c>
      <c r="Q312" s="1">
        <v>1.0</v>
      </c>
      <c r="U312" s="1">
        <v>20.0</v>
      </c>
      <c r="V312" s="1" t="s">
        <v>2795</v>
      </c>
      <c r="W312" s="2">
        <v>44114.0</v>
      </c>
      <c r="X312" s="1"/>
      <c r="Y312" s="1" t="s">
        <v>36</v>
      </c>
    </row>
    <row r="313">
      <c r="A313" s="1" t="s">
        <v>2796</v>
      </c>
      <c r="B313" s="1" t="s">
        <v>2797</v>
      </c>
      <c r="C313" s="1" t="s">
        <v>2798</v>
      </c>
      <c r="J313" s="4" t="s">
        <v>2799</v>
      </c>
      <c r="K313" s="1" t="s">
        <v>30</v>
      </c>
      <c r="L313" s="1" t="s">
        <v>31</v>
      </c>
      <c r="M313" s="1" t="s">
        <v>1711</v>
      </c>
      <c r="N313" s="1" t="s">
        <v>2800</v>
      </c>
      <c r="O313" s="1" t="s">
        <v>2801</v>
      </c>
      <c r="P313" s="1">
        <v>1.0</v>
      </c>
      <c r="Q313" s="1">
        <v>1.0</v>
      </c>
      <c r="U313" s="1">
        <v>1.0</v>
      </c>
      <c r="V313" s="1" t="s">
        <v>2802</v>
      </c>
      <c r="W313" s="5"/>
      <c r="X313" s="1"/>
      <c r="Y313" s="6"/>
    </row>
    <row r="314">
      <c r="A314" s="1" t="s">
        <v>2803</v>
      </c>
      <c r="B314" s="1" t="s">
        <v>2804</v>
      </c>
      <c r="C314" s="1" t="s">
        <v>2805</v>
      </c>
      <c r="D314" s="1" t="s">
        <v>2806</v>
      </c>
      <c r="G314" s="1" t="s">
        <v>2807</v>
      </c>
      <c r="J314" s="4" t="s">
        <v>2808</v>
      </c>
      <c r="K314" s="1" t="s">
        <v>30</v>
      </c>
      <c r="L314" s="1" t="s">
        <v>31</v>
      </c>
      <c r="M314" s="1" t="s">
        <v>2809</v>
      </c>
      <c r="N314" s="1" t="s">
        <v>2810</v>
      </c>
      <c r="O314" s="1" t="s">
        <v>2811</v>
      </c>
      <c r="P314" s="1">
        <v>1.0</v>
      </c>
      <c r="Q314" s="1">
        <v>2.0</v>
      </c>
      <c r="U314" s="1">
        <v>9.0</v>
      </c>
      <c r="V314" s="1" t="s">
        <v>2812</v>
      </c>
      <c r="W314" s="5"/>
      <c r="X314" s="1"/>
      <c r="Y314" s="1" t="s">
        <v>168</v>
      </c>
    </row>
    <row r="315">
      <c r="A315" s="1" t="s">
        <v>2813</v>
      </c>
      <c r="B315" s="1" t="s">
        <v>2814</v>
      </c>
      <c r="C315" s="1" t="s">
        <v>2815</v>
      </c>
      <c r="D315" s="1" t="s">
        <v>2816</v>
      </c>
      <c r="E315" s="1" t="s">
        <v>2817</v>
      </c>
      <c r="F315" s="4" t="s">
        <v>2818</v>
      </c>
      <c r="J315" s="4" t="s">
        <v>2819</v>
      </c>
      <c r="K315" s="1" t="s">
        <v>401</v>
      </c>
      <c r="L315" s="1" t="s">
        <v>163</v>
      </c>
      <c r="M315" s="1" t="s">
        <v>2820</v>
      </c>
      <c r="N315" s="1" t="s">
        <v>2821</v>
      </c>
      <c r="O315" s="1" t="s">
        <v>2822</v>
      </c>
      <c r="P315" s="1">
        <v>1.0</v>
      </c>
      <c r="Q315" s="1">
        <v>1.0</v>
      </c>
      <c r="U315" s="1">
        <v>3.0</v>
      </c>
      <c r="V315" s="1" t="s">
        <v>2823</v>
      </c>
      <c r="W315" s="5"/>
      <c r="X315" s="1"/>
      <c r="Y315" s="6"/>
    </row>
    <row r="316">
      <c r="A316" s="1" t="s">
        <v>2824</v>
      </c>
      <c r="B316" s="1" t="s">
        <v>2825</v>
      </c>
      <c r="C316" s="1" t="s">
        <v>2826</v>
      </c>
      <c r="D316" s="1" t="s">
        <v>2827</v>
      </c>
      <c r="E316" s="1" t="s">
        <v>2828</v>
      </c>
      <c r="G316" s="1" t="s">
        <v>2829</v>
      </c>
      <c r="J316" s="4" t="s">
        <v>2830</v>
      </c>
      <c r="K316" s="1" t="s">
        <v>30</v>
      </c>
      <c r="L316" s="1" t="s">
        <v>31</v>
      </c>
      <c r="M316" s="1" t="s">
        <v>2831</v>
      </c>
      <c r="N316" s="1" t="s">
        <v>2832</v>
      </c>
      <c r="O316" s="1" t="s">
        <v>2833</v>
      </c>
      <c r="P316" s="1">
        <v>3.0</v>
      </c>
      <c r="Q316" s="1">
        <v>2.0</v>
      </c>
      <c r="R316" s="1">
        <v>1.0</v>
      </c>
      <c r="S316" s="1">
        <v>2.0</v>
      </c>
      <c r="U316" s="1">
        <v>6.0</v>
      </c>
      <c r="V316" s="1" t="s">
        <v>2834</v>
      </c>
      <c r="W316" s="2">
        <v>43863.0</v>
      </c>
      <c r="X316" s="1" t="s">
        <v>135</v>
      </c>
      <c r="Y316" s="6"/>
    </row>
    <row r="317">
      <c r="A317" s="1" t="s">
        <v>2835</v>
      </c>
      <c r="B317" s="1" t="s">
        <v>2836</v>
      </c>
      <c r="C317" s="1" t="s">
        <v>2837</v>
      </c>
      <c r="J317" s="4" t="s">
        <v>2838</v>
      </c>
      <c r="K317" s="1" t="s">
        <v>30</v>
      </c>
      <c r="L317" s="1" t="s">
        <v>31</v>
      </c>
      <c r="M317" s="1" t="s">
        <v>2839</v>
      </c>
      <c r="N317" s="1" t="s">
        <v>2840</v>
      </c>
      <c r="O317" s="1" t="s">
        <v>2841</v>
      </c>
      <c r="P317" s="1">
        <v>1.0</v>
      </c>
      <c r="Q317" s="1">
        <v>1.0</v>
      </c>
      <c r="U317" s="1">
        <v>6.0</v>
      </c>
      <c r="V317" s="1" t="s">
        <v>2842</v>
      </c>
      <c r="W317" s="2">
        <v>44153.0</v>
      </c>
      <c r="X317" s="1"/>
      <c r="Y317" s="6"/>
    </row>
    <row r="318">
      <c r="A318" s="1" t="s">
        <v>2843</v>
      </c>
      <c r="B318" s="1" t="s">
        <v>2844</v>
      </c>
      <c r="C318" s="1" t="s">
        <v>2845</v>
      </c>
      <c r="D318" s="1" t="s">
        <v>2846</v>
      </c>
      <c r="H318" s="1" t="s">
        <v>2847</v>
      </c>
      <c r="J318" s="4" t="s">
        <v>2848</v>
      </c>
      <c r="K318" s="1" t="s">
        <v>401</v>
      </c>
      <c r="L318" s="1" t="s">
        <v>31</v>
      </c>
      <c r="M318" s="1" t="s">
        <v>1711</v>
      </c>
      <c r="N318" s="1" t="s">
        <v>2849</v>
      </c>
      <c r="O318" s="1" t="s">
        <v>2850</v>
      </c>
      <c r="P318" s="1">
        <v>1.0</v>
      </c>
      <c r="Q318" s="1">
        <v>1.0</v>
      </c>
      <c r="U318" s="1">
        <v>6.0</v>
      </c>
      <c r="V318" s="1" t="s">
        <v>2851</v>
      </c>
      <c r="W318" s="5"/>
      <c r="X318" s="1"/>
      <c r="Y318" s="6"/>
    </row>
    <row r="319">
      <c r="A319" s="1" t="s">
        <v>2852</v>
      </c>
      <c r="B319" s="1" t="s">
        <v>2853</v>
      </c>
      <c r="C319" s="1" t="s">
        <v>2854</v>
      </c>
      <c r="J319" s="4" t="s">
        <v>2855</v>
      </c>
      <c r="K319" s="1" t="s">
        <v>401</v>
      </c>
      <c r="L319" s="1" t="s">
        <v>31</v>
      </c>
      <c r="M319" s="1" t="s">
        <v>2856</v>
      </c>
      <c r="N319" s="1" t="s">
        <v>2857</v>
      </c>
      <c r="O319" s="1" t="s">
        <v>2858</v>
      </c>
      <c r="P319" s="1">
        <v>1.0</v>
      </c>
      <c r="Q319" s="1">
        <v>1.0</v>
      </c>
      <c r="U319" s="1">
        <v>1.0</v>
      </c>
      <c r="V319" s="1" t="s">
        <v>2859</v>
      </c>
      <c r="W319" s="2">
        <v>44178.0</v>
      </c>
      <c r="X319" s="1"/>
      <c r="Y319" s="1" t="s">
        <v>199</v>
      </c>
    </row>
    <row r="320">
      <c r="A320" s="1" t="s">
        <v>2860</v>
      </c>
      <c r="B320" s="1" t="s">
        <v>2861</v>
      </c>
      <c r="C320" s="1" t="s">
        <v>2862</v>
      </c>
      <c r="D320" s="1" t="s">
        <v>2863</v>
      </c>
      <c r="E320" s="1" t="s">
        <v>2864</v>
      </c>
      <c r="G320" s="1" t="s">
        <v>2865</v>
      </c>
      <c r="J320" s="4" t="s">
        <v>2866</v>
      </c>
      <c r="K320" s="1" t="s">
        <v>30</v>
      </c>
      <c r="L320" s="1" t="s">
        <v>51</v>
      </c>
      <c r="M320" s="1" t="s">
        <v>2867</v>
      </c>
      <c r="N320" s="1" t="s">
        <v>2868</v>
      </c>
      <c r="O320" s="1" t="s">
        <v>2869</v>
      </c>
      <c r="P320" s="1">
        <v>1.0</v>
      </c>
      <c r="Q320" s="1">
        <v>1.0</v>
      </c>
      <c r="S320" s="1">
        <v>1.0</v>
      </c>
      <c r="U320" s="1">
        <v>2.0</v>
      </c>
      <c r="V320" s="1" t="s">
        <v>2870</v>
      </c>
      <c r="W320" s="2">
        <v>44178.0</v>
      </c>
      <c r="X320" s="1"/>
      <c r="Y320" s="1" t="s">
        <v>36</v>
      </c>
    </row>
    <row r="321">
      <c r="A321" s="1" t="s">
        <v>2871</v>
      </c>
      <c r="B321" s="1" t="s">
        <v>2872</v>
      </c>
      <c r="C321" s="1" t="s">
        <v>2663</v>
      </c>
      <c r="J321" s="4" t="s">
        <v>2873</v>
      </c>
      <c r="K321" s="1" t="s">
        <v>130</v>
      </c>
      <c r="L321" s="1" t="s">
        <v>31</v>
      </c>
      <c r="M321" s="1" t="s">
        <v>323</v>
      </c>
      <c r="N321" s="1" t="s">
        <v>2874</v>
      </c>
      <c r="O321" s="1" t="s">
        <v>2875</v>
      </c>
      <c r="P321" s="1">
        <v>1.0</v>
      </c>
      <c r="Q321" s="1">
        <v>1.0</v>
      </c>
      <c r="U321" s="1">
        <v>2.0</v>
      </c>
      <c r="V321" s="1" t="s">
        <v>2876</v>
      </c>
      <c r="W321" s="2">
        <v>44177.0</v>
      </c>
      <c r="X321" s="1"/>
      <c r="Y321" s="1" t="s">
        <v>168</v>
      </c>
    </row>
    <row r="322">
      <c r="A322" s="1" t="s">
        <v>2877</v>
      </c>
      <c r="B322" s="1" t="s">
        <v>2878</v>
      </c>
      <c r="C322" s="1" t="s">
        <v>2879</v>
      </c>
      <c r="J322" s="4" t="s">
        <v>2880</v>
      </c>
      <c r="K322" s="1" t="s">
        <v>30</v>
      </c>
      <c r="L322" s="1" t="s">
        <v>31</v>
      </c>
      <c r="M322" s="1" t="s">
        <v>2881</v>
      </c>
      <c r="N322" s="1" t="s">
        <v>2882</v>
      </c>
      <c r="O322" s="1" t="s">
        <v>2883</v>
      </c>
      <c r="P322" s="1">
        <v>1.0</v>
      </c>
      <c r="Q322" s="1">
        <v>1.0</v>
      </c>
      <c r="U322" s="1">
        <v>1.0</v>
      </c>
      <c r="V322" s="1" t="s">
        <v>2884</v>
      </c>
      <c r="W322" s="2">
        <v>44178.0</v>
      </c>
      <c r="X322" s="1"/>
      <c r="Y322" s="6"/>
    </row>
    <row r="323">
      <c r="A323" s="1" t="s">
        <v>2885</v>
      </c>
      <c r="B323" s="1" t="s">
        <v>2886</v>
      </c>
      <c r="C323" s="1" t="s">
        <v>2887</v>
      </c>
      <c r="F323" s="1" t="s">
        <v>2888</v>
      </c>
      <c r="G323" s="1" t="s">
        <v>2889</v>
      </c>
      <c r="J323" s="4" t="s">
        <v>2890</v>
      </c>
      <c r="K323" s="1" t="s">
        <v>30</v>
      </c>
      <c r="L323" s="1" t="s">
        <v>31</v>
      </c>
      <c r="M323" s="1" t="s">
        <v>186</v>
      </c>
      <c r="N323" s="1" t="s">
        <v>2891</v>
      </c>
      <c r="O323" s="1" t="s">
        <v>2892</v>
      </c>
      <c r="P323" s="1">
        <v>1.0</v>
      </c>
      <c r="Q323" s="1">
        <v>1.0</v>
      </c>
      <c r="U323" s="1">
        <v>4.0</v>
      </c>
      <c r="V323" s="1" t="s">
        <v>2893</v>
      </c>
      <c r="W323" s="5"/>
      <c r="X323" s="1" t="s">
        <v>95</v>
      </c>
      <c r="Y323" s="1" t="s">
        <v>36</v>
      </c>
    </row>
    <row r="324">
      <c r="A324" s="1" t="s">
        <v>2894</v>
      </c>
      <c r="B324" s="1" t="s">
        <v>2895</v>
      </c>
      <c r="C324" s="1" t="s">
        <v>2896</v>
      </c>
      <c r="J324" s="4" t="s">
        <v>2897</v>
      </c>
      <c r="K324" s="1" t="s">
        <v>30</v>
      </c>
      <c r="L324" s="1" t="s">
        <v>163</v>
      </c>
      <c r="M324" s="1" t="s">
        <v>2898</v>
      </c>
      <c r="N324" s="1" t="s">
        <v>2899</v>
      </c>
      <c r="O324" s="1" t="s">
        <v>2900</v>
      </c>
      <c r="P324" s="1">
        <v>1.0</v>
      </c>
      <c r="Q324" s="1">
        <v>1.0</v>
      </c>
      <c r="U324" s="1">
        <v>1.0</v>
      </c>
      <c r="V324" s="1" t="s">
        <v>2901</v>
      </c>
      <c r="W324" s="2">
        <v>44176.0</v>
      </c>
      <c r="X324" s="1"/>
      <c r="Y324" s="1" t="s">
        <v>199</v>
      </c>
    </row>
    <row r="325">
      <c r="A325" s="1" t="s">
        <v>2902</v>
      </c>
      <c r="B325" s="1" t="s">
        <v>2903</v>
      </c>
      <c r="C325" s="1" t="s">
        <v>2904</v>
      </c>
      <c r="D325" s="1" t="s">
        <v>2905</v>
      </c>
      <c r="G325" s="1" t="s">
        <v>2906</v>
      </c>
      <c r="J325" s="4" t="s">
        <v>2907</v>
      </c>
      <c r="K325" s="1" t="s">
        <v>30</v>
      </c>
      <c r="L325" s="1" t="s">
        <v>31</v>
      </c>
      <c r="M325" s="1" t="s">
        <v>1421</v>
      </c>
      <c r="N325" s="1" t="s">
        <v>2908</v>
      </c>
      <c r="O325" s="1" t="s">
        <v>2909</v>
      </c>
      <c r="P325" s="1">
        <v>2.0</v>
      </c>
      <c r="Q325" s="1">
        <v>1.0</v>
      </c>
      <c r="U325" s="1">
        <v>29.0</v>
      </c>
      <c r="V325" s="1" t="s">
        <v>2910</v>
      </c>
      <c r="W325" s="2">
        <v>44167.0</v>
      </c>
      <c r="X325" s="1"/>
      <c r="Y325" s="6"/>
    </row>
    <row r="326">
      <c r="A326" s="1" t="s">
        <v>2911</v>
      </c>
      <c r="B326" s="1" t="s">
        <v>2912</v>
      </c>
      <c r="C326" s="1" t="s">
        <v>2913</v>
      </c>
      <c r="J326" s="4" t="s">
        <v>2914</v>
      </c>
      <c r="K326" s="1" t="s">
        <v>30</v>
      </c>
      <c r="L326" s="1" t="s">
        <v>163</v>
      </c>
      <c r="M326" s="1" t="s">
        <v>1237</v>
      </c>
      <c r="N326" s="1" t="s">
        <v>2915</v>
      </c>
      <c r="O326" s="1" t="s">
        <v>2916</v>
      </c>
      <c r="P326" s="1">
        <v>3.0</v>
      </c>
      <c r="Q326" s="1">
        <v>1.0</v>
      </c>
      <c r="U326" s="1">
        <v>2.0</v>
      </c>
      <c r="V326" s="1" t="s">
        <v>2917</v>
      </c>
      <c r="W326" s="2">
        <v>44176.0</v>
      </c>
      <c r="X326" s="1"/>
      <c r="Y326" s="6"/>
    </row>
    <row r="327">
      <c r="A327" s="1" t="s">
        <v>2918</v>
      </c>
      <c r="B327" s="1" t="s">
        <v>2919</v>
      </c>
      <c r="C327" s="1" t="s">
        <v>98</v>
      </c>
      <c r="D327" s="1" t="s">
        <v>99</v>
      </c>
      <c r="J327" s="4" t="s">
        <v>2920</v>
      </c>
      <c r="K327" s="1" t="s">
        <v>30</v>
      </c>
      <c r="L327" s="1" t="s">
        <v>51</v>
      </c>
      <c r="M327" s="1" t="s">
        <v>2921</v>
      </c>
      <c r="N327" s="1" t="s">
        <v>2922</v>
      </c>
      <c r="O327" s="1" t="s">
        <v>2923</v>
      </c>
      <c r="P327" s="1">
        <v>1.0</v>
      </c>
      <c r="Q327" s="1">
        <v>1.0</v>
      </c>
      <c r="U327" s="1">
        <v>3.0</v>
      </c>
      <c r="V327" s="1" t="s">
        <v>2924</v>
      </c>
      <c r="W327" s="2">
        <v>44176.0</v>
      </c>
      <c r="X327" s="1"/>
      <c r="Y327" s="6"/>
    </row>
    <row r="328">
      <c r="A328" s="1" t="s">
        <v>2925</v>
      </c>
      <c r="B328" s="1" t="s">
        <v>2926</v>
      </c>
      <c r="C328" s="1" t="s">
        <v>2927</v>
      </c>
      <c r="D328" s="1" t="s">
        <v>2928</v>
      </c>
      <c r="E328" s="1" t="s">
        <v>2929</v>
      </c>
      <c r="J328" s="4" t="s">
        <v>2930</v>
      </c>
      <c r="K328" s="1" t="s">
        <v>30</v>
      </c>
      <c r="L328" s="1" t="s">
        <v>31</v>
      </c>
      <c r="M328" s="1" t="s">
        <v>145</v>
      </c>
      <c r="N328" s="1" t="s">
        <v>2931</v>
      </c>
      <c r="O328" s="1" t="s">
        <v>2932</v>
      </c>
      <c r="P328" s="1">
        <v>1.0</v>
      </c>
      <c r="Q328" s="1">
        <v>1.0</v>
      </c>
      <c r="U328" s="1">
        <v>2.0</v>
      </c>
      <c r="V328" s="1" t="s">
        <v>2933</v>
      </c>
      <c r="W328" s="5"/>
      <c r="X328" s="1"/>
      <c r="Y328" s="6"/>
    </row>
    <row r="329">
      <c r="A329" s="1" t="s">
        <v>2934</v>
      </c>
      <c r="B329" s="1" t="s">
        <v>2935</v>
      </c>
      <c r="C329" s="1" t="s">
        <v>2936</v>
      </c>
      <c r="J329" s="4" t="s">
        <v>2937</v>
      </c>
      <c r="K329" s="1" t="s">
        <v>30</v>
      </c>
      <c r="L329" s="1" t="s">
        <v>31</v>
      </c>
      <c r="M329" s="1" t="s">
        <v>71</v>
      </c>
      <c r="N329" s="1" t="s">
        <v>2938</v>
      </c>
      <c r="O329" s="1" t="s">
        <v>2939</v>
      </c>
      <c r="P329" s="1">
        <v>1.0</v>
      </c>
      <c r="Q329" s="1">
        <v>1.0</v>
      </c>
      <c r="U329" s="1">
        <v>1.0</v>
      </c>
      <c r="V329" s="1" t="s">
        <v>2940</v>
      </c>
      <c r="W329" s="5"/>
      <c r="X329" s="1"/>
      <c r="Y329" s="6"/>
    </row>
    <row r="330">
      <c r="A330" s="1" t="s">
        <v>2941</v>
      </c>
      <c r="B330" s="1" t="s">
        <v>2942</v>
      </c>
      <c r="C330" s="1" t="s">
        <v>2943</v>
      </c>
      <c r="J330" s="4" t="s">
        <v>2944</v>
      </c>
      <c r="K330" s="1" t="s">
        <v>30</v>
      </c>
      <c r="L330" s="1" t="s">
        <v>31</v>
      </c>
      <c r="M330" s="1" t="s">
        <v>71</v>
      </c>
      <c r="N330" s="1" t="s">
        <v>2945</v>
      </c>
      <c r="O330" s="1" t="s">
        <v>2946</v>
      </c>
      <c r="P330" s="1">
        <v>1.0</v>
      </c>
      <c r="Q330" s="1">
        <v>1.0</v>
      </c>
      <c r="U330" s="1">
        <v>1.0</v>
      </c>
      <c r="V330" s="1" t="s">
        <v>2947</v>
      </c>
      <c r="W330" s="2">
        <v>44175.0</v>
      </c>
      <c r="X330" s="1"/>
      <c r="Y330" s="1" t="s">
        <v>199</v>
      </c>
    </row>
    <row r="331">
      <c r="A331" s="1" t="s">
        <v>2948</v>
      </c>
      <c r="B331" s="1" t="s">
        <v>2949</v>
      </c>
      <c r="C331" s="1" t="s">
        <v>2950</v>
      </c>
      <c r="H331" s="1" t="s">
        <v>2951</v>
      </c>
      <c r="J331" s="4" t="s">
        <v>2952</v>
      </c>
      <c r="K331" s="1" t="s">
        <v>30</v>
      </c>
      <c r="L331" s="1" t="s">
        <v>30</v>
      </c>
      <c r="N331" s="1" t="s">
        <v>2953</v>
      </c>
      <c r="O331" s="1" t="s">
        <v>2954</v>
      </c>
      <c r="P331" s="1">
        <v>1.0</v>
      </c>
      <c r="Q331" s="1">
        <v>1.0</v>
      </c>
      <c r="U331" s="1">
        <v>59.0</v>
      </c>
      <c r="V331" s="1" t="s">
        <v>2955</v>
      </c>
      <c r="W331" s="2">
        <v>43120.0</v>
      </c>
      <c r="X331" s="1"/>
      <c r="Y331" s="6"/>
    </row>
    <row r="332">
      <c r="A332" s="1" t="s">
        <v>2956</v>
      </c>
      <c r="B332" s="1" t="s">
        <v>2957</v>
      </c>
      <c r="C332" s="1" t="s">
        <v>2958</v>
      </c>
      <c r="J332" s="4" t="s">
        <v>2959</v>
      </c>
      <c r="K332" s="1" t="s">
        <v>30</v>
      </c>
      <c r="L332" s="1" t="s">
        <v>31</v>
      </c>
      <c r="M332" s="1" t="s">
        <v>71</v>
      </c>
      <c r="N332" s="1" t="s">
        <v>2960</v>
      </c>
      <c r="O332" s="1" t="s">
        <v>2961</v>
      </c>
      <c r="P332" s="1">
        <v>1.0</v>
      </c>
      <c r="Q332" s="1">
        <v>1.0</v>
      </c>
      <c r="U332" s="1">
        <v>1.0</v>
      </c>
      <c r="V332" s="1" t="s">
        <v>2962</v>
      </c>
      <c r="W332" s="2">
        <v>44174.0</v>
      </c>
      <c r="X332" s="1"/>
      <c r="Y332" s="1" t="s">
        <v>36</v>
      </c>
    </row>
    <row r="333">
      <c r="A333" s="1" t="s">
        <v>2963</v>
      </c>
      <c r="B333" s="1" t="s">
        <v>2964</v>
      </c>
      <c r="C333" s="1" t="s">
        <v>2965</v>
      </c>
      <c r="J333" s="4" t="s">
        <v>2966</v>
      </c>
      <c r="K333" s="1" t="s">
        <v>30</v>
      </c>
      <c r="L333" s="1" t="s">
        <v>31</v>
      </c>
      <c r="M333" s="1" t="s">
        <v>2967</v>
      </c>
      <c r="N333" s="1" t="s">
        <v>2968</v>
      </c>
      <c r="O333" s="1" t="s">
        <v>2969</v>
      </c>
      <c r="P333" s="1">
        <v>1.0</v>
      </c>
      <c r="Q333" s="1">
        <v>1.0</v>
      </c>
      <c r="U333" s="1">
        <v>33.0</v>
      </c>
      <c r="V333" s="1" t="s">
        <v>2970</v>
      </c>
      <c r="W333" s="2">
        <v>44151.0</v>
      </c>
      <c r="X333" s="1"/>
      <c r="Y333" s="6"/>
    </row>
    <row r="334">
      <c r="A334" s="1" t="s">
        <v>2971</v>
      </c>
      <c r="B334" s="1" t="s">
        <v>2972</v>
      </c>
      <c r="C334" s="1" t="s">
        <v>2973</v>
      </c>
      <c r="J334" s="4" t="s">
        <v>2974</v>
      </c>
      <c r="K334" s="1" t="s">
        <v>30</v>
      </c>
      <c r="L334" s="1" t="s">
        <v>31</v>
      </c>
      <c r="M334" s="1" t="s">
        <v>2975</v>
      </c>
      <c r="N334" s="1" t="s">
        <v>2976</v>
      </c>
      <c r="O334" s="1" t="s">
        <v>2977</v>
      </c>
      <c r="P334" s="1">
        <v>1.0</v>
      </c>
      <c r="Q334" s="1">
        <v>1.0</v>
      </c>
      <c r="U334" s="1">
        <v>1.0</v>
      </c>
      <c r="V334" s="1" t="s">
        <v>2978</v>
      </c>
      <c r="W334" s="5"/>
      <c r="X334" s="1"/>
      <c r="Y334" s="6"/>
    </row>
    <row r="335">
      <c r="A335" s="1" t="s">
        <v>2979</v>
      </c>
      <c r="B335" s="4" t="s">
        <v>2980</v>
      </c>
      <c r="C335" s="1" t="s">
        <v>2981</v>
      </c>
      <c r="J335" s="4" t="s">
        <v>2982</v>
      </c>
      <c r="K335" s="1" t="s">
        <v>130</v>
      </c>
      <c r="L335" s="1" t="s">
        <v>31</v>
      </c>
      <c r="M335" s="1" t="s">
        <v>121</v>
      </c>
      <c r="N335" s="1" t="s">
        <v>2983</v>
      </c>
      <c r="O335" s="1" t="s">
        <v>2984</v>
      </c>
      <c r="P335" s="1">
        <v>1.0</v>
      </c>
      <c r="Q335" s="1">
        <v>1.0</v>
      </c>
      <c r="U335" s="1">
        <v>7.0</v>
      </c>
      <c r="V335" s="1" t="s">
        <v>2985</v>
      </c>
      <c r="W335" s="2">
        <v>44151.0</v>
      </c>
      <c r="X335" s="1"/>
      <c r="Y335" s="1" t="s">
        <v>36</v>
      </c>
    </row>
    <row r="336">
      <c r="A336" s="1" t="s">
        <v>2986</v>
      </c>
      <c r="B336" s="1" t="s">
        <v>2987</v>
      </c>
      <c r="C336" s="1" t="s">
        <v>2988</v>
      </c>
      <c r="J336" s="4" t="s">
        <v>2989</v>
      </c>
      <c r="K336" s="1" t="s">
        <v>30</v>
      </c>
      <c r="L336" s="1" t="s">
        <v>51</v>
      </c>
      <c r="M336" s="1" t="s">
        <v>2990</v>
      </c>
      <c r="N336" s="1" t="s">
        <v>2991</v>
      </c>
      <c r="O336" s="1" t="s">
        <v>2992</v>
      </c>
      <c r="P336" s="1">
        <v>2.0</v>
      </c>
      <c r="Q336" s="1">
        <v>1.0</v>
      </c>
      <c r="U336" s="1">
        <v>25.0</v>
      </c>
      <c r="V336" s="1" t="s">
        <v>2993</v>
      </c>
      <c r="W336" s="2">
        <v>44149.0</v>
      </c>
      <c r="X336" s="1"/>
      <c r="Y336" s="6"/>
    </row>
    <row r="337">
      <c r="A337" s="1" t="s">
        <v>2994</v>
      </c>
      <c r="B337" s="1" t="s">
        <v>2995</v>
      </c>
      <c r="C337" s="1" t="s">
        <v>2996</v>
      </c>
      <c r="H337" s="1" t="s">
        <v>2997</v>
      </c>
      <c r="J337" s="4" t="s">
        <v>2998</v>
      </c>
      <c r="K337" s="1" t="s">
        <v>30</v>
      </c>
      <c r="L337" s="1" t="s">
        <v>31</v>
      </c>
      <c r="M337" s="1" t="s">
        <v>608</v>
      </c>
      <c r="N337" s="1" t="s">
        <v>2999</v>
      </c>
      <c r="O337" s="1" t="s">
        <v>3000</v>
      </c>
      <c r="P337" s="1">
        <v>1.0</v>
      </c>
      <c r="Q337" s="1">
        <v>1.0</v>
      </c>
      <c r="U337" s="1">
        <v>22.0</v>
      </c>
      <c r="V337" s="1" t="s">
        <v>3001</v>
      </c>
      <c r="W337" s="2">
        <v>44152.0</v>
      </c>
      <c r="X337" s="1"/>
      <c r="Y337" s="1" t="s">
        <v>36</v>
      </c>
    </row>
    <row r="338">
      <c r="A338" s="1" t="s">
        <v>3002</v>
      </c>
      <c r="B338" s="1" t="s">
        <v>3003</v>
      </c>
      <c r="C338" s="1" t="s">
        <v>3004</v>
      </c>
      <c r="D338" s="1" t="s">
        <v>3005</v>
      </c>
      <c r="E338" s="1" t="s">
        <v>3006</v>
      </c>
      <c r="H338" s="1" t="s">
        <v>3007</v>
      </c>
      <c r="J338" s="4" t="s">
        <v>3008</v>
      </c>
      <c r="K338" s="1" t="s">
        <v>30</v>
      </c>
      <c r="L338" s="1" t="s">
        <v>31</v>
      </c>
      <c r="M338" s="1" t="s">
        <v>2507</v>
      </c>
      <c r="N338" s="1" t="s">
        <v>3009</v>
      </c>
      <c r="O338" s="1" t="s">
        <v>3010</v>
      </c>
      <c r="P338" s="1">
        <v>1.0</v>
      </c>
      <c r="Q338" s="1">
        <v>1.0</v>
      </c>
      <c r="U338" s="1">
        <v>18.0</v>
      </c>
      <c r="V338" s="1" t="s">
        <v>3011</v>
      </c>
      <c r="W338" s="2">
        <v>44149.0</v>
      </c>
      <c r="X338" s="1"/>
      <c r="Y338" s="1" t="s">
        <v>199</v>
      </c>
    </row>
    <row r="339">
      <c r="A339" s="1" t="s">
        <v>3012</v>
      </c>
      <c r="B339" s="1" t="s">
        <v>3013</v>
      </c>
      <c r="C339" s="1" t="s">
        <v>3014</v>
      </c>
      <c r="D339" s="1" t="s">
        <v>3015</v>
      </c>
      <c r="J339" s="4" t="s">
        <v>3016</v>
      </c>
      <c r="K339" s="1" t="s">
        <v>30</v>
      </c>
      <c r="L339" s="1" t="s">
        <v>31</v>
      </c>
      <c r="M339" s="1" t="s">
        <v>3017</v>
      </c>
      <c r="N339" s="1" t="s">
        <v>3018</v>
      </c>
      <c r="O339" s="1" t="s">
        <v>3019</v>
      </c>
      <c r="P339" s="1">
        <v>2.0</v>
      </c>
      <c r="Q339" s="1">
        <v>1.0</v>
      </c>
      <c r="U339" s="1">
        <v>24.0</v>
      </c>
      <c r="V339" s="1" t="s">
        <v>3020</v>
      </c>
      <c r="W339" s="2">
        <v>44156.0</v>
      </c>
      <c r="X339" s="1"/>
      <c r="Y339" s="6"/>
    </row>
    <row r="340">
      <c r="A340" s="1" t="s">
        <v>3021</v>
      </c>
      <c r="B340" s="1" t="s">
        <v>3022</v>
      </c>
      <c r="C340" s="1" t="s">
        <v>3023</v>
      </c>
      <c r="D340" s="1" t="s">
        <v>3024</v>
      </c>
      <c r="G340" s="1" t="s">
        <v>3025</v>
      </c>
      <c r="H340" s="1" t="s">
        <v>3026</v>
      </c>
      <c r="J340" s="4" t="s">
        <v>3027</v>
      </c>
      <c r="K340" s="1" t="s">
        <v>30</v>
      </c>
      <c r="L340" s="1" t="s">
        <v>31</v>
      </c>
      <c r="M340" s="1" t="s">
        <v>186</v>
      </c>
      <c r="N340" s="1" t="s">
        <v>3028</v>
      </c>
      <c r="O340" s="1" t="s">
        <v>3029</v>
      </c>
      <c r="P340" s="1">
        <v>1.0</v>
      </c>
      <c r="Q340" s="1">
        <v>1.0</v>
      </c>
      <c r="U340" s="1">
        <v>15.0</v>
      </c>
      <c r="V340" s="1" t="s">
        <v>3030</v>
      </c>
      <c r="W340" s="5"/>
      <c r="X340" s="1"/>
      <c r="Y340" s="1" t="s">
        <v>36</v>
      </c>
    </row>
    <row r="341">
      <c r="A341" s="1" t="s">
        <v>3031</v>
      </c>
      <c r="B341" s="1" t="s">
        <v>3032</v>
      </c>
      <c r="C341" s="1" t="s">
        <v>3033</v>
      </c>
      <c r="J341" s="4" t="s">
        <v>3034</v>
      </c>
      <c r="K341" s="1" t="s">
        <v>30</v>
      </c>
      <c r="L341" s="1" t="s">
        <v>31</v>
      </c>
      <c r="M341" s="1" t="s">
        <v>1083</v>
      </c>
      <c r="N341" s="1" t="s">
        <v>3035</v>
      </c>
      <c r="O341" s="1" t="s">
        <v>3036</v>
      </c>
      <c r="P341" s="1">
        <v>1.0</v>
      </c>
      <c r="Q341" s="1">
        <v>1.0</v>
      </c>
      <c r="U341" s="1">
        <v>2.0</v>
      </c>
      <c r="V341" s="1" t="s">
        <v>3037</v>
      </c>
      <c r="W341" s="2">
        <v>44090.0</v>
      </c>
      <c r="X341" s="1"/>
      <c r="Y341" s="1" t="s">
        <v>36</v>
      </c>
    </row>
    <row r="342">
      <c r="A342" s="1" t="s">
        <v>3038</v>
      </c>
      <c r="B342" s="1" t="s">
        <v>3039</v>
      </c>
      <c r="C342" s="1" t="s">
        <v>3040</v>
      </c>
      <c r="J342" s="4" t="s">
        <v>3041</v>
      </c>
      <c r="K342" s="1" t="s">
        <v>30</v>
      </c>
      <c r="L342" s="1" t="s">
        <v>31</v>
      </c>
      <c r="M342" s="1" t="s">
        <v>3042</v>
      </c>
      <c r="N342" s="1" t="s">
        <v>3043</v>
      </c>
      <c r="O342" s="1" t="s">
        <v>3044</v>
      </c>
      <c r="P342" s="1">
        <v>1.0</v>
      </c>
      <c r="Q342" s="1">
        <v>1.0</v>
      </c>
      <c r="U342" s="1">
        <v>1.0</v>
      </c>
      <c r="V342" s="1" t="s">
        <v>3045</v>
      </c>
      <c r="W342" s="2">
        <v>44169.0</v>
      </c>
      <c r="X342" s="1"/>
      <c r="Y342" s="6"/>
    </row>
    <row r="343">
      <c r="A343" s="1" t="s">
        <v>3046</v>
      </c>
      <c r="B343" s="1" t="s">
        <v>3047</v>
      </c>
      <c r="C343" s="1" t="s">
        <v>3048</v>
      </c>
      <c r="J343" s="4" t="s">
        <v>3049</v>
      </c>
      <c r="K343" s="1" t="s">
        <v>130</v>
      </c>
      <c r="L343" s="1" t="s">
        <v>31</v>
      </c>
      <c r="M343" s="1" t="s">
        <v>145</v>
      </c>
      <c r="N343" s="1" t="s">
        <v>3050</v>
      </c>
      <c r="O343" s="1" t="s">
        <v>3051</v>
      </c>
      <c r="P343" s="1">
        <v>1.0</v>
      </c>
      <c r="Q343" s="1">
        <v>1.0</v>
      </c>
      <c r="U343" s="1">
        <v>1.0</v>
      </c>
      <c r="V343" s="1" t="s">
        <v>3052</v>
      </c>
      <c r="W343" s="2">
        <v>44169.0</v>
      </c>
      <c r="X343" s="1"/>
      <c r="Y343" s="1" t="s">
        <v>36</v>
      </c>
    </row>
    <row r="344">
      <c r="A344" s="1" t="s">
        <v>3053</v>
      </c>
      <c r="B344" s="1" t="s">
        <v>3054</v>
      </c>
      <c r="C344" s="1" t="s">
        <v>3055</v>
      </c>
      <c r="D344" s="1" t="s">
        <v>3056</v>
      </c>
      <c r="J344" s="4" t="s">
        <v>3057</v>
      </c>
      <c r="K344" s="1" t="s">
        <v>30</v>
      </c>
      <c r="L344" s="1" t="s">
        <v>31</v>
      </c>
      <c r="M344" s="1" t="s">
        <v>3058</v>
      </c>
      <c r="N344" s="1" t="s">
        <v>3059</v>
      </c>
      <c r="O344" s="1" t="s">
        <v>3060</v>
      </c>
      <c r="P344" s="1">
        <v>2.0</v>
      </c>
      <c r="Q344" s="1">
        <v>2.0</v>
      </c>
      <c r="T344" s="1">
        <v>1.0</v>
      </c>
      <c r="U344" s="1">
        <v>1.0</v>
      </c>
      <c r="V344" s="1" t="s">
        <v>3061</v>
      </c>
      <c r="W344" s="2">
        <v>44168.0</v>
      </c>
      <c r="X344" s="1"/>
      <c r="Y344" s="6"/>
    </row>
    <row r="345">
      <c r="A345" s="1" t="s">
        <v>3062</v>
      </c>
      <c r="B345" s="1" t="s">
        <v>3063</v>
      </c>
      <c r="C345" s="1" t="s">
        <v>3064</v>
      </c>
      <c r="J345" s="4" t="s">
        <v>3065</v>
      </c>
      <c r="K345" s="1" t="s">
        <v>30</v>
      </c>
      <c r="L345" s="1" t="s">
        <v>31</v>
      </c>
      <c r="M345" s="1" t="s">
        <v>3066</v>
      </c>
      <c r="N345" s="1" t="s">
        <v>3067</v>
      </c>
      <c r="O345" s="1" t="s">
        <v>3068</v>
      </c>
      <c r="P345" s="1">
        <v>1.0</v>
      </c>
      <c r="Q345" s="1">
        <v>1.0</v>
      </c>
      <c r="U345" s="1">
        <v>2.0</v>
      </c>
      <c r="V345" s="1" t="s">
        <v>3069</v>
      </c>
      <c r="W345" s="2">
        <v>44160.0</v>
      </c>
      <c r="X345" s="1"/>
      <c r="Y345" s="6"/>
    </row>
    <row r="346">
      <c r="A346" s="1" t="s">
        <v>3070</v>
      </c>
      <c r="B346" s="1" t="s">
        <v>3071</v>
      </c>
      <c r="C346" s="1" t="s">
        <v>3072</v>
      </c>
      <c r="H346" s="1" t="s">
        <v>3073</v>
      </c>
      <c r="J346" s="4" t="s">
        <v>3074</v>
      </c>
      <c r="K346" s="1" t="s">
        <v>30</v>
      </c>
      <c r="L346" s="1" t="s">
        <v>163</v>
      </c>
      <c r="M346" s="1" t="s">
        <v>539</v>
      </c>
      <c r="N346" s="1" t="s">
        <v>3075</v>
      </c>
      <c r="O346" s="1" t="s">
        <v>3076</v>
      </c>
      <c r="P346" s="1">
        <v>1.0</v>
      </c>
      <c r="Q346" s="1">
        <v>1.0</v>
      </c>
      <c r="U346" s="1">
        <v>3.0</v>
      </c>
      <c r="V346" s="1" t="s">
        <v>3077</v>
      </c>
      <c r="W346" s="5"/>
      <c r="X346" s="1"/>
      <c r="Y346" s="1" t="s">
        <v>36</v>
      </c>
    </row>
    <row r="347">
      <c r="A347" s="1" t="s">
        <v>3078</v>
      </c>
      <c r="B347" s="1" t="s">
        <v>3079</v>
      </c>
      <c r="C347" s="1" t="s">
        <v>3080</v>
      </c>
      <c r="J347" s="4" t="s">
        <v>3081</v>
      </c>
      <c r="K347" s="1" t="s">
        <v>30</v>
      </c>
      <c r="L347" s="1" t="s">
        <v>31</v>
      </c>
      <c r="M347" s="1" t="s">
        <v>3082</v>
      </c>
      <c r="N347" s="1" t="s">
        <v>3083</v>
      </c>
      <c r="O347" s="1" t="s">
        <v>3084</v>
      </c>
      <c r="P347" s="1">
        <v>1.0</v>
      </c>
      <c r="Q347" s="1">
        <v>1.0</v>
      </c>
      <c r="S347" s="1">
        <v>1.0</v>
      </c>
      <c r="U347" s="1">
        <v>2.0</v>
      </c>
      <c r="V347" s="1" t="s">
        <v>3085</v>
      </c>
      <c r="W347" s="2">
        <v>44166.0</v>
      </c>
      <c r="X347" s="1"/>
      <c r="Y347" s="6"/>
    </row>
    <row r="348">
      <c r="A348" s="1" t="s">
        <v>3086</v>
      </c>
      <c r="B348" s="4" t="s">
        <v>3087</v>
      </c>
      <c r="C348" s="1" t="s">
        <v>3088</v>
      </c>
      <c r="J348" s="4" t="s">
        <v>3089</v>
      </c>
      <c r="K348" s="1" t="s">
        <v>30</v>
      </c>
      <c r="L348" s="1" t="s">
        <v>31</v>
      </c>
      <c r="M348" s="1" t="s">
        <v>524</v>
      </c>
      <c r="N348" s="1" t="s">
        <v>3090</v>
      </c>
      <c r="O348" s="1" t="s">
        <v>3091</v>
      </c>
      <c r="P348" s="1">
        <v>2.0</v>
      </c>
      <c r="Q348" s="1">
        <v>1.0</v>
      </c>
      <c r="U348" s="1">
        <v>4.0</v>
      </c>
      <c r="V348" s="1" t="s">
        <v>3092</v>
      </c>
      <c r="W348" s="2">
        <v>44165.0</v>
      </c>
      <c r="X348" s="1"/>
      <c r="Y348" s="6"/>
    </row>
    <row r="349">
      <c r="A349" s="1" t="s">
        <v>3093</v>
      </c>
      <c r="B349" s="1" t="s">
        <v>3094</v>
      </c>
      <c r="C349" s="1" t="s">
        <v>3088</v>
      </c>
      <c r="J349" s="4" t="s">
        <v>3095</v>
      </c>
      <c r="K349" s="1" t="s">
        <v>30</v>
      </c>
      <c r="L349" s="1" t="s">
        <v>31</v>
      </c>
      <c r="M349" s="1" t="s">
        <v>524</v>
      </c>
      <c r="N349" s="1" t="s">
        <v>3096</v>
      </c>
      <c r="O349" s="1" t="s">
        <v>3097</v>
      </c>
      <c r="P349" s="1">
        <v>2.0</v>
      </c>
      <c r="Q349" s="1">
        <v>1.0</v>
      </c>
      <c r="U349" s="1">
        <v>4.0</v>
      </c>
      <c r="V349" s="1" t="s">
        <v>3098</v>
      </c>
      <c r="W349" s="2">
        <v>44165.0</v>
      </c>
      <c r="X349" s="1"/>
      <c r="Y349" s="6"/>
    </row>
    <row r="350">
      <c r="A350" s="1" t="s">
        <v>3099</v>
      </c>
      <c r="B350" s="1" t="s">
        <v>3100</v>
      </c>
      <c r="C350" s="1" t="s">
        <v>3101</v>
      </c>
      <c r="D350" s="1" t="s">
        <v>3102</v>
      </c>
      <c r="F350" s="1" t="s">
        <v>3103</v>
      </c>
      <c r="G350" s="1" t="s">
        <v>522</v>
      </c>
      <c r="J350" s="4" t="s">
        <v>3104</v>
      </c>
      <c r="K350" s="1" t="s">
        <v>30</v>
      </c>
      <c r="L350" s="1" t="s">
        <v>31</v>
      </c>
      <c r="M350" s="1" t="s">
        <v>608</v>
      </c>
      <c r="N350" s="1" t="s">
        <v>3105</v>
      </c>
      <c r="O350" s="1" t="s">
        <v>3106</v>
      </c>
      <c r="P350" s="1">
        <v>1.0</v>
      </c>
      <c r="Q350" s="1">
        <v>1.0</v>
      </c>
      <c r="U350" s="1">
        <v>1.0</v>
      </c>
      <c r="V350" s="1" t="s">
        <v>3107</v>
      </c>
      <c r="W350" s="5"/>
      <c r="X350" s="1"/>
      <c r="Y350" s="6"/>
    </row>
    <row r="351">
      <c r="A351" s="1" t="s">
        <v>3108</v>
      </c>
      <c r="B351" s="1" t="s">
        <v>3109</v>
      </c>
      <c r="C351" s="1" t="s">
        <v>3110</v>
      </c>
      <c r="J351" s="4" t="s">
        <v>3111</v>
      </c>
      <c r="K351" s="1" t="s">
        <v>30</v>
      </c>
      <c r="L351" s="1" t="s">
        <v>79</v>
      </c>
      <c r="M351" s="1" t="s">
        <v>3112</v>
      </c>
      <c r="N351" s="1" t="s">
        <v>3113</v>
      </c>
      <c r="O351" s="1" t="s">
        <v>3114</v>
      </c>
      <c r="P351" s="1">
        <v>1.0</v>
      </c>
      <c r="Q351" s="1">
        <v>1.0</v>
      </c>
      <c r="U351" s="1">
        <v>12.0</v>
      </c>
      <c r="V351" s="1" t="s">
        <v>3115</v>
      </c>
      <c r="W351" s="2">
        <v>44157.0</v>
      </c>
      <c r="X351" s="1"/>
      <c r="Y351" s="6"/>
    </row>
    <row r="352">
      <c r="A352" s="1" t="s">
        <v>3116</v>
      </c>
      <c r="B352" s="1" t="s">
        <v>3117</v>
      </c>
      <c r="C352" s="1" t="s">
        <v>3118</v>
      </c>
      <c r="D352" s="1" t="s">
        <v>3119</v>
      </c>
      <c r="E352" s="1" t="s">
        <v>3120</v>
      </c>
      <c r="F352" s="1" t="s">
        <v>3121</v>
      </c>
      <c r="G352" s="1" t="s">
        <v>3122</v>
      </c>
      <c r="H352" s="1" t="s">
        <v>3123</v>
      </c>
      <c r="J352" s="4" t="s">
        <v>3124</v>
      </c>
      <c r="K352" s="1" t="s">
        <v>30</v>
      </c>
      <c r="L352" s="1" t="s">
        <v>31</v>
      </c>
      <c r="M352" s="1" t="s">
        <v>3125</v>
      </c>
      <c r="N352" s="1" t="s">
        <v>3126</v>
      </c>
      <c r="O352" s="1" t="s">
        <v>3127</v>
      </c>
      <c r="P352" s="1">
        <v>1.0</v>
      </c>
      <c r="Q352" s="1">
        <v>1.0</v>
      </c>
      <c r="S352" s="1">
        <v>1.0</v>
      </c>
      <c r="U352" s="1">
        <v>18.0</v>
      </c>
      <c r="V352" s="1" t="s">
        <v>3128</v>
      </c>
      <c r="W352" s="2">
        <v>44054.0</v>
      </c>
      <c r="X352" s="1" t="s">
        <v>95</v>
      </c>
      <c r="Y352" s="1" t="s">
        <v>36</v>
      </c>
    </row>
    <row r="353">
      <c r="A353" s="1" t="s">
        <v>3129</v>
      </c>
      <c r="B353" s="1" t="s">
        <v>3130</v>
      </c>
      <c r="C353" s="1" t="s">
        <v>3131</v>
      </c>
      <c r="J353" s="4" t="s">
        <v>3132</v>
      </c>
      <c r="K353" s="1" t="s">
        <v>30</v>
      </c>
      <c r="L353" s="1" t="s">
        <v>31</v>
      </c>
      <c r="M353" s="1" t="s">
        <v>608</v>
      </c>
      <c r="N353" s="1" t="s">
        <v>3133</v>
      </c>
      <c r="O353" s="1" t="s">
        <v>3134</v>
      </c>
      <c r="P353" s="1">
        <v>1.0</v>
      </c>
      <c r="S353" s="1">
        <v>1.0</v>
      </c>
      <c r="U353" s="1">
        <v>7.0</v>
      </c>
      <c r="V353" s="1" t="s">
        <v>3135</v>
      </c>
      <c r="W353" s="2">
        <v>44165.0</v>
      </c>
      <c r="X353" s="1"/>
      <c r="Y353" s="6"/>
    </row>
    <row r="354">
      <c r="A354" s="1" t="s">
        <v>3136</v>
      </c>
      <c r="B354" s="1" t="s">
        <v>3137</v>
      </c>
      <c r="C354" s="1" t="s">
        <v>3138</v>
      </c>
      <c r="J354" s="4" t="s">
        <v>3139</v>
      </c>
      <c r="K354" s="1" t="s">
        <v>30</v>
      </c>
      <c r="L354" s="1" t="s">
        <v>163</v>
      </c>
      <c r="M354" s="1" t="s">
        <v>3140</v>
      </c>
      <c r="N354" s="1" t="s">
        <v>3141</v>
      </c>
      <c r="O354" s="1" t="s">
        <v>3142</v>
      </c>
      <c r="P354" s="1">
        <v>1.0</v>
      </c>
      <c r="Q354" s="1">
        <v>1.0</v>
      </c>
      <c r="U354" s="1">
        <v>1.0</v>
      </c>
      <c r="V354" s="1" t="s">
        <v>3143</v>
      </c>
      <c r="W354" s="2">
        <v>44165.0</v>
      </c>
      <c r="X354" s="1"/>
      <c r="Y354" s="6"/>
    </row>
    <row r="355">
      <c r="A355" s="1" t="s">
        <v>3144</v>
      </c>
      <c r="B355" s="1" t="s">
        <v>3145</v>
      </c>
      <c r="C355" s="1" t="s">
        <v>3146</v>
      </c>
      <c r="H355" s="1" t="s">
        <v>3147</v>
      </c>
      <c r="J355" s="4" t="s">
        <v>3148</v>
      </c>
      <c r="K355" s="1" t="s">
        <v>30</v>
      </c>
      <c r="L355" s="1" t="s">
        <v>31</v>
      </c>
      <c r="M355" s="1" t="s">
        <v>3149</v>
      </c>
      <c r="N355" s="1" t="s">
        <v>3150</v>
      </c>
      <c r="O355" s="1" t="s">
        <v>3151</v>
      </c>
      <c r="P355" s="1">
        <v>2.0</v>
      </c>
      <c r="U355" s="1">
        <v>1.0</v>
      </c>
      <c r="V355" s="1" t="s">
        <v>3152</v>
      </c>
      <c r="W355" s="2">
        <v>44165.0</v>
      </c>
      <c r="X355" s="1"/>
      <c r="Y355" s="1" t="s">
        <v>36</v>
      </c>
    </row>
    <row r="356">
      <c r="A356" s="1" t="s">
        <v>3153</v>
      </c>
      <c r="B356" s="1" t="s">
        <v>3154</v>
      </c>
      <c r="C356" s="1" t="s">
        <v>3155</v>
      </c>
      <c r="D356" s="1" t="s">
        <v>3156</v>
      </c>
      <c r="G356" s="1" t="s">
        <v>3157</v>
      </c>
      <c r="H356" s="1" t="s">
        <v>3158</v>
      </c>
      <c r="I356" s="1" t="s">
        <v>3159</v>
      </c>
      <c r="J356" s="4" t="s">
        <v>3160</v>
      </c>
      <c r="K356" s="1" t="s">
        <v>30</v>
      </c>
      <c r="L356" s="1" t="s">
        <v>163</v>
      </c>
      <c r="M356" s="1" t="s">
        <v>3161</v>
      </c>
      <c r="N356" s="1" t="s">
        <v>3162</v>
      </c>
      <c r="O356" s="1" t="s">
        <v>3163</v>
      </c>
      <c r="P356" s="1">
        <v>1.0</v>
      </c>
      <c r="Q356" s="1">
        <v>1.0</v>
      </c>
      <c r="U356" s="1">
        <v>2.0</v>
      </c>
      <c r="V356" s="1" t="s">
        <v>3164</v>
      </c>
      <c r="W356" s="5"/>
      <c r="X356" s="1"/>
      <c r="Y356" s="1" t="s">
        <v>36</v>
      </c>
    </row>
    <row r="357">
      <c r="A357" s="1" t="s">
        <v>3165</v>
      </c>
      <c r="B357" s="1" t="s">
        <v>3166</v>
      </c>
      <c r="C357" s="1" t="s">
        <v>3167</v>
      </c>
      <c r="D357" s="1" t="s">
        <v>3168</v>
      </c>
      <c r="E357" s="1" t="s">
        <v>3169</v>
      </c>
      <c r="F357" s="4" t="s">
        <v>3170</v>
      </c>
      <c r="G357" s="1" t="s">
        <v>3171</v>
      </c>
      <c r="J357" s="4" t="s">
        <v>3172</v>
      </c>
      <c r="K357" s="1" t="s">
        <v>61</v>
      </c>
      <c r="L357" s="1" t="s">
        <v>31</v>
      </c>
      <c r="M357" s="1" t="s">
        <v>3173</v>
      </c>
      <c r="N357" s="1" t="s">
        <v>3174</v>
      </c>
      <c r="O357" s="1" t="s">
        <v>3175</v>
      </c>
      <c r="P357" s="1">
        <v>1.0</v>
      </c>
      <c r="Q357" s="1">
        <v>1.0</v>
      </c>
      <c r="U357" s="1">
        <v>2.0</v>
      </c>
      <c r="V357" s="1" t="s">
        <v>3176</v>
      </c>
      <c r="W357" s="2">
        <v>44164.0</v>
      </c>
      <c r="X357" s="1"/>
      <c r="Y357" s="1" t="s">
        <v>36</v>
      </c>
    </row>
    <row r="358">
      <c r="A358" s="1" t="s">
        <v>3177</v>
      </c>
      <c r="B358" s="1" t="s">
        <v>3178</v>
      </c>
      <c r="C358" s="1" t="s">
        <v>3155</v>
      </c>
      <c r="D358" s="1" t="s">
        <v>3156</v>
      </c>
      <c r="G358" s="1" t="s">
        <v>3157</v>
      </c>
      <c r="H358" s="1" t="s">
        <v>3179</v>
      </c>
      <c r="I358" s="1" t="s">
        <v>3180</v>
      </c>
      <c r="J358" s="4" t="s">
        <v>3181</v>
      </c>
      <c r="K358" s="1" t="s">
        <v>30</v>
      </c>
      <c r="L358" s="1" t="s">
        <v>31</v>
      </c>
      <c r="M358" s="1" t="s">
        <v>2123</v>
      </c>
      <c r="N358" s="1" t="s">
        <v>3182</v>
      </c>
      <c r="O358" s="1" t="s">
        <v>3183</v>
      </c>
      <c r="P358" s="1">
        <v>1.0</v>
      </c>
      <c r="Q358" s="1">
        <v>1.0</v>
      </c>
      <c r="U358" s="1">
        <v>6.0</v>
      </c>
      <c r="V358" s="1" t="s">
        <v>3184</v>
      </c>
      <c r="W358" s="5"/>
      <c r="X358" s="1"/>
      <c r="Y358" s="1" t="s">
        <v>36</v>
      </c>
    </row>
    <row r="359">
      <c r="A359" s="1" t="s">
        <v>3185</v>
      </c>
      <c r="B359" s="1" t="s">
        <v>3186</v>
      </c>
      <c r="C359" s="1" t="s">
        <v>3187</v>
      </c>
      <c r="J359" s="4" t="s">
        <v>3188</v>
      </c>
      <c r="K359" s="1" t="s">
        <v>30</v>
      </c>
      <c r="L359" s="1" t="s">
        <v>163</v>
      </c>
      <c r="M359" s="1" t="s">
        <v>3189</v>
      </c>
      <c r="N359" s="1" t="s">
        <v>3190</v>
      </c>
      <c r="O359" s="1" t="s">
        <v>3191</v>
      </c>
      <c r="P359" s="1">
        <v>1.0</v>
      </c>
      <c r="Q359" s="1">
        <v>1.0</v>
      </c>
      <c r="U359" s="1">
        <v>8.0</v>
      </c>
      <c r="V359" s="1" t="s">
        <v>3192</v>
      </c>
      <c r="W359" s="2">
        <v>44153.0</v>
      </c>
      <c r="X359" s="1"/>
      <c r="Y359" s="6"/>
    </row>
    <row r="360">
      <c r="A360" s="1" t="s">
        <v>3193</v>
      </c>
      <c r="B360" s="1" t="s">
        <v>3194</v>
      </c>
      <c r="C360" s="1" t="s">
        <v>3195</v>
      </c>
      <c r="H360" s="1" t="s">
        <v>3196</v>
      </c>
      <c r="J360" s="4" t="s">
        <v>3197</v>
      </c>
      <c r="K360" s="1" t="s">
        <v>30</v>
      </c>
      <c r="L360" s="1" t="s">
        <v>31</v>
      </c>
      <c r="M360" s="1" t="s">
        <v>539</v>
      </c>
      <c r="N360" s="1" t="s">
        <v>3198</v>
      </c>
      <c r="O360" s="1" t="s">
        <v>3199</v>
      </c>
      <c r="P360" s="1">
        <v>1.0</v>
      </c>
      <c r="Q360" s="1">
        <v>1.0</v>
      </c>
      <c r="U360" s="1">
        <v>1.0</v>
      </c>
      <c r="V360" s="1" t="s">
        <v>3200</v>
      </c>
      <c r="W360" s="5"/>
      <c r="X360" s="1"/>
      <c r="Y360" s="1" t="s">
        <v>199</v>
      </c>
    </row>
    <row r="361">
      <c r="A361" s="1" t="s">
        <v>3201</v>
      </c>
      <c r="B361" s="1" t="s">
        <v>3202</v>
      </c>
      <c r="C361" s="1" t="s">
        <v>3203</v>
      </c>
      <c r="D361" s="1" t="s">
        <v>3204</v>
      </c>
      <c r="E361" s="1" t="s">
        <v>3205</v>
      </c>
      <c r="G361" s="1" t="s">
        <v>3206</v>
      </c>
      <c r="J361" s="4" t="s">
        <v>3207</v>
      </c>
      <c r="K361" s="1" t="s">
        <v>30</v>
      </c>
      <c r="L361" s="1" t="s">
        <v>31</v>
      </c>
      <c r="M361" s="1" t="s">
        <v>3208</v>
      </c>
      <c r="N361" s="1" t="s">
        <v>3209</v>
      </c>
      <c r="O361" s="1" t="s">
        <v>3210</v>
      </c>
      <c r="P361" s="1">
        <v>1.0</v>
      </c>
      <c r="Q361" s="1">
        <v>1.0</v>
      </c>
      <c r="U361" s="1">
        <v>5.0</v>
      </c>
      <c r="V361" s="1" t="s">
        <v>3211</v>
      </c>
      <c r="W361" s="5"/>
      <c r="X361" s="1"/>
      <c r="Y361" s="1" t="s">
        <v>36</v>
      </c>
    </row>
    <row r="362">
      <c r="A362" s="1" t="s">
        <v>3212</v>
      </c>
      <c r="B362" s="1" t="s">
        <v>3213</v>
      </c>
      <c r="C362" s="1" t="s">
        <v>3214</v>
      </c>
      <c r="G362" s="1" t="s">
        <v>3215</v>
      </c>
      <c r="H362" s="1" t="s">
        <v>3216</v>
      </c>
      <c r="J362" s="4" t="s">
        <v>3217</v>
      </c>
      <c r="K362" s="1" t="s">
        <v>130</v>
      </c>
      <c r="L362" s="1" t="s">
        <v>31</v>
      </c>
      <c r="M362" s="1" t="s">
        <v>3218</v>
      </c>
      <c r="N362" s="1" t="s">
        <v>3219</v>
      </c>
      <c r="O362" s="1" t="s">
        <v>3220</v>
      </c>
      <c r="P362" s="1">
        <v>1.0</v>
      </c>
      <c r="Q362" s="1">
        <v>1.0</v>
      </c>
      <c r="U362" s="1">
        <v>1.0</v>
      </c>
      <c r="V362" s="1" t="s">
        <v>3221</v>
      </c>
      <c r="W362" s="2">
        <v>44161.0</v>
      </c>
      <c r="X362" s="1"/>
      <c r="Y362" s="1" t="s">
        <v>36</v>
      </c>
    </row>
    <row r="363">
      <c r="A363" s="1" t="s">
        <v>3222</v>
      </c>
      <c r="B363" s="1" t="s">
        <v>3223</v>
      </c>
      <c r="C363" s="1" t="s">
        <v>3224</v>
      </c>
      <c r="D363" s="1" t="s">
        <v>3225</v>
      </c>
      <c r="E363" s="1" t="s">
        <v>3226</v>
      </c>
      <c r="G363" s="1" t="s">
        <v>3227</v>
      </c>
      <c r="H363" s="1" t="s">
        <v>3228</v>
      </c>
      <c r="J363" s="4" t="s">
        <v>3229</v>
      </c>
      <c r="K363" s="1" t="s">
        <v>30</v>
      </c>
      <c r="L363" s="1" t="s">
        <v>31</v>
      </c>
      <c r="M363" s="1" t="s">
        <v>3230</v>
      </c>
      <c r="N363" s="1" t="s">
        <v>3231</v>
      </c>
      <c r="O363" s="1" t="s">
        <v>3232</v>
      </c>
      <c r="P363" s="1">
        <v>3.0</v>
      </c>
      <c r="Q363" s="1">
        <v>1.0</v>
      </c>
      <c r="R363" s="1">
        <v>1.0</v>
      </c>
      <c r="U363" s="1">
        <v>134.0</v>
      </c>
      <c r="V363" s="1" t="s">
        <v>3233</v>
      </c>
      <c r="W363" s="5"/>
      <c r="X363" s="1"/>
    </row>
    <row r="364">
      <c r="A364" s="1" t="s">
        <v>3234</v>
      </c>
      <c r="B364" s="1" t="s">
        <v>3235</v>
      </c>
      <c r="C364" s="1" t="s">
        <v>3236</v>
      </c>
      <c r="D364" s="1" t="s">
        <v>3237</v>
      </c>
      <c r="F364" s="4" t="s">
        <v>3238</v>
      </c>
      <c r="G364" s="1" t="s">
        <v>3239</v>
      </c>
      <c r="J364" s="4" t="s">
        <v>3240</v>
      </c>
      <c r="K364" s="1" t="s">
        <v>30</v>
      </c>
      <c r="L364" s="1" t="s">
        <v>51</v>
      </c>
      <c r="M364" s="1" t="s">
        <v>3241</v>
      </c>
      <c r="N364" s="1" t="s">
        <v>3242</v>
      </c>
      <c r="O364" s="1" t="s">
        <v>3243</v>
      </c>
      <c r="P364" s="1">
        <v>1.0</v>
      </c>
      <c r="Q364" s="1">
        <v>1.0</v>
      </c>
      <c r="R364" s="1">
        <v>1.0</v>
      </c>
      <c r="U364" s="1">
        <v>53.0</v>
      </c>
      <c r="V364" s="1" t="s">
        <v>3244</v>
      </c>
      <c r="W364" s="2">
        <v>44015.0</v>
      </c>
      <c r="X364" s="1" t="s">
        <v>95</v>
      </c>
      <c r="Y364" s="1" t="s">
        <v>168</v>
      </c>
    </row>
    <row r="365">
      <c r="A365" s="1" t="s">
        <v>3245</v>
      </c>
      <c r="B365" s="1" t="s">
        <v>3246</v>
      </c>
      <c r="C365" s="1" t="s">
        <v>3247</v>
      </c>
      <c r="J365" s="4" t="s">
        <v>3248</v>
      </c>
      <c r="K365" s="1" t="s">
        <v>30</v>
      </c>
      <c r="L365" s="1" t="s">
        <v>31</v>
      </c>
      <c r="M365" s="1" t="s">
        <v>71</v>
      </c>
      <c r="N365" s="1" t="s">
        <v>3249</v>
      </c>
      <c r="O365" s="1" t="s">
        <v>3250</v>
      </c>
      <c r="P365" s="1">
        <v>1.0</v>
      </c>
      <c r="Q365" s="1">
        <v>1.0</v>
      </c>
      <c r="U365" s="1">
        <v>3.0</v>
      </c>
      <c r="V365" s="1" t="s">
        <v>3251</v>
      </c>
      <c r="W365" s="5"/>
      <c r="X365" s="1"/>
      <c r="Y365" s="6"/>
    </row>
    <row r="366">
      <c r="A366" s="1" t="s">
        <v>3252</v>
      </c>
      <c r="B366" s="1" t="s">
        <v>3253</v>
      </c>
      <c r="C366" s="1" t="s">
        <v>3254</v>
      </c>
      <c r="J366" s="4" t="s">
        <v>3255</v>
      </c>
      <c r="K366" s="1" t="s">
        <v>30</v>
      </c>
      <c r="L366" s="1" t="s">
        <v>31</v>
      </c>
      <c r="M366" s="1" t="s">
        <v>916</v>
      </c>
      <c r="N366" s="1" t="s">
        <v>3256</v>
      </c>
      <c r="O366" s="1" t="s">
        <v>3257</v>
      </c>
      <c r="P366" s="1">
        <v>1.0</v>
      </c>
      <c r="Q366" s="1">
        <v>1.0</v>
      </c>
      <c r="U366" s="1">
        <v>6.0</v>
      </c>
      <c r="V366" s="1" t="s">
        <v>3258</v>
      </c>
      <c r="W366" s="2">
        <v>44139.0</v>
      </c>
      <c r="X366" s="1"/>
      <c r="Y366" s="6"/>
    </row>
    <row r="367">
      <c r="A367" s="1" t="s">
        <v>3259</v>
      </c>
      <c r="B367" s="1" t="s">
        <v>3260</v>
      </c>
      <c r="C367" s="1" t="s">
        <v>3261</v>
      </c>
      <c r="G367" s="1" t="s">
        <v>3262</v>
      </c>
      <c r="J367" s="4" t="s">
        <v>3263</v>
      </c>
      <c r="K367" s="1" t="s">
        <v>30</v>
      </c>
      <c r="L367" s="1" t="s">
        <v>31</v>
      </c>
      <c r="M367" s="1" t="s">
        <v>71</v>
      </c>
      <c r="N367" s="1" t="s">
        <v>3264</v>
      </c>
      <c r="O367" s="1" t="s">
        <v>3265</v>
      </c>
      <c r="P367" s="1">
        <v>1.0</v>
      </c>
      <c r="Q367" s="1">
        <v>1.0</v>
      </c>
      <c r="U367" s="1">
        <v>2.0</v>
      </c>
      <c r="V367" s="1" t="s">
        <v>3266</v>
      </c>
      <c r="W367" s="5"/>
      <c r="X367" s="1"/>
      <c r="Y367" s="6"/>
    </row>
    <row r="368">
      <c r="A368" s="1" t="s">
        <v>3267</v>
      </c>
      <c r="B368" s="1" t="s">
        <v>3268</v>
      </c>
      <c r="C368" s="1" t="s">
        <v>3269</v>
      </c>
      <c r="J368" s="4" t="s">
        <v>3270</v>
      </c>
      <c r="K368" s="1" t="s">
        <v>30</v>
      </c>
      <c r="L368" s="1" t="s">
        <v>31</v>
      </c>
      <c r="M368" s="1" t="s">
        <v>1192</v>
      </c>
      <c r="N368" s="1" t="s">
        <v>3271</v>
      </c>
      <c r="O368" s="1" t="s">
        <v>3272</v>
      </c>
      <c r="P368" s="1">
        <v>1.0</v>
      </c>
      <c r="Q368" s="1">
        <v>1.0</v>
      </c>
      <c r="U368" s="1">
        <v>10.0</v>
      </c>
      <c r="V368" s="1" t="s">
        <v>3273</v>
      </c>
      <c r="W368" s="2">
        <v>44158.0</v>
      </c>
      <c r="X368" s="1"/>
      <c r="Y368" s="1" t="s">
        <v>36</v>
      </c>
    </row>
    <row r="369">
      <c r="A369" s="1" t="s">
        <v>3274</v>
      </c>
      <c r="B369" s="1" t="s">
        <v>3275</v>
      </c>
      <c r="C369" s="1" t="s">
        <v>3276</v>
      </c>
      <c r="E369" s="1" t="s">
        <v>3277</v>
      </c>
      <c r="H369" s="1" t="s">
        <v>3278</v>
      </c>
      <c r="J369" s="4" t="s">
        <v>3279</v>
      </c>
      <c r="K369" s="1" t="s">
        <v>30</v>
      </c>
      <c r="L369" s="1" t="s">
        <v>31</v>
      </c>
      <c r="M369" s="1" t="s">
        <v>3280</v>
      </c>
      <c r="N369" s="1" t="s">
        <v>3281</v>
      </c>
      <c r="O369" s="1" t="s">
        <v>3282</v>
      </c>
      <c r="P369" s="1">
        <v>1.0</v>
      </c>
      <c r="S369" s="1">
        <v>1.0</v>
      </c>
      <c r="U369" s="1">
        <v>87.0</v>
      </c>
      <c r="V369" s="1" t="s">
        <v>3283</v>
      </c>
      <c r="W369" s="2">
        <v>43819.0</v>
      </c>
      <c r="X369" s="1" t="s">
        <v>95</v>
      </c>
      <c r="Y369" s="1" t="s">
        <v>168</v>
      </c>
    </row>
    <row r="370">
      <c r="A370" s="1" t="s">
        <v>3284</v>
      </c>
      <c r="B370" s="1" t="s">
        <v>3285</v>
      </c>
      <c r="C370" s="1" t="s">
        <v>3286</v>
      </c>
      <c r="D370" s="1" t="s">
        <v>3287</v>
      </c>
      <c r="G370" s="1" t="s">
        <v>3288</v>
      </c>
      <c r="J370" s="4" t="s">
        <v>3289</v>
      </c>
      <c r="K370" s="1" t="s">
        <v>130</v>
      </c>
      <c r="L370" s="1" t="s">
        <v>31</v>
      </c>
      <c r="M370" s="1" t="s">
        <v>109</v>
      </c>
      <c r="N370" s="1" t="s">
        <v>3290</v>
      </c>
      <c r="O370" s="1" t="s">
        <v>3291</v>
      </c>
      <c r="P370" s="1">
        <v>1.0</v>
      </c>
      <c r="Q370" s="1">
        <v>1.0</v>
      </c>
      <c r="U370" s="1">
        <v>32.0</v>
      </c>
      <c r="V370" s="1" t="s">
        <v>3292</v>
      </c>
      <c r="W370" s="5"/>
      <c r="X370" s="1"/>
      <c r="Y370" s="1" t="s">
        <v>36</v>
      </c>
    </row>
    <row r="371">
      <c r="A371" s="1" t="s">
        <v>3293</v>
      </c>
      <c r="B371" s="1" t="s">
        <v>3294</v>
      </c>
      <c r="C371" s="1" t="s">
        <v>3295</v>
      </c>
      <c r="H371" s="1" t="s">
        <v>3296</v>
      </c>
      <c r="J371" s="4" t="s">
        <v>3297</v>
      </c>
      <c r="K371" s="1" t="s">
        <v>30</v>
      </c>
      <c r="L371" s="1" t="s">
        <v>31</v>
      </c>
      <c r="M371" s="1" t="s">
        <v>2967</v>
      </c>
      <c r="N371" s="1" t="s">
        <v>3298</v>
      </c>
      <c r="O371" s="1" t="s">
        <v>3299</v>
      </c>
      <c r="P371" s="1">
        <v>1.0</v>
      </c>
      <c r="Q371" s="1">
        <v>1.0</v>
      </c>
      <c r="U371" s="1">
        <v>14.0</v>
      </c>
      <c r="V371" s="1" t="s">
        <v>3300</v>
      </c>
      <c r="W371" s="5"/>
      <c r="X371" s="1"/>
      <c r="Y371" s="1" t="s">
        <v>36</v>
      </c>
    </row>
    <row r="372">
      <c r="A372" s="1" t="s">
        <v>3301</v>
      </c>
      <c r="B372" s="1" t="s">
        <v>3302</v>
      </c>
      <c r="C372" s="1" t="s">
        <v>3303</v>
      </c>
      <c r="D372" s="1" t="s">
        <v>3304</v>
      </c>
      <c r="J372" s="4" t="s">
        <v>3305</v>
      </c>
      <c r="K372" s="1" t="s">
        <v>130</v>
      </c>
      <c r="L372" s="1" t="s">
        <v>31</v>
      </c>
      <c r="M372" s="1" t="s">
        <v>3306</v>
      </c>
      <c r="N372" s="1" t="s">
        <v>3307</v>
      </c>
      <c r="O372" s="1" t="s">
        <v>3308</v>
      </c>
      <c r="P372" s="1">
        <v>1.0</v>
      </c>
      <c r="Q372" s="1">
        <v>1.0</v>
      </c>
      <c r="U372" s="1">
        <v>2.0</v>
      </c>
      <c r="V372" s="1" t="s">
        <v>3309</v>
      </c>
      <c r="W372" s="5"/>
      <c r="X372" s="1"/>
      <c r="Y372" s="6"/>
    </row>
    <row r="373">
      <c r="A373" s="1" t="s">
        <v>3310</v>
      </c>
      <c r="B373" s="1" t="s">
        <v>3311</v>
      </c>
      <c r="C373" s="1" t="s">
        <v>3312</v>
      </c>
      <c r="J373" s="4" t="s">
        <v>3313</v>
      </c>
      <c r="K373" s="1" t="s">
        <v>401</v>
      </c>
      <c r="L373" s="1" t="s">
        <v>31</v>
      </c>
      <c r="M373" s="1" t="s">
        <v>3314</v>
      </c>
      <c r="N373" s="1" t="s">
        <v>3315</v>
      </c>
      <c r="O373" s="1" t="s">
        <v>3316</v>
      </c>
      <c r="P373" s="1">
        <v>1.0</v>
      </c>
      <c r="Q373" s="1">
        <v>1.0</v>
      </c>
      <c r="U373" s="1">
        <v>3.0</v>
      </c>
      <c r="V373" s="1" t="s">
        <v>3317</v>
      </c>
      <c r="W373" s="5"/>
      <c r="X373" s="1"/>
      <c r="Y373" s="1" t="s">
        <v>36</v>
      </c>
    </row>
    <row r="374">
      <c r="A374" s="1" t="s">
        <v>3318</v>
      </c>
      <c r="B374" s="1" t="s">
        <v>3319</v>
      </c>
      <c r="C374" s="1" t="s">
        <v>3320</v>
      </c>
      <c r="D374" s="1" t="s">
        <v>3321</v>
      </c>
      <c r="J374" s="4" t="s">
        <v>3322</v>
      </c>
      <c r="K374" s="1" t="s">
        <v>401</v>
      </c>
      <c r="L374" s="1" t="s">
        <v>31</v>
      </c>
      <c r="M374" s="1" t="s">
        <v>3323</v>
      </c>
      <c r="N374" s="1" t="s">
        <v>3324</v>
      </c>
      <c r="O374" s="1" t="s">
        <v>3325</v>
      </c>
      <c r="P374" s="1">
        <v>1.0</v>
      </c>
      <c r="Q374" s="1">
        <v>1.0</v>
      </c>
      <c r="U374" s="1">
        <v>6.0</v>
      </c>
      <c r="V374" s="1" t="s">
        <v>3326</v>
      </c>
      <c r="W374" s="5"/>
      <c r="X374" s="1"/>
      <c r="Y374" s="6"/>
    </row>
    <row r="375">
      <c r="A375" s="1" t="s">
        <v>3327</v>
      </c>
      <c r="B375" s="1" t="s">
        <v>3328</v>
      </c>
      <c r="C375" s="1" t="s">
        <v>3329</v>
      </c>
      <c r="J375" s="4" t="s">
        <v>3330</v>
      </c>
      <c r="K375" s="1" t="s">
        <v>663</v>
      </c>
      <c r="L375" s="1" t="s">
        <v>51</v>
      </c>
      <c r="M375" s="1" t="s">
        <v>1289</v>
      </c>
      <c r="N375" s="1" t="s">
        <v>3331</v>
      </c>
      <c r="O375" s="1" t="s">
        <v>3332</v>
      </c>
      <c r="P375" s="1">
        <v>1.0</v>
      </c>
      <c r="Q375" s="1">
        <v>2.0</v>
      </c>
      <c r="R375" s="1">
        <v>1.0</v>
      </c>
      <c r="U375" s="1">
        <v>8.0</v>
      </c>
      <c r="V375" s="1" t="s">
        <v>3333</v>
      </c>
      <c r="W375" s="2">
        <v>44146.0</v>
      </c>
      <c r="X375" s="1" t="s">
        <v>135</v>
      </c>
      <c r="Y375" s="1" t="s">
        <v>3334</v>
      </c>
    </row>
    <row r="376">
      <c r="A376" s="1" t="s">
        <v>3335</v>
      </c>
      <c r="B376" s="1" t="s">
        <v>3336</v>
      </c>
      <c r="C376" s="1" t="s">
        <v>3337</v>
      </c>
      <c r="E376" s="1" t="s">
        <v>3338</v>
      </c>
      <c r="G376" s="1" t="s">
        <v>3339</v>
      </c>
      <c r="J376" s="4" t="s">
        <v>3340</v>
      </c>
      <c r="K376" s="1" t="s">
        <v>30</v>
      </c>
      <c r="L376" s="1" t="s">
        <v>31</v>
      </c>
      <c r="M376" s="1" t="s">
        <v>916</v>
      </c>
      <c r="N376" s="1" t="s">
        <v>3341</v>
      </c>
      <c r="O376" s="1" t="s">
        <v>3342</v>
      </c>
      <c r="P376" s="1">
        <v>1.0</v>
      </c>
      <c r="Q376" s="1">
        <v>1.0</v>
      </c>
      <c r="U376" s="1">
        <v>5.0</v>
      </c>
      <c r="V376" s="1" t="s">
        <v>3343</v>
      </c>
      <c r="W376" s="2">
        <v>43745.0</v>
      </c>
      <c r="X376" s="1"/>
      <c r="Y376" s="6"/>
    </row>
    <row r="377">
      <c r="A377" s="1" t="s">
        <v>3344</v>
      </c>
      <c r="B377" s="1" t="s">
        <v>3345</v>
      </c>
      <c r="C377" s="1" t="s">
        <v>3346</v>
      </c>
      <c r="H377" s="1" t="s">
        <v>3347</v>
      </c>
      <c r="J377" s="4" t="s">
        <v>3348</v>
      </c>
      <c r="K377" s="1" t="s">
        <v>30</v>
      </c>
      <c r="L377" s="1" t="s">
        <v>1091</v>
      </c>
      <c r="M377" s="1" t="s">
        <v>3349</v>
      </c>
      <c r="N377" s="1" t="s">
        <v>3350</v>
      </c>
      <c r="O377" s="1" t="s">
        <v>3351</v>
      </c>
      <c r="P377" s="1">
        <v>2.0</v>
      </c>
      <c r="Q377" s="1">
        <v>1.0</v>
      </c>
      <c r="U377" s="1">
        <v>1.0</v>
      </c>
      <c r="V377" s="1" t="s">
        <v>3352</v>
      </c>
      <c r="W377" s="2">
        <v>44153.0</v>
      </c>
      <c r="X377" s="1"/>
      <c r="Y377" s="1" t="s">
        <v>36</v>
      </c>
    </row>
    <row r="378">
      <c r="A378" s="1" t="s">
        <v>3353</v>
      </c>
      <c r="B378" s="1" t="s">
        <v>3354</v>
      </c>
      <c r="C378" s="1" t="s">
        <v>3355</v>
      </c>
      <c r="F378" s="1" t="s">
        <v>3356</v>
      </c>
      <c r="G378" s="1" t="s">
        <v>3357</v>
      </c>
      <c r="H378" s="1" t="s">
        <v>3358</v>
      </c>
      <c r="J378" s="4" t="s">
        <v>3359</v>
      </c>
      <c r="K378" s="1" t="s">
        <v>30</v>
      </c>
      <c r="L378" s="1" t="s">
        <v>31</v>
      </c>
      <c r="M378" s="1" t="s">
        <v>71</v>
      </c>
      <c r="N378" s="1" t="s">
        <v>3360</v>
      </c>
      <c r="O378" s="1" t="s">
        <v>3361</v>
      </c>
      <c r="P378" s="1">
        <v>1.0</v>
      </c>
      <c r="Q378" s="1">
        <v>1.0</v>
      </c>
      <c r="U378" s="1">
        <v>59.0</v>
      </c>
      <c r="V378" s="1" t="s">
        <v>3362</v>
      </c>
      <c r="W378" s="5"/>
      <c r="X378" s="1" t="s">
        <v>95</v>
      </c>
      <c r="Y378" s="1" t="s">
        <v>168</v>
      </c>
    </row>
    <row r="379">
      <c r="A379" s="1" t="s">
        <v>3363</v>
      </c>
      <c r="B379" s="1" t="s">
        <v>3364</v>
      </c>
      <c r="C379" s="1" t="s">
        <v>3365</v>
      </c>
      <c r="G379" s="1" t="s">
        <v>3366</v>
      </c>
      <c r="H379" s="1" t="s">
        <v>3364</v>
      </c>
      <c r="J379" s="4" t="s">
        <v>3367</v>
      </c>
      <c r="K379" s="1" t="s">
        <v>130</v>
      </c>
      <c r="L379" s="1" t="s">
        <v>31</v>
      </c>
      <c r="M379" s="1" t="s">
        <v>145</v>
      </c>
      <c r="N379" s="1" t="s">
        <v>3368</v>
      </c>
      <c r="O379" s="1" t="s">
        <v>3369</v>
      </c>
      <c r="P379" s="1">
        <v>1.0</v>
      </c>
      <c r="Q379" s="1">
        <v>1.0</v>
      </c>
      <c r="U379" s="1">
        <v>8.0</v>
      </c>
      <c r="V379" s="1" t="s">
        <v>3370</v>
      </c>
      <c r="W379" s="5"/>
      <c r="X379" s="1"/>
      <c r="Y379" s="6"/>
    </row>
    <row r="380">
      <c r="A380" s="1" t="s">
        <v>3371</v>
      </c>
      <c r="B380" s="1" t="s">
        <v>3372</v>
      </c>
      <c r="C380" s="1" t="s">
        <v>3373</v>
      </c>
      <c r="J380" s="4" t="s">
        <v>3374</v>
      </c>
      <c r="K380" s="1" t="s">
        <v>30</v>
      </c>
      <c r="L380" s="1" t="s">
        <v>31</v>
      </c>
      <c r="M380" s="1" t="s">
        <v>3375</v>
      </c>
      <c r="N380" s="1" t="s">
        <v>3376</v>
      </c>
      <c r="O380" s="1" t="s">
        <v>3377</v>
      </c>
      <c r="P380" s="1">
        <v>1.0</v>
      </c>
      <c r="Q380" s="1">
        <v>1.0</v>
      </c>
      <c r="U380" s="1">
        <v>39.0</v>
      </c>
      <c r="V380" s="1" t="s">
        <v>3378</v>
      </c>
      <c r="W380" s="5"/>
      <c r="X380" s="1"/>
      <c r="Y380" s="6"/>
    </row>
    <row r="381">
      <c r="A381" s="1" t="s">
        <v>3379</v>
      </c>
      <c r="B381" s="1" t="s">
        <v>3380</v>
      </c>
      <c r="C381" s="1" t="s">
        <v>3381</v>
      </c>
      <c r="H381" s="1" t="s">
        <v>3382</v>
      </c>
      <c r="J381" s="4" t="s">
        <v>3383</v>
      </c>
      <c r="K381" s="1" t="s">
        <v>30</v>
      </c>
      <c r="L381" s="1" t="s">
        <v>31</v>
      </c>
      <c r="M381" s="1" t="s">
        <v>3384</v>
      </c>
      <c r="N381" s="1" t="s">
        <v>3385</v>
      </c>
      <c r="O381" s="1" t="s">
        <v>3386</v>
      </c>
      <c r="P381" s="1">
        <v>1.0</v>
      </c>
      <c r="Q381" s="1">
        <v>1.0</v>
      </c>
      <c r="U381" s="1">
        <v>1.0</v>
      </c>
      <c r="V381" s="1" t="s">
        <v>3387</v>
      </c>
      <c r="W381" s="2">
        <v>44152.0</v>
      </c>
      <c r="X381" s="1"/>
      <c r="Y381" s="1" t="s">
        <v>36</v>
      </c>
    </row>
    <row r="382">
      <c r="A382" s="1" t="s">
        <v>3388</v>
      </c>
      <c r="B382" s="1" t="s">
        <v>3389</v>
      </c>
      <c r="C382" s="1" t="s">
        <v>2996</v>
      </c>
      <c r="J382" s="4" t="s">
        <v>3390</v>
      </c>
      <c r="K382" s="1" t="s">
        <v>30</v>
      </c>
      <c r="L382" s="1" t="s">
        <v>31</v>
      </c>
      <c r="M382" s="1" t="s">
        <v>1237</v>
      </c>
      <c r="N382" s="1" t="s">
        <v>3391</v>
      </c>
      <c r="O382" s="1" t="s">
        <v>3392</v>
      </c>
      <c r="P382" s="1">
        <v>1.0</v>
      </c>
      <c r="Q382" s="1">
        <v>1.0</v>
      </c>
      <c r="U382" s="1">
        <v>13.0</v>
      </c>
      <c r="V382" s="1" t="s">
        <v>3393</v>
      </c>
      <c r="W382" s="2">
        <v>44152.0</v>
      </c>
      <c r="X382" s="1"/>
      <c r="Y382" s="6"/>
    </row>
    <row r="383">
      <c r="A383" s="1" t="s">
        <v>3394</v>
      </c>
      <c r="B383" s="1" t="s">
        <v>3395</v>
      </c>
      <c r="C383" s="1" t="s">
        <v>3396</v>
      </c>
      <c r="J383" s="4" t="s">
        <v>3397</v>
      </c>
      <c r="K383" s="1" t="s">
        <v>30</v>
      </c>
      <c r="L383" s="1" t="s">
        <v>31</v>
      </c>
      <c r="M383" s="1" t="s">
        <v>71</v>
      </c>
      <c r="N383" s="1" t="s">
        <v>3398</v>
      </c>
      <c r="O383" s="1" t="s">
        <v>3399</v>
      </c>
      <c r="P383" s="1">
        <v>1.0</v>
      </c>
      <c r="Q383" s="1">
        <v>1.0</v>
      </c>
      <c r="U383" s="1">
        <v>4.0</v>
      </c>
      <c r="V383" s="1" t="s">
        <v>3400</v>
      </c>
      <c r="W383" s="5"/>
      <c r="X383" s="1"/>
      <c r="Y383" s="6"/>
    </row>
    <row r="384">
      <c r="A384" s="1" t="s">
        <v>3401</v>
      </c>
      <c r="B384" s="1" t="s">
        <v>1374</v>
      </c>
      <c r="C384" s="1" t="s">
        <v>3402</v>
      </c>
      <c r="J384" s="4" t="s">
        <v>3403</v>
      </c>
      <c r="K384" s="1" t="s">
        <v>130</v>
      </c>
      <c r="L384" s="1" t="s">
        <v>31</v>
      </c>
      <c r="M384" s="1" t="s">
        <v>3404</v>
      </c>
      <c r="N384" s="1" t="s">
        <v>3405</v>
      </c>
      <c r="O384" s="1" t="s">
        <v>3406</v>
      </c>
      <c r="P384" s="1">
        <v>1.0</v>
      </c>
      <c r="Q384" s="1">
        <v>1.0</v>
      </c>
      <c r="U384" s="1">
        <v>1.0</v>
      </c>
      <c r="V384" s="1" t="s">
        <v>3407</v>
      </c>
      <c r="W384" s="2">
        <v>44152.0</v>
      </c>
      <c r="X384" s="1"/>
      <c r="Y384" s="6"/>
    </row>
    <row r="385">
      <c r="A385" s="1" t="s">
        <v>3408</v>
      </c>
      <c r="B385" s="1" t="s">
        <v>3409</v>
      </c>
      <c r="C385" s="1" t="s">
        <v>3410</v>
      </c>
      <c r="D385" s="1" t="s">
        <v>3411</v>
      </c>
      <c r="G385" s="1" t="s">
        <v>3412</v>
      </c>
      <c r="J385" s="4" t="s">
        <v>3413</v>
      </c>
      <c r="K385" s="1" t="s">
        <v>401</v>
      </c>
      <c r="L385" s="1" t="s">
        <v>31</v>
      </c>
      <c r="M385" s="1" t="s">
        <v>2507</v>
      </c>
      <c r="N385" s="1" t="s">
        <v>3414</v>
      </c>
      <c r="O385" s="1" t="s">
        <v>3415</v>
      </c>
      <c r="P385" s="1">
        <v>1.0</v>
      </c>
      <c r="Q385" s="1">
        <v>1.0</v>
      </c>
      <c r="U385" s="1">
        <v>2.0</v>
      </c>
      <c r="V385" s="1" t="s">
        <v>3416</v>
      </c>
      <c r="W385" s="2">
        <v>44148.0</v>
      </c>
      <c r="X385" s="1"/>
      <c r="Y385" s="1" t="s">
        <v>36</v>
      </c>
    </row>
    <row r="386">
      <c r="A386" s="1" t="s">
        <v>3417</v>
      </c>
      <c r="B386" s="1" t="s">
        <v>3418</v>
      </c>
      <c r="C386" s="1" t="s">
        <v>3419</v>
      </c>
      <c r="J386" s="4" t="s">
        <v>3420</v>
      </c>
      <c r="K386" s="1" t="s">
        <v>30</v>
      </c>
      <c r="L386" s="1" t="s">
        <v>51</v>
      </c>
      <c r="M386" s="1" t="s">
        <v>195</v>
      </c>
      <c r="N386" s="1" t="s">
        <v>3421</v>
      </c>
      <c r="O386" s="1" t="s">
        <v>3422</v>
      </c>
      <c r="P386" s="1">
        <v>1.0</v>
      </c>
      <c r="Q386" s="1">
        <v>1.0</v>
      </c>
      <c r="U386" s="1">
        <v>9.0</v>
      </c>
      <c r="V386" s="1" t="s">
        <v>3423</v>
      </c>
      <c r="W386" s="5"/>
      <c r="X386" s="1"/>
      <c r="Y386" s="6"/>
    </row>
    <row r="387">
      <c r="A387" s="1" t="s">
        <v>3424</v>
      </c>
      <c r="B387" s="1" t="s">
        <v>3425</v>
      </c>
      <c r="C387" s="1" t="s">
        <v>3426</v>
      </c>
      <c r="J387" s="4" t="s">
        <v>3427</v>
      </c>
      <c r="K387" s="1" t="s">
        <v>30</v>
      </c>
      <c r="L387" s="1" t="s">
        <v>31</v>
      </c>
      <c r="M387" s="1" t="s">
        <v>31</v>
      </c>
      <c r="N387" s="1" t="s">
        <v>3428</v>
      </c>
      <c r="O387" s="1" t="s">
        <v>3429</v>
      </c>
      <c r="P387" s="1">
        <v>1.0</v>
      </c>
      <c r="Q387" s="1">
        <v>1.0</v>
      </c>
      <c r="U387" s="1">
        <v>2.0</v>
      </c>
      <c r="V387" s="1" t="s">
        <v>3430</v>
      </c>
      <c r="W387" s="2">
        <v>44151.0</v>
      </c>
      <c r="X387" s="1"/>
      <c r="Y387" s="6"/>
    </row>
    <row r="388">
      <c r="A388" s="1" t="s">
        <v>3431</v>
      </c>
      <c r="B388" s="1" t="s">
        <v>3432</v>
      </c>
      <c r="C388" s="1" t="s">
        <v>3433</v>
      </c>
      <c r="D388" s="1" t="s">
        <v>3434</v>
      </c>
      <c r="E388" s="1" t="s">
        <v>3435</v>
      </c>
      <c r="G388" s="1" t="s">
        <v>3436</v>
      </c>
      <c r="H388" s="1" t="s">
        <v>3437</v>
      </c>
      <c r="J388" s="4" t="s">
        <v>3438</v>
      </c>
      <c r="K388" s="1" t="s">
        <v>30</v>
      </c>
      <c r="L388" s="1" t="s">
        <v>31</v>
      </c>
      <c r="M388" s="1" t="s">
        <v>3439</v>
      </c>
      <c r="N388" s="1" t="s">
        <v>3440</v>
      </c>
      <c r="O388" s="1" t="s">
        <v>3441</v>
      </c>
      <c r="P388" s="1">
        <v>1.0</v>
      </c>
      <c r="Q388" s="1">
        <v>1.0</v>
      </c>
      <c r="U388" s="1">
        <v>7.0</v>
      </c>
      <c r="V388" s="1" t="s">
        <v>3442</v>
      </c>
      <c r="W388" s="2">
        <v>44133.0</v>
      </c>
      <c r="X388" s="1"/>
      <c r="Y388" s="1" t="s">
        <v>36</v>
      </c>
    </row>
    <row r="389">
      <c r="A389" s="1" t="s">
        <v>3443</v>
      </c>
      <c r="B389" s="1" t="s">
        <v>3444</v>
      </c>
      <c r="C389" s="1" t="s">
        <v>3445</v>
      </c>
      <c r="J389" s="4" t="s">
        <v>3446</v>
      </c>
      <c r="K389" s="1" t="s">
        <v>30</v>
      </c>
      <c r="L389" s="1" t="s">
        <v>31</v>
      </c>
      <c r="M389" s="1" t="s">
        <v>204</v>
      </c>
      <c r="N389" s="1" t="s">
        <v>3447</v>
      </c>
      <c r="O389" s="1" t="s">
        <v>3448</v>
      </c>
      <c r="P389" s="1">
        <v>1.0</v>
      </c>
      <c r="Q389" s="1">
        <v>1.0</v>
      </c>
      <c r="U389" s="1">
        <v>1.0</v>
      </c>
      <c r="V389" s="1" t="s">
        <v>3449</v>
      </c>
      <c r="W389" s="2">
        <v>44151.0</v>
      </c>
      <c r="X389" s="1"/>
      <c r="Y389" s="1" t="s">
        <v>36</v>
      </c>
    </row>
    <row r="390">
      <c r="A390" s="1" t="s">
        <v>3450</v>
      </c>
      <c r="B390" s="1" t="s">
        <v>3451</v>
      </c>
      <c r="C390" s="1" t="s">
        <v>3452</v>
      </c>
      <c r="J390" s="4" t="s">
        <v>3453</v>
      </c>
      <c r="K390" s="1" t="s">
        <v>30</v>
      </c>
      <c r="L390" s="1" t="s">
        <v>31</v>
      </c>
      <c r="M390" s="1" t="s">
        <v>3454</v>
      </c>
      <c r="N390" s="1" t="s">
        <v>3455</v>
      </c>
      <c r="O390" s="1" t="s">
        <v>3456</v>
      </c>
      <c r="P390" s="1">
        <v>1.0</v>
      </c>
      <c r="Q390" s="1">
        <v>1.0</v>
      </c>
      <c r="U390" s="1">
        <v>2.0</v>
      </c>
      <c r="V390" s="1" t="s">
        <v>3457</v>
      </c>
      <c r="W390" s="2">
        <v>44150.0</v>
      </c>
      <c r="X390" s="1"/>
      <c r="Y390" s="1" t="s">
        <v>36</v>
      </c>
    </row>
    <row r="391">
      <c r="A391" s="1" t="s">
        <v>3458</v>
      </c>
      <c r="B391" s="1" t="s">
        <v>3459</v>
      </c>
      <c r="C391" s="1" t="s">
        <v>3452</v>
      </c>
      <c r="H391" s="1" t="s">
        <v>3460</v>
      </c>
      <c r="J391" s="4" t="s">
        <v>3461</v>
      </c>
      <c r="K391" s="1" t="s">
        <v>30</v>
      </c>
      <c r="L391" s="1" t="s">
        <v>31</v>
      </c>
      <c r="M391" s="1" t="s">
        <v>3454</v>
      </c>
      <c r="N391" s="1" t="s">
        <v>3462</v>
      </c>
      <c r="O391" s="1" t="s">
        <v>3463</v>
      </c>
      <c r="P391" s="1">
        <v>1.0</v>
      </c>
      <c r="Q391" s="1">
        <v>1.0</v>
      </c>
      <c r="U391" s="1">
        <v>2.0</v>
      </c>
      <c r="V391" s="1" t="s">
        <v>3464</v>
      </c>
      <c r="W391" s="2">
        <v>44150.0</v>
      </c>
      <c r="X391" s="1"/>
      <c r="Y391" s="1" t="s">
        <v>36</v>
      </c>
    </row>
    <row r="392">
      <c r="A392" s="1" t="s">
        <v>3465</v>
      </c>
      <c r="B392" s="1" t="s">
        <v>3466</v>
      </c>
      <c r="C392" s="1" t="s">
        <v>3467</v>
      </c>
      <c r="J392" s="4" t="s">
        <v>3468</v>
      </c>
      <c r="K392" s="1" t="s">
        <v>30</v>
      </c>
      <c r="L392" s="1" t="s">
        <v>3469</v>
      </c>
      <c r="M392" s="1" t="s">
        <v>3470</v>
      </c>
      <c r="N392" s="1" t="s">
        <v>3471</v>
      </c>
      <c r="O392" s="1" t="s">
        <v>3472</v>
      </c>
      <c r="P392" s="1">
        <v>1.0</v>
      </c>
      <c r="Q392" s="1">
        <v>1.0</v>
      </c>
      <c r="U392" s="1">
        <v>4.0</v>
      </c>
      <c r="V392" s="1" t="s">
        <v>3473</v>
      </c>
      <c r="W392" s="2">
        <v>43706.0</v>
      </c>
      <c r="X392" s="1"/>
      <c r="Y392" s="1" t="s">
        <v>36</v>
      </c>
    </row>
    <row r="393">
      <c r="A393" s="1" t="s">
        <v>3474</v>
      </c>
      <c r="B393" s="1" t="s">
        <v>3475</v>
      </c>
      <c r="C393" s="1" t="s">
        <v>3476</v>
      </c>
      <c r="H393" s="1" t="s">
        <v>3477</v>
      </c>
      <c r="I393" s="1" t="s">
        <v>3478</v>
      </c>
      <c r="J393" s="4" t="s">
        <v>3479</v>
      </c>
      <c r="K393" s="1" t="s">
        <v>401</v>
      </c>
      <c r="L393" s="1" t="s">
        <v>31</v>
      </c>
      <c r="M393" s="1" t="s">
        <v>3480</v>
      </c>
      <c r="N393" s="1" t="s">
        <v>3481</v>
      </c>
      <c r="O393" s="1" t="s">
        <v>3482</v>
      </c>
      <c r="P393" s="1">
        <v>2.0</v>
      </c>
      <c r="Q393" s="1">
        <v>1.0</v>
      </c>
      <c r="R393" s="1">
        <v>1.0</v>
      </c>
      <c r="S393" s="1">
        <v>3.0</v>
      </c>
      <c r="T393" s="1">
        <v>3.0</v>
      </c>
      <c r="U393" s="1">
        <v>305.0</v>
      </c>
      <c r="V393" s="1" t="s">
        <v>3483</v>
      </c>
      <c r="W393" s="2">
        <v>43855.0</v>
      </c>
      <c r="X393" s="1"/>
      <c r="Y393" s="1" t="s">
        <v>36</v>
      </c>
    </row>
    <row r="394">
      <c r="A394" s="1" t="s">
        <v>3484</v>
      </c>
      <c r="B394" s="1" t="s">
        <v>3485</v>
      </c>
      <c r="C394" s="1" t="s">
        <v>3486</v>
      </c>
      <c r="D394" s="1" t="s">
        <v>3487</v>
      </c>
      <c r="J394" s="4" t="s">
        <v>3488</v>
      </c>
      <c r="K394" s="1" t="s">
        <v>30</v>
      </c>
      <c r="L394" s="1" t="s">
        <v>51</v>
      </c>
      <c r="M394" s="1" t="s">
        <v>3489</v>
      </c>
      <c r="N394" s="1" t="s">
        <v>3490</v>
      </c>
      <c r="O394" s="1" t="s">
        <v>3491</v>
      </c>
      <c r="P394" s="1">
        <v>1.0</v>
      </c>
      <c r="Q394" s="1">
        <v>1.0</v>
      </c>
      <c r="U394" s="1">
        <v>1.0</v>
      </c>
      <c r="V394" s="1" t="s">
        <v>3492</v>
      </c>
      <c r="W394" s="5"/>
      <c r="X394" s="1"/>
      <c r="Y394" s="6"/>
    </row>
    <row r="395">
      <c r="A395" s="1" t="s">
        <v>3493</v>
      </c>
      <c r="B395" s="1" t="s">
        <v>3494</v>
      </c>
      <c r="C395" s="1" t="s">
        <v>3495</v>
      </c>
      <c r="J395" s="4" t="s">
        <v>3496</v>
      </c>
      <c r="K395" s="1" t="s">
        <v>61</v>
      </c>
      <c r="L395" s="1" t="s">
        <v>51</v>
      </c>
      <c r="M395" s="1" t="s">
        <v>3497</v>
      </c>
      <c r="N395" s="1" t="s">
        <v>3498</v>
      </c>
      <c r="O395" s="1" t="s">
        <v>3499</v>
      </c>
      <c r="P395" s="1">
        <v>1.0</v>
      </c>
      <c r="Q395" s="1">
        <v>1.0</v>
      </c>
      <c r="U395" s="1">
        <v>11.0</v>
      </c>
      <c r="V395" s="1" t="s">
        <v>3500</v>
      </c>
      <c r="W395" s="2">
        <v>43931.0</v>
      </c>
      <c r="X395" s="1"/>
      <c r="Y395" s="1" t="s">
        <v>36</v>
      </c>
    </row>
    <row r="396">
      <c r="A396" s="1" t="s">
        <v>3501</v>
      </c>
      <c r="B396" s="1" t="s">
        <v>3502</v>
      </c>
      <c r="C396" s="1" t="s">
        <v>3503</v>
      </c>
      <c r="J396" s="4" t="s">
        <v>3504</v>
      </c>
      <c r="K396" s="1" t="s">
        <v>30</v>
      </c>
      <c r="L396" s="1" t="s">
        <v>31</v>
      </c>
      <c r="M396" s="1" t="s">
        <v>3505</v>
      </c>
      <c r="N396" s="1" t="s">
        <v>3506</v>
      </c>
      <c r="O396" s="1" t="s">
        <v>3507</v>
      </c>
      <c r="P396" s="1">
        <v>2.0</v>
      </c>
      <c r="Q396" s="1">
        <v>1.0</v>
      </c>
      <c r="U396" s="1">
        <v>12.0</v>
      </c>
      <c r="V396" s="1" t="s">
        <v>3508</v>
      </c>
      <c r="W396" s="2">
        <v>44139.0</v>
      </c>
      <c r="X396" s="1"/>
      <c r="Y396" s="6"/>
    </row>
    <row r="397">
      <c r="A397" s="1" t="s">
        <v>3509</v>
      </c>
      <c r="B397" s="1" t="s">
        <v>1977</v>
      </c>
      <c r="C397" s="1" t="s">
        <v>3510</v>
      </c>
      <c r="J397" s="4" t="s">
        <v>3511</v>
      </c>
      <c r="K397" s="1" t="s">
        <v>30</v>
      </c>
      <c r="L397" s="1" t="s">
        <v>163</v>
      </c>
      <c r="M397" s="1" t="s">
        <v>3512</v>
      </c>
      <c r="N397" s="1" t="s">
        <v>3513</v>
      </c>
      <c r="O397" s="1" t="s">
        <v>3514</v>
      </c>
      <c r="P397" s="1">
        <v>1.0</v>
      </c>
      <c r="Q397" s="1">
        <v>1.0</v>
      </c>
      <c r="U397" s="1">
        <v>45.0</v>
      </c>
      <c r="V397" s="1" t="s">
        <v>3515</v>
      </c>
      <c r="W397" s="2">
        <v>43717.0</v>
      </c>
      <c r="X397" s="1"/>
      <c r="Y397" s="1" t="s">
        <v>36</v>
      </c>
    </row>
    <row r="398">
      <c r="A398" s="1" t="s">
        <v>3516</v>
      </c>
      <c r="B398" s="1" t="s">
        <v>3517</v>
      </c>
      <c r="C398" s="1" t="s">
        <v>3518</v>
      </c>
      <c r="D398" s="1" t="s">
        <v>3519</v>
      </c>
      <c r="G398" s="1" t="s">
        <v>3520</v>
      </c>
      <c r="J398" s="4" t="s">
        <v>3521</v>
      </c>
      <c r="K398" s="1" t="s">
        <v>30</v>
      </c>
      <c r="L398" s="1" t="s">
        <v>31</v>
      </c>
      <c r="M398" s="1" t="s">
        <v>31</v>
      </c>
      <c r="N398" s="1" t="s">
        <v>3522</v>
      </c>
      <c r="O398" s="1" t="s">
        <v>3523</v>
      </c>
      <c r="P398" s="1">
        <v>1.0</v>
      </c>
      <c r="Q398" s="1">
        <v>1.0</v>
      </c>
      <c r="U398" s="1">
        <v>2.0</v>
      </c>
      <c r="V398" s="1" t="s">
        <v>3524</v>
      </c>
      <c r="W398" s="2">
        <v>44141.0</v>
      </c>
      <c r="X398" s="1"/>
      <c r="Y398" s="1" t="s">
        <v>36</v>
      </c>
    </row>
    <row r="399">
      <c r="A399" s="1" t="s">
        <v>3525</v>
      </c>
      <c r="B399" s="1" t="s">
        <v>3526</v>
      </c>
      <c r="C399" s="1" t="s">
        <v>3527</v>
      </c>
      <c r="J399" s="4" t="s">
        <v>3528</v>
      </c>
      <c r="K399" s="1" t="s">
        <v>30</v>
      </c>
      <c r="L399" s="1" t="s">
        <v>31</v>
      </c>
      <c r="M399" s="1" t="s">
        <v>71</v>
      </c>
      <c r="N399" s="1" t="s">
        <v>3529</v>
      </c>
      <c r="O399" s="1" t="s">
        <v>3530</v>
      </c>
      <c r="P399" s="1">
        <v>1.0</v>
      </c>
      <c r="Q399" s="1">
        <v>1.0</v>
      </c>
      <c r="U399" s="1">
        <v>1.0</v>
      </c>
      <c r="V399" s="1" t="s">
        <v>3531</v>
      </c>
      <c r="W399" s="2">
        <v>44144.0</v>
      </c>
      <c r="X399" s="1"/>
      <c r="Y399" s="1" t="s">
        <v>168</v>
      </c>
    </row>
    <row r="400">
      <c r="A400" s="1" t="s">
        <v>3532</v>
      </c>
      <c r="B400" s="1" t="s">
        <v>3533</v>
      </c>
      <c r="C400" s="1" t="s">
        <v>3534</v>
      </c>
      <c r="D400" s="1" t="s">
        <v>3535</v>
      </c>
      <c r="H400" s="1" t="s">
        <v>3536</v>
      </c>
      <c r="J400" s="4" t="s">
        <v>3537</v>
      </c>
      <c r="K400" s="1" t="s">
        <v>30</v>
      </c>
      <c r="L400" s="1" t="s">
        <v>30</v>
      </c>
      <c r="N400" s="1" t="s">
        <v>3538</v>
      </c>
      <c r="O400" s="1" t="s">
        <v>3539</v>
      </c>
      <c r="P400" s="1">
        <v>1.0</v>
      </c>
      <c r="Q400" s="1">
        <v>1.0</v>
      </c>
      <c r="U400" s="1">
        <v>1.0</v>
      </c>
      <c r="V400" s="1" t="s">
        <v>3540</v>
      </c>
      <c r="W400" s="2">
        <v>44144.0</v>
      </c>
      <c r="X400" s="1"/>
      <c r="Y400" s="1" t="s">
        <v>36</v>
      </c>
    </row>
    <row r="401">
      <c r="A401" s="1" t="s">
        <v>3541</v>
      </c>
      <c r="B401" s="1" t="s">
        <v>3542</v>
      </c>
      <c r="C401" s="1" t="s">
        <v>3543</v>
      </c>
      <c r="J401" s="4" t="s">
        <v>3544</v>
      </c>
      <c r="K401" s="1" t="s">
        <v>30</v>
      </c>
      <c r="L401" s="1" t="s">
        <v>31</v>
      </c>
      <c r="M401" s="1" t="s">
        <v>3545</v>
      </c>
      <c r="N401" s="1" t="s">
        <v>3546</v>
      </c>
      <c r="O401" s="1" t="s">
        <v>3547</v>
      </c>
      <c r="P401" s="1">
        <v>1.0</v>
      </c>
      <c r="Q401" s="1">
        <v>1.0</v>
      </c>
      <c r="U401" s="1">
        <v>1.0</v>
      </c>
      <c r="V401" s="1" t="s">
        <v>3548</v>
      </c>
      <c r="W401" s="2">
        <v>44143.0</v>
      </c>
      <c r="X401" s="1"/>
      <c r="Y401" s="1" t="s">
        <v>36</v>
      </c>
    </row>
    <row r="402">
      <c r="A402" s="1" t="s">
        <v>3549</v>
      </c>
      <c r="B402" s="4" t="s">
        <v>3550</v>
      </c>
      <c r="C402" s="1" t="s">
        <v>3551</v>
      </c>
      <c r="J402" s="4" t="s">
        <v>3552</v>
      </c>
      <c r="K402" s="1" t="s">
        <v>130</v>
      </c>
      <c r="L402" s="1" t="s">
        <v>31</v>
      </c>
      <c r="M402" s="1" t="s">
        <v>3553</v>
      </c>
      <c r="N402" s="1" t="s">
        <v>3554</v>
      </c>
      <c r="O402" s="1" t="s">
        <v>3555</v>
      </c>
      <c r="P402" s="1">
        <v>1.0</v>
      </c>
      <c r="Q402" s="1">
        <v>1.0</v>
      </c>
      <c r="U402" s="1">
        <v>1.0</v>
      </c>
      <c r="V402" s="1" t="s">
        <v>3556</v>
      </c>
      <c r="W402" s="5"/>
      <c r="X402" s="1"/>
      <c r="Y402" s="1" t="s">
        <v>36</v>
      </c>
    </row>
    <row r="403">
      <c r="A403" s="1" t="s">
        <v>3557</v>
      </c>
      <c r="B403" s="1" t="s">
        <v>3558</v>
      </c>
      <c r="C403" s="1" t="s">
        <v>3559</v>
      </c>
      <c r="H403" s="1" t="s">
        <v>3558</v>
      </c>
      <c r="J403" s="4" t="s">
        <v>3560</v>
      </c>
      <c r="K403" s="1" t="s">
        <v>30</v>
      </c>
      <c r="L403" s="1" t="s">
        <v>31</v>
      </c>
      <c r="M403" s="1" t="s">
        <v>3561</v>
      </c>
      <c r="N403" s="1" t="s">
        <v>3562</v>
      </c>
      <c r="O403" s="1" t="s">
        <v>3563</v>
      </c>
      <c r="P403" s="1">
        <v>3.0</v>
      </c>
      <c r="Q403" s="1">
        <v>1.0</v>
      </c>
      <c r="U403" s="1">
        <v>2.0</v>
      </c>
      <c r="V403" s="1" t="s">
        <v>3564</v>
      </c>
      <c r="W403" s="2">
        <v>44142.0</v>
      </c>
      <c r="X403" s="1"/>
      <c r="Y403" s="6"/>
    </row>
    <row r="404">
      <c r="A404" s="1" t="s">
        <v>3565</v>
      </c>
      <c r="B404" s="1" t="s">
        <v>3566</v>
      </c>
      <c r="C404" s="1" t="s">
        <v>3567</v>
      </c>
      <c r="D404" s="1" t="s">
        <v>3568</v>
      </c>
      <c r="F404" s="1" t="s">
        <v>3569</v>
      </c>
      <c r="G404" s="1" t="s">
        <v>3570</v>
      </c>
      <c r="J404" s="4" t="s">
        <v>3571</v>
      </c>
      <c r="K404" s="1" t="s">
        <v>401</v>
      </c>
      <c r="L404" s="1" t="s">
        <v>31</v>
      </c>
      <c r="M404" s="1" t="s">
        <v>3572</v>
      </c>
      <c r="N404" s="1" t="s">
        <v>3573</v>
      </c>
      <c r="O404" s="1" t="s">
        <v>3574</v>
      </c>
      <c r="P404" s="1">
        <v>1.0</v>
      </c>
      <c r="Q404" s="1">
        <v>1.0</v>
      </c>
      <c r="U404" s="1">
        <v>247.0</v>
      </c>
      <c r="V404" s="1" t="s">
        <v>3575</v>
      </c>
      <c r="W404" s="2">
        <v>43166.0</v>
      </c>
      <c r="X404" s="1" t="s">
        <v>95</v>
      </c>
      <c r="Y404" s="1" t="s">
        <v>199</v>
      </c>
    </row>
    <row r="405">
      <c r="A405" s="1" t="s">
        <v>3576</v>
      </c>
      <c r="B405" s="1" t="s">
        <v>3577</v>
      </c>
      <c r="C405" s="1" t="s">
        <v>3578</v>
      </c>
      <c r="J405" s="4" t="s">
        <v>3579</v>
      </c>
      <c r="K405" s="1" t="s">
        <v>401</v>
      </c>
      <c r="L405" s="1" t="s">
        <v>31</v>
      </c>
      <c r="M405" s="1" t="s">
        <v>32</v>
      </c>
      <c r="N405" s="1" t="s">
        <v>3580</v>
      </c>
      <c r="O405" s="1" t="s">
        <v>3581</v>
      </c>
      <c r="P405" s="1">
        <v>1.0</v>
      </c>
      <c r="Q405" s="1">
        <v>1.0</v>
      </c>
      <c r="U405" s="1">
        <v>10.0</v>
      </c>
      <c r="V405" s="1" t="s">
        <v>3582</v>
      </c>
      <c r="W405" s="2">
        <v>44030.0</v>
      </c>
      <c r="X405" s="1"/>
      <c r="Y405" s="1" t="s">
        <v>36</v>
      </c>
    </row>
    <row r="406">
      <c r="A406" s="1" t="s">
        <v>3583</v>
      </c>
      <c r="B406" s="1" t="s">
        <v>3584</v>
      </c>
      <c r="C406" s="1" t="s">
        <v>3584</v>
      </c>
      <c r="H406" s="1" t="s">
        <v>3585</v>
      </c>
      <c r="J406" s="4" t="s">
        <v>3586</v>
      </c>
      <c r="K406" s="1" t="s">
        <v>130</v>
      </c>
      <c r="L406" s="1" t="s">
        <v>31</v>
      </c>
      <c r="M406" s="1" t="s">
        <v>3587</v>
      </c>
      <c r="N406" s="1" t="s">
        <v>3588</v>
      </c>
      <c r="O406" s="1" t="s">
        <v>3589</v>
      </c>
      <c r="P406" s="1">
        <v>3.0</v>
      </c>
      <c r="T406" s="1">
        <v>13.0</v>
      </c>
      <c r="U406" s="1">
        <v>206.0</v>
      </c>
      <c r="V406" s="1" t="s">
        <v>3590</v>
      </c>
      <c r="W406" s="2">
        <v>43933.0</v>
      </c>
      <c r="X406" s="1"/>
      <c r="Y406" s="6"/>
    </row>
    <row r="407">
      <c r="A407" s="1" t="s">
        <v>3591</v>
      </c>
      <c r="B407" s="1" t="s">
        <v>3592</v>
      </c>
      <c r="C407" s="1" t="s">
        <v>3593</v>
      </c>
      <c r="D407" s="1" t="s">
        <v>3594</v>
      </c>
      <c r="E407" s="1" t="s">
        <v>3595</v>
      </c>
      <c r="G407" s="1" t="s">
        <v>3596</v>
      </c>
      <c r="H407" s="1" t="s">
        <v>3597</v>
      </c>
      <c r="J407" s="4" t="s">
        <v>3598</v>
      </c>
      <c r="K407" s="1" t="s">
        <v>30</v>
      </c>
      <c r="L407" s="1" t="s">
        <v>51</v>
      </c>
      <c r="M407" s="1" t="s">
        <v>3599</v>
      </c>
      <c r="N407" s="1" t="s">
        <v>3600</v>
      </c>
      <c r="O407" s="1" t="s">
        <v>3601</v>
      </c>
      <c r="P407" s="1">
        <v>1.0</v>
      </c>
      <c r="Q407" s="1">
        <v>1.0</v>
      </c>
      <c r="U407" s="1">
        <v>181.0</v>
      </c>
      <c r="V407" s="1" t="s">
        <v>3602</v>
      </c>
      <c r="W407" s="2">
        <v>44034.0</v>
      </c>
      <c r="X407" s="1"/>
      <c r="Y407" s="1" t="s">
        <v>36</v>
      </c>
    </row>
    <row r="408">
      <c r="A408" s="1" t="s">
        <v>3603</v>
      </c>
      <c r="B408" s="1" t="s">
        <v>3604</v>
      </c>
      <c r="C408" s="1" t="s">
        <v>3605</v>
      </c>
      <c r="D408" s="1" t="s">
        <v>3605</v>
      </c>
      <c r="F408" s="1" t="s">
        <v>3606</v>
      </c>
      <c r="G408" s="1" t="s">
        <v>3607</v>
      </c>
      <c r="J408" s="4" t="s">
        <v>3608</v>
      </c>
      <c r="K408" s="1" t="s">
        <v>130</v>
      </c>
      <c r="L408" s="1" t="s">
        <v>31</v>
      </c>
      <c r="M408" s="1" t="s">
        <v>3609</v>
      </c>
      <c r="N408" s="1" t="s">
        <v>3610</v>
      </c>
      <c r="O408" s="1" t="s">
        <v>3611</v>
      </c>
      <c r="P408" s="1">
        <v>1.0</v>
      </c>
      <c r="Q408" s="1">
        <v>1.0</v>
      </c>
      <c r="U408" s="1">
        <v>1.0</v>
      </c>
      <c r="V408" s="1" t="s">
        <v>3612</v>
      </c>
      <c r="W408" s="5"/>
      <c r="X408" s="1"/>
      <c r="Y408" s="6"/>
    </row>
    <row r="409">
      <c r="A409" s="1" t="s">
        <v>3613</v>
      </c>
      <c r="B409" s="1" t="s">
        <v>3614</v>
      </c>
      <c r="C409" s="1" t="s">
        <v>3615</v>
      </c>
      <c r="H409" s="1" t="s">
        <v>3616</v>
      </c>
      <c r="J409" s="4" t="s">
        <v>3617</v>
      </c>
      <c r="K409" s="1" t="s">
        <v>130</v>
      </c>
      <c r="L409" s="1" t="s">
        <v>31</v>
      </c>
      <c r="M409" s="1" t="s">
        <v>145</v>
      </c>
      <c r="N409" s="1" t="s">
        <v>3618</v>
      </c>
      <c r="O409" s="1" t="s">
        <v>3619</v>
      </c>
      <c r="P409" s="1">
        <v>1.0</v>
      </c>
      <c r="Q409" s="1">
        <v>1.0</v>
      </c>
      <c r="U409" s="1">
        <v>1.0</v>
      </c>
      <c r="V409" s="1" t="s">
        <v>3620</v>
      </c>
      <c r="W409" s="2">
        <v>44139.0</v>
      </c>
      <c r="X409" s="1"/>
      <c r="Y409" s="1" t="s">
        <v>36</v>
      </c>
    </row>
    <row r="410">
      <c r="A410" s="1" t="s">
        <v>3621</v>
      </c>
      <c r="B410" s="1" t="s">
        <v>3622</v>
      </c>
      <c r="C410" s="1" t="s">
        <v>3623</v>
      </c>
      <c r="D410" s="1" t="s">
        <v>3624</v>
      </c>
      <c r="E410" s="1" t="s">
        <v>3625</v>
      </c>
      <c r="F410" s="1" t="s">
        <v>3626</v>
      </c>
      <c r="G410" s="1" t="s">
        <v>3627</v>
      </c>
      <c r="H410" s="1" t="s">
        <v>3628</v>
      </c>
      <c r="J410" s="4" t="s">
        <v>3629</v>
      </c>
      <c r="K410" s="1" t="s">
        <v>30</v>
      </c>
      <c r="L410" s="1" t="s">
        <v>31</v>
      </c>
      <c r="M410" s="1" t="s">
        <v>3561</v>
      </c>
      <c r="N410" s="1" t="s">
        <v>3630</v>
      </c>
      <c r="O410" s="1" t="s">
        <v>3631</v>
      </c>
      <c r="P410" s="1">
        <v>1.0</v>
      </c>
      <c r="Q410" s="1">
        <v>1.0</v>
      </c>
      <c r="U410" s="1">
        <v>2.0</v>
      </c>
      <c r="V410" s="1" t="s">
        <v>3632</v>
      </c>
      <c r="W410" s="2">
        <v>44138.0</v>
      </c>
      <c r="X410" s="1" t="s">
        <v>95</v>
      </c>
      <c r="Y410" s="1" t="s">
        <v>36</v>
      </c>
    </row>
    <row r="411">
      <c r="A411" s="1" t="s">
        <v>3633</v>
      </c>
      <c r="B411" s="1" t="s">
        <v>3634</v>
      </c>
      <c r="C411" s="1" t="s">
        <v>3635</v>
      </c>
      <c r="J411" s="4" t="s">
        <v>3636</v>
      </c>
      <c r="K411" s="1" t="s">
        <v>130</v>
      </c>
      <c r="L411" s="1" t="s">
        <v>31</v>
      </c>
      <c r="M411" s="1" t="s">
        <v>145</v>
      </c>
      <c r="N411" s="1" t="s">
        <v>3637</v>
      </c>
      <c r="O411" s="1" t="s">
        <v>3638</v>
      </c>
      <c r="P411" s="1">
        <v>1.0</v>
      </c>
      <c r="Q411" s="1">
        <v>1.0</v>
      </c>
      <c r="U411" s="1">
        <v>1.0</v>
      </c>
      <c r="V411" s="1" t="s">
        <v>3639</v>
      </c>
      <c r="W411" s="2">
        <v>44138.0</v>
      </c>
      <c r="X411" s="1"/>
      <c r="Y411" s="1" t="s">
        <v>36</v>
      </c>
    </row>
    <row r="412">
      <c r="A412" s="1" t="s">
        <v>3640</v>
      </c>
      <c r="B412" s="1" t="s">
        <v>3641</v>
      </c>
      <c r="C412" s="1" t="s">
        <v>3642</v>
      </c>
      <c r="D412" s="1" t="s">
        <v>3643</v>
      </c>
      <c r="E412" s="1" t="s">
        <v>3644</v>
      </c>
      <c r="G412" s="1" t="s">
        <v>3645</v>
      </c>
      <c r="H412" s="1" t="s">
        <v>3646</v>
      </c>
      <c r="J412" s="4" t="s">
        <v>3647</v>
      </c>
      <c r="K412" s="1" t="s">
        <v>30</v>
      </c>
      <c r="L412" s="1" t="s">
        <v>30</v>
      </c>
      <c r="N412" s="1" t="s">
        <v>3648</v>
      </c>
      <c r="O412" s="1" t="s">
        <v>3649</v>
      </c>
      <c r="P412" s="1">
        <v>1.0</v>
      </c>
      <c r="Q412" s="1">
        <v>1.0</v>
      </c>
      <c r="R412" s="1">
        <v>1.0</v>
      </c>
      <c r="U412" s="1">
        <v>1.0</v>
      </c>
      <c r="V412" s="1" t="s">
        <v>3650</v>
      </c>
      <c r="W412" s="2">
        <v>44137.0</v>
      </c>
      <c r="X412" s="1"/>
      <c r="Y412" s="1" t="s">
        <v>168</v>
      </c>
    </row>
    <row r="413">
      <c r="A413" s="1" t="s">
        <v>3651</v>
      </c>
      <c r="B413" s="1" t="s">
        <v>3652</v>
      </c>
      <c r="C413" s="1" t="s">
        <v>3653</v>
      </c>
      <c r="J413" s="4" t="s">
        <v>3654</v>
      </c>
      <c r="K413" s="1" t="s">
        <v>30</v>
      </c>
      <c r="L413" s="1" t="s">
        <v>31</v>
      </c>
      <c r="M413" s="1" t="s">
        <v>950</v>
      </c>
      <c r="N413" s="1" t="s">
        <v>3655</v>
      </c>
      <c r="O413" s="1" t="s">
        <v>3656</v>
      </c>
      <c r="P413" s="1">
        <v>1.0</v>
      </c>
      <c r="Q413" s="1">
        <v>1.0</v>
      </c>
      <c r="U413" s="1">
        <v>1.0</v>
      </c>
      <c r="V413" s="1" t="s">
        <v>3657</v>
      </c>
      <c r="W413" s="2">
        <v>44137.0</v>
      </c>
      <c r="X413" s="1"/>
      <c r="Y413" s="1" t="s">
        <v>36</v>
      </c>
    </row>
    <row r="414">
      <c r="A414" s="1" t="s">
        <v>3658</v>
      </c>
      <c r="B414" s="1" t="s">
        <v>3659</v>
      </c>
      <c r="C414" s="1" t="s">
        <v>3660</v>
      </c>
      <c r="H414" s="1" t="s">
        <v>3661</v>
      </c>
      <c r="J414" s="4" t="s">
        <v>3662</v>
      </c>
      <c r="K414" s="1" t="s">
        <v>30</v>
      </c>
      <c r="L414" s="1" t="s">
        <v>31</v>
      </c>
      <c r="M414" s="1" t="s">
        <v>3663</v>
      </c>
      <c r="N414" s="1" t="s">
        <v>3664</v>
      </c>
      <c r="O414" s="1" t="s">
        <v>3665</v>
      </c>
      <c r="P414" s="1">
        <v>1.0</v>
      </c>
      <c r="Q414" s="1">
        <v>1.0</v>
      </c>
      <c r="U414" s="1">
        <v>4.0</v>
      </c>
      <c r="V414" s="1" t="s">
        <v>3666</v>
      </c>
      <c r="W414" s="2">
        <v>44133.0</v>
      </c>
      <c r="X414" s="1"/>
      <c r="Y414" s="1" t="s">
        <v>36</v>
      </c>
    </row>
    <row r="415">
      <c r="A415" s="1" t="s">
        <v>3667</v>
      </c>
      <c r="B415" s="1" t="s">
        <v>3668</v>
      </c>
      <c r="C415" s="1" t="s">
        <v>3669</v>
      </c>
      <c r="H415" s="1" t="s">
        <v>3670</v>
      </c>
      <c r="J415" s="4" t="s">
        <v>3671</v>
      </c>
      <c r="K415" s="1" t="s">
        <v>401</v>
      </c>
      <c r="L415" s="1" t="s">
        <v>70</v>
      </c>
      <c r="M415" s="1" t="s">
        <v>3672</v>
      </c>
      <c r="N415" s="1" t="s">
        <v>3673</v>
      </c>
      <c r="O415" s="1" t="s">
        <v>3674</v>
      </c>
      <c r="P415" s="1">
        <v>1.0</v>
      </c>
      <c r="Q415" s="1">
        <v>1.0</v>
      </c>
      <c r="U415" s="1">
        <v>74.0</v>
      </c>
      <c r="V415" s="1" t="s">
        <v>3675</v>
      </c>
      <c r="W415" s="2">
        <v>43990.0</v>
      </c>
      <c r="X415" s="1"/>
      <c r="Y415" s="1" t="s">
        <v>36</v>
      </c>
    </row>
    <row r="416">
      <c r="A416" s="1" t="s">
        <v>3676</v>
      </c>
      <c r="B416" s="1" t="s">
        <v>3677</v>
      </c>
      <c r="C416" s="1" t="s">
        <v>3678</v>
      </c>
      <c r="G416" s="1" t="s">
        <v>3679</v>
      </c>
      <c r="J416" s="4" t="s">
        <v>3680</v>
      </c>
      <c r="K416" s="1" t="s">
        <v>30</v>
      </c>
      <c r="L416" s="1" t="s">
        <v>31</v>
      </c>
      <c r="M416" s="1" t="s">
        <v>32</v>
      </c>
      <c r="N416" s="1" t="s">
        <v>3681</v>
      </c>
      <c r="O416" s="1" t="s">
        <v>3682</v>
      </c>
      <c r="P416" s="1">
        <v>1.0</v>
      </c>
      <c r="Q416" s="1">
        <v>1.0</v>
      </c>
      <c r="U416" s="1">
        <v>30.0</v>
      </c>
      <c r="V416" s="1" t="s">
        <v>3683</v>
      </c>
      <c r="W416" s="2">
        <v>43833.0</v>
      </c>
      <c r="X416" s="1"/>
      <c r="Y416" s="6"/>
    </row>
    <row r="417">
      <c r="A417" s="1" t="s">
        <v>3684</v>
      </c>
      <c r="B417" s="1" t="s">
        <v>3685</v>
      </c>
      <c r="C417" s="1" t="s">
        <v>3686</v>
      </c>
      <c r="E417" s="1" t="s">
        <v>3687</v>
      </c>
      <c r="G417" s="1" t="s">
        <v>3688</v>
      </c>
      <c r="J417" s="4" t="s">
        <v>3689</v>
      </c>
      <c r="K417" s="1" t="s">
        <v>30</v>
      </c>
      <c r="L417" s="1" t="s">
        <v>163</v>
      </c>
      <c r="M417" s="1" t="s">
        <v>1421</v>
      </c>
      <c r="N417" s="1" t="s">
        <v>3690</v>
      </c>
      <c r="O417" s="1" t="s">
        <v>3691</v>
      </c>
      <c r="P417" s="1">
        <v>1.0</v>
      </c>
      <c r="Q417" s="1">
        <v>1.0</v>
      </c>
      <c r="U417" s="1">
        <v>2.0</v>
      </c>
      <c r="V417" s="1" t="s">
        <v>3692</v>
      </c>
      <c r="W417" s="5"/>
      <c r="X417" s="1"/>
      <c r="Y417" s="1" t="s">
        <v>168</v>
      </c>
    </row>
    <row r="418">
      <c r="A418" s="1" t="s">
        <v>3693</v>
      </c>
      <c r="B418" s="1" t="s">
        <v>3694</v>
      </c>
      <c r="C418" s="1" t="s">
        <v>3695</v>
      </c>
      <c r="D418" s="1" t="s">
        <v>3695</v>
      </c>
      <c r="E418" s="1" t="s">
        <v>3696</v>
      </c>
      <c r="G418" s="1" t="s">
        <v>3697</v>
      </c>
      <c r="H418" s="1" t="s">
        <v>3698</v>
      </c>
      <c r="J418" s="4" t="s">
        <v>3699</v>
      </c>
      <c r="K418" s="1" t="s">
        <v>30</v>
      </c>
      <c r="L418" s="1" t="s">
        <v>51</v>
      </c>
      <c r="M418" s="1" t="s">
        <v>865</v>
      </c>
      <c r="N418" s="1" t="s">
        <v>3700</v>
      </c>
      <c r="O418" s="1" t="s">
        <v>3701</v>
      </c>
      <c r="P418" s="1">
        <v>1.0</v>
      </c>
      <c r="Q418" s="1">
        <v>1.0</v>
      </c>
      <c r="R418" s="1">
        <v>1.0</v>
      </c>
      <c r="U418" s="1">
        <v>1.0</v>
      </c>
      <c r="V418" s="1" t="s">
        <v>3702</v>
      </c>
      <c r="W418" s="2">
        <v>44132.0</v>
      </c>
      <c r="X418" s="1"/>
      <c r="Y418" s="1" t="s">
        <v>36</v>
      </c>
    </row>
    <row r="419">
      <c r="A419" s="1" t="s">
        <v>3703</v>
      </c>
      <c r="B419" s="1" t="s">
        <v>3704</v>
      </c>
      <c r="C419" s="1" t="s">
        <v>3705</v>
      </c>
      <c r="D419" s="1" t="s">
        <v>3706</v>
      </c>
      <c r="E419" s="1" t="s">
        <v>3707</v>
      </c>
      <c r="F419" s="1" t="s">
        <v>3708</v>
      </c>
      <c r="J419" s="4" t="s">
        <v>3709</v>
      </c>
      <c r="K419" s="1" t="s">
        <v>30</v>
      </c>
      <c r="L419" s="1" t="s">
        <v>31</v>
      </c>
      <c r="M419" s="1" t="s">
        <v>1123</v>
      </c>
      <c r="N419" s="1" t="s">
        <v>3710</v>
      </c>
      <c r="O419" s="1" t="s">
        <v>3711</v>
      </c>
      <c r="P419" s="1">
        <v>1.0</v>
      </c>
      <c r="Q419" s="1">
        <v>1.0</v>
      </c>
      <c r="U419" s="1">
        <v>5.0</v>
      </c>
      <c r="V419" s="1" t="s">
        <v>3712</v>
      </c>
      <c r="W419" s="5"/>
      <c r="X419" s="1" t="s">
        <v>95</v>
      </c>
      <c r="Y419" s="1" t="s">
        <v>36</v>
      </c>
    </row>
    <row r="420">
      <c r="A420" s="1" t="s">
        <v>3713</v>
      </c>
      <c r="B420" s="1" t="s">
        <v>3714</v>
      </c>
      <c r="C420" s="1" t="s">
        <v>3715</v>
      </c>
      <c r="D420" s="1" t="s">
        <v>3716</v>
      </c>
      <c r="E420" s="1" t="s">
        <v>3717</v>
      </c>
      <c r="F420" s="1" t="s">
        <v>3718</v>
      </c>
      <c r="G420" s="1" t="s">
        <v>3719</v>
      </c>
      <c r="H420" s="1" t="s">
        <v>3720</v>
      </c>
      <c r="I420" s="1" t="s">
        <v>3721</v>
      </c>
      <c r="J420" s="4" t="s">
        <v>3722</v>
      </c>
      <c r="K420" s="1" t="s">
        <v>30</v>
      </c>
      <c r="L420" s="1" t="s">
        <v>31</v>
      </c>
      <c r="M420" s="1" t="s">
        <v>3723</v>
      </c>
      <c r="N420" s="1" t="s">
        <v>3724</v>
      </c>
      <c r="O420" s="1" t="s">
        <v>3725</v>
      </c>
      <c r="P420" s="1">
        <v>1.0</v>
      </c>
      <c r="Q420" s="1">
        <v>1.0</v>
      </c>
      <c r="U420" s="1">
        <v>3.0</v>
      </c>
      <c r="V420" s="1" t="s">
        <v>3726</v>
      </c>
      <c r="W420" s="5"/>
      <c r="X420" s="1" t="s">
        <v>95</v>
      </c>
      <c r="Y420" s="1" t="s">
        <v>36</v>
      </c>
    </row>
    <row r="421">
      <c r="A421" s="1" t="s">
        <v>3727</v>
      </c>
      <c r="B421" s="1" t="s">
        <v>3728</v>
      </c>
      <c r="C421" s="1" t="s">
        <v>3729</v>
      </c>
      <c r="D421" s="1" t="s">
        <v>3730</v>
      </c>
      <c r="E421" s="1" t="s">
        <v>3731</v>
      </c>
      <c r="J421" s="4" t="s">
        <v>3732</v>
      </c>
      <c r="K421" s="1" t="s">
        <v>30</v>
      </c>
      <c r="L421" s="1" t="s">
        <v>31</v>
      </c>
      <c r="M421" s="1" t="s">
        <v>3733</v>
      </c>
      <c r="N421" s="1" t="s">
        <v>3734</v>
      </c>
      <c r="O421" s="1" t="s">
        <v>3735</v>
      </c>
      <c r="P421" s="1">
        <v>1.0</v>
      </c>
      <c r="Q421" s="1">
        <v>1.0</v>
      </c>
      <c r="U421" s="1">
        <v>3.0</v>
      </c>
      <c r="V421" s="1" t="s">
        <v>3736</v>
      </c>
      <c r="W421" s="2">
        <v>43935.0</v>
      </c>
      <c r="X421" s="1"/>
      <c r="Y421" s="6"/>
    </row>
    <row r="422">
      <c r="A422" s="1" t="s">
        <v>3737</v>
      </c>
      <c r="B422" s="1" t="s">
        <v>3738</v>
      </c>
      <c r="C422" s="1" t="s">
        <v>3739</v>
      </c>
      <c r="D422" s="1" t="s">
        <v>3740</v>
      </c>
      <c r="F422" s="1" t="s">
        <v>3741</v>
      </c>
      <c r="G422" s="1" t="s">
        <v>3742</v>
      </c>
      <c r="J422" s="4" t="s">
        <v>3743</v>
      </c>
      <c r="K422" s="1" t="s">
        <v>130</v>
      </c>
      <c r="L422" s="1" t="s">
        <v>31</v>
      </c>
      <c r="M422" s="1" t="s">
        <v>145</v>
      </c>
      <c r="N422" s="1" t="s">
        <v>3744</v>
      </c>
      <c r="O422" s="1" t="s">
        <v>3745</v>
      </c>
      <c r="P422" s="1">
        <v>1.0</v>
      </c>
      <c r="Q422" s="1">
        <v>1.0</v>
      </c>
      <c r="U422" s="1">
        <v>14.0</v>
      </c>
      <c r="V422" s="1" t="s">
        <v>3746</v>
      </c>
      <c r="W422" s="5"/>
      <c r="X422" s="1"/>
      <c r="Y422" s="1" t="s">
        <v>36</v>
      </c>
    </row>
    <row r="423">
      <c r="A423" s="1" t="s">
        <v>3747</v>
      </c>
      <c r="B423" s="1" t="s">
        <v>3748</v>
      </c>
      <c r="C423" s="1" t="s">
        <v>3749</v>
      </c>
      <c r="D423" s="1" t="s">
        <v>3750</v>
      </c>
      <c r="E423" s="1" t="s">
        <v>3751</v>
      </c>
      <c r="F423" s="1" t="s">
        <v>3752</v>
      </c>
      <c r="G423" s="1" t="s">
        <v>3753</v>
      </c>
      <c r="H423" s="1" t="s">
        <v>3754</v>
      </c>
      <c r="I423" s="1" t="s">
        <v>3755</v>
      </c>
      <c r="J423" s="4" t="s">
        <v>3756</v>
      </c>
      <c r="K423" s="1" t="s">
        <v>30</v>
      </c>
      <c r="L423" s="1" t="s">
        <v>31</v>
      </c>
      <c r="M423" s="1" t="s">
        <v>916</v>
      </c>
      <c r="N423" s="1" t="s">
        <v>3757</v>
      </c>
      <c r="O423" s="1" t="s">
        <v>3758</v>
      </c>
      <c r="P423" s="1">
        <v>1.0</v>
      </c>
      <c r="Q423" s="1">
        <v>1.0</v>
      </c>
      <c r="U423" s="1">
        <v>2.0</v>
      </c>
      <c r="V423" s="1" t="s">
        <v>3759</v>
      </c>
      <c r="W423" s="5"/>
      <c r="X423" s="1" t="s">
        <v>135</v>
      </c>
      <c r="Y423" s="1" t="s">
        <v>168</v>
      </c>
    </row>
    <row r="424">
      <c r="A424" s="1" t="s">
        <v>3760</v>
      </c>
      <c r="B424" s="1" t="s">
        <v>3761</v>
      </c>
      <c r="C424" s="1" t="s">
        <v>3762</v>
      </c>
      <c r="J424" s="4" t="s">
        <v>3763</v>
      </c>
      <c r="K424" s="1" t="s">
        <v>30</v>
      </c>
      <c r="L424" s="1" t="s">
        <v>31</v>
      </c>
      <c r="M424" s="1" t="s">
        <v>260</v>
      </c>
      <c r="N424" s="1" t="s">
        <v>3764</v>
      </c>
      <c r="O424" s="1" t="s">
        <v>3765</v>
      </c>
      <c r="P424" s="1">
        <v>1.0</v>
      </c>
      <c r="Q424" s="1">
        <v>1.0</v>
      </c>
      <c r="U424" s="1">
        <v>1.0</v>
      </c>
      <c r="V424" s="1" t="s">
        <v>3766</v>
      </c>
      <c r="W424" s="2">
        <v>44127.0</v>
      </c>
      <c r="X424" s="1"/>
      <c r="Y424" s="6"/>
    </row>
    <row r="425">
      <c r="A425" s="1" t="s">
        <v>3767</v>
      </c>
      <c r="B425" s="1" t="s">
        <v>3768</v>
      </c>
      <c r="C425" s="1" t="s">
        <v>3769</v>
      </c>
      <c r="D425" s="1" t="s">
        <v>3770</v>
      </c>
      <c r="J425" s="4" t="s">
        <v>3771</v>
      </c>
      <c r="K425" s="1" t="s">
        <v>130</v>
      </c>
      <c r="L425" s="1" t="s">
        <v>31</v>
      </c>
      <c r="M425" s="1" t="s">
        <v>298</v>
      </c>
      <c r="N425" s="1" t="s">
        <v>3772</v>
      </c>
      <c r="O425" s="1" t="s">
        <v>3773</v>
      </c>
      <c r="P425" s="1">
        <v>1.0</v>
      </c>
      <c r="Q425" s="1">
        <v>1.0</v>
      </c>
      <c r="U425" s="1">
        <v>1.0</v>
      </c>
      <c r="V425" s="1" t="s">
        <v>3774</v>
      </c>
      <c r="W425" s="5"/>
      <c r="X425" s="1"/>
      <c r="Y425" s="1" t="s">
        <v>36</v>
      </c>
    </row>
    <row r="426">
      <c r="A426" s="1" t="s">
        <v>3775</v>
      </c>
      <c r="B426" s="1" t="s">
        <v>3776</v>
      </c>
      <c r="C426" s="1" t="s">
        <v>3777</v>
      </c>
      <c r="H426" s="1" t="s">
        <v>3778</v>
      </c>
      <c r="J426" s="4" t="s">
        <v>3779</v>
      </c>
      <c r="K426" s="1" t="s">
        <v>30</v>
      </c>
      <c r="L426" s="1" t="s">
        <v>31</v>
      </c>
      <c r="M426" s="1" t="s">
        <v>1083</v>
      </c>
      <c r="N426" s="1" t="s">
        <v>3780</v>
      </c>
      <c r="O426" s="1" t="s">
        <v>3781</v>
      </c>
      <c r="P426" s="1">
        <v>1.0</v>
      </c>
      <c r="Q426" s="1">
        <v>1.0</v>
      </c>
      <c r="U426" s="1">
        <v>4.0</v>
      </c>
      <c r="V426" s="1" t="s">
        <v>3782</v>
      </c>
      <c r="W426" s="5"/>
      <c r="X426" s="1"/>
      <c r="Y426" s="1" t="s">
        <v>168</v>
      </c>
    </row>
    <row r="427">
      <c r="A427" s="1" t="s">
        <v>3783</v>
      </c>
      <c r="B427" s="1" t="s">
        <v>3784</v>
      </c>
      <c r="C427" s="1" t="s">
        <v>3785</v>
      </c>
      <c r="D427" s="1" t="s">
        <v>3786</v>
      </c>
      <c r="E427" s="1" t="s">
        <v>3787</v>
      </c>
      <c r="G427" s="1" t="s">
        <v>522</v>
      </c>
      <c r="H427" s="1" t="s">
        <v>3788</v>
      </c>
      <c r="J427" s="4" t="s">
        <v>3789</v>
      </c>
      <c r="K427" s="1" t="s">
        <v>30</v>
      </c>
      <c r="L427" s="1" t="s">
        <v>51</v>
      </c>
      <c r="M427" s="1" t="s">
        <v>3790</v>
      </c>
      <c r="N427" s="1" t="s">
        <v>3791</v>
      </c>
      <c r="O427" s="1" t="s">
        <v>3792</v>
      </c>
      <c r="P427" s="1">
        <v>1.0</v>
      </c>
      <c r="Q427" s="1">
        <v>1.0</v>
      </c>
      <c r="U427" s="1">
        <v>1.0</v>
      </c>
      <c r="V427" s="1" t="s">
        <v>3793</v>
      </c>
      <c r="W427" s="2">
        <v>44125.0</v>
      </c>
      <c r="X427" s="1"/>
      <c r="Y427" s="1" t="s">
        <v>36</v>
      </c>
    </row>
    <row r="428">
      <c r="A428" s="1" t="s">
        <v>3794</v>
      </c>
      <c r="B428" s="1" t="s">
        <v>3795</v>
      </c>
      <c r="C428" s="1" t="s">
        <v>3796</v>
      </c>
      <c r="J428" s="4" t="s">
        <v>3797</v>
      </c>
      <c r="K428" s="1" t="s">
        <v>30</v>
      </c>
      <c r="L428" s="1" t="s">
        <v>31</v>
      </c>
      <c r="M428" s="1" t="s">
        <v>71</v>
      </c>
      <c r="N428" s="1" t="s">
        <v>3798</v>
      </c>
      <c r="O428" s="1" t="s">
        <v>3799</v>
      </c>
      <c r="P428" s="1">
        <v>1.0</v>
      </c>
      <c r="Q428" s="1">
        <v>1.0</v>
      </c>
      <c r="U428" s="1">
        <v>2.0</v>
      </c>
      <c r="V428" s="1" t="s">
        <v>3800</v>
      </c>
      <c r="W428" s="2">
        <v>44124.0</v>
      </c>
      <c r="X428" s="1"/>
      <c r="Y428" s="6"/>
    </row>
    <row r="429">
      <c r="A429" s="1" t="s">
        <v>3801</v>
      </c>
      <c r="B429" s="1" t="s">
        <v>3802</v>
      </c>
      <c r="C429" s="1" t="s">
        <v>3803</v>
      </c>
      <c r="D429" s="1" t="s">
        <v>3804</v>
      </c>
      <c r="E429" s="1" t="s">
        <v>3805</v>
      </c>
      <c r="F429" s="1" t="s">
        <v>3806</v>
      </c>
      <c r="G429" s="1" t="s">
        <v>522</v>
      </c>
      <c r="H429" s="1" t="s">
        <v>3807</v>
      </c>
      <c r="I429" s="1" t="s">
        <v>3808</v>
      </c>
      <c r="J429" s="4" t="s">
        <v>3809</v>
      </c>
      <c r="K429" s="1" t="s">
        <v>401</v>
      </c>
      <c r="L429" s="1" t="s">
        <v>70</v>
      </c>
      <c r="M429" s="1" t="s">
        <v>3810</v>
      </c>
      <c r="N429" s="1" t="s">
        <v>3811</v>
      </c>
      <c r="O429" s="1" t="s">
        <v>3812</v>
      </c>
      <c r="P429" s="1">
        <v>1.0</v>
      </c>
      <c r="Q429" s="1">
        <v>3.0</v>
      </c>
      <c r="R429" s="1">
        <v>9.0</v>
      </c>
      <c r="S429" s="1">
        <v>16.0</v>
      </c>
      <c r="U429" s="1">
        <v>43.0</v>
      </c>
      <c r="V429" s="1" t="s">
        <v>3813</v>
      </c>
      <c r="W429" s="2">
        <v>43934.0</v>
      </c>
      <c r="X429" s="1"/>
      <c r="Y429" s="1" t="s">
        <v>36</v>
      </c>
    </row>
    <row r="430">
      <c r="A430" s="1" t="s">
        <v>3814</v>
      </c>
      <c r="B430" s="1" t="s">
        <v>3815</v>
      </c>
      <c r="C430" s="1" t="s">
        <v>3816</v>
      </c>
      <c r="J430" s="4" t="s">
        <v>3817</v>
      </c>
      <c r="K430" s="1" t="s">
        <v>30</v>
      </c>
      <c r="L430" s="1" t="s">
        <v>31</v>
      </c>
      <c r="M430" s="1" t="s">
        <v>71</v>
      </c>
      <c r="N430" s="1" t="s">
        <v>3818</v>
      </c>
      <c r="O430" s="1" t="s">
        <v>3819</v>
      </c>
      <c r="P430" s="1">
        <v>1.0</v>
      </c>
      <c r="Q430" s="1">
        <v>1.0</v>
      </c>
      <c r="U430" s="1">
        <v>14.0</v>
      </c>
      <c r="V430" s="1" t="s">
        <v>3820</v>
      </c>
      <c r="W430" s="2">
        <v>44118.0</v>
      </c>
      <c r="X430" s="1"/>
      <c r="Y430" s="1" t="s">
        <v>168</v>
      </c>
    </row>
    <row r="431">
      <c r="A431" s="1" t="s">
        <v>3821</v>
      </c>
      <c r="B431" s="1" t="s">
        <v>3822</v>
      </c>
      <c r="C431" s="1" t="s">
        <v>3823</v>
      </c>
      <c r="D431" s="1" t="s">
        <v>3823</v>
      </c>
      <c r="H431" s="1" t="s">
        <v>3824</v>
      </c>
      <c r="J431" s="4" t="s">
        <v>3825</v>
      </c>
      <c r="K431" s="1" t="s">
        <v>30</v>
      </c>
      <c r="L431" s="1" t="s">
        <v>31</v>
      </c>
      <c r="M431" s="1" t="s">
        <v>3826</v>
      </c>
      <c r="N431" s="1" t="s">
        <v>3827</v>
      </c>
      <c r="O431" s="1" t="s">
        <v>3828</v>
      </c>
      <c r="P431" s="1">
        <v>2.0</v>
      </c>
      <c r="Q431" s="1">
        <v>2.0</v>
      </c>
      <c r="U431" s="1">
        <v>105.0</v>
      </c>
      <c r="V431" s="1" t="s">
        <v>3829</v>
      </c>
      <c r="W431" s="2">
        <v>43956.0</v>
      </c>
      <c r="X431" s="1"/>
      <c r="Y431" s="1" t="s">
        <v>36</v>
      </c>
    </row>
    <row r="432">
      <c r="A432" s="1" t="s">
        <v>3830</v>
      </c>
      <c r="B432" s="1" t="s">
        <v>3831</v>
      </c>
      <c r="C432" s="1" t="s">
        <v>3832</v>
      </c>
      <c r="D432" s="1" t="s">
        <v>3833</v>
      </c>
      <c r="E432" s="1" t="s">
        <v>3834</v>
      </c>
      <c r="J432" s="4" t="s">
        <v>3835</v>
      </c>
      <c r="K432" s="1" t="s">
        <v>30</v>
      </c>
      <c r="L432" s="1" t="s">
        <v>31</v>
      </c>
      <c r="M432" s="1" t="s">
        <v>1471</v>
      </c>
      <c r="N432" s="1" t="s">
        <v>3836</v>
      </c>
      <c r="O432" s="1" t="s">
        <v>3837</v>
      </c>
      <c r="P432" s="1">
        <v>1.0</v>
      </c>
      <c r="Q432" s="1">
        <v>1.0</v>
      </c>
      <c r="U432" s="1">
        <v>1.0</v>
      </c>
      <c r="V432" s="1" t="s">
        <v>3838</v>
      </c>
      <c r="W432" s="2">
        <v>44122.0</v>
      </c>
      <c r="X432" s="1"/>
      <c r="Y432" s="1" t="s">
        <v>36</v>
      </c>
    </row>
    <row r="433">
      <c r="A433" s="1" t="s">
        <v>3839</v>
      </c>
      <c r="B433" s="1" t="s">
        <v>3840</v>
      </c>
      <c r="C433" s="1" t="s">
        <v>3841</v>
      </c>
      <c r="D433" s="1" t="s">
        <v>3842</v>
      </c>
      <c r="E433" s="1" t="s">
        <v>3843</v>
      </c>
      <c r="F433" s="1" t="s">
        <v>3844</v>
      </c>
      <c r="G433" s="1" t="s">
        <v>3262</v>
      </c>
      <c r="H433" s="1" t="s">
        <v>3845</v>
      </c>
      <c r="J433" s="4" t="s">
        <v>3846</v>
      </c>
      <c r="K433" s="1" t="s">
        <v>30</v>
      </c>
      <c r="L433" s="1" t="s">
        <v>31</v>
      </c>
      <c r="M433" s="1" t="s">
        <v>3847</v>
      </c>
      <c r="N433" s="1" t="s">
        <v>3848</v>
      </c>
      <c r="O433" s="1" t="s">
        <v>3849</v>
      </c>
      <c r="P433" s="1">
        <v>1.0</v>
      </c>
      <c r="Q433" s="1">
        <v>1.0</v>
      </c>
      <c r="U433" s="1">
        <v>1.0</v>
      </c>
      <c r="V433" s="1" t="s">
        <v>3850</v>
      </c>
      <c r="W433" s="2">
        <v>44121.0</v>
      </c>
      <c r="X433" s="1" t="s">
        <v>135</v>
      </c>
      <c r="Y433" s="1" t="s">
        <v>199</v>
      </c>
    </row>
    <row r="434">
      <c r="A434" s="1" t="s">
        <v>3851</v>
      </c>
      <c r="B434" s="1" t="s">
        <v>3852</v>
      </c>
      <c r="C434" s="1" t="s">
        <v>3853</v>
      </c>
      <c r="J434" s="4" t="s">
        <v>3854</v>
      </c>
      <c r="K434" s="1" t="s">
        <v>130</v>
      </c>
      <c r="L434" s="1" t="s">
        <v>31</v>
      </c>
      <c r="M434" s="1" t="s">
        <v>3855</v>
      </c>
      <c r="N434" s="1" t="s">
        <v>3856</v>
      </c>
      <c r="O434" s="1" t="s">
        <v>3857</v>
      </c>
      <c r="P434" s="1">
        <v>1.0</v>
      </c>
      <c r="Q434" s="1">
        <v>1.0</v>
      </c>
      <c r="U434" s="1">
        <v>11.0</v>
      </c>
      <c r="V434" s="1" t="s">
        <v>3858</v>
      </c>
      <c r="W434" s="5"/>
      <c r="X434" s="1"/>
      <c r="Y434" s="1" t="s">
        <v>36</v>
      </c>
    </row>
    <row r="435">
      <c r="A435" s="1" t="s">
        <v>3859</v>
      </c>
      <c r="B435" s="1" t="s">
        <v>3860</v>
      </c>
      <c r="C435" s="1" t="s">
        <v>3861</v>
      </c>
      <c r="J435" s="4" t="s">
        <v>3862</v>
      </c>
      <c r="K435" s="1" t="s">
        <v>30</v>
      </c>
      <c r="L435" s="1" t="s">
        <v>31</v>
      </c>
      <c r="M435" s="1" t="s">
        <v>31</v>
      </c>
      <c r="N435" s="1" t="s">
        <v>3863</v>
      </c>
      <c r="O435" s="1" t="s">
        <v>3864</v>
      </c>
      <c r="P435" s="1">
        <v>1.0</v>
      </c>
      <c r="Q435" s="1">
        <v>1.0</v>
      </c>
      <c r="U435" s="1">
        <v>3.0</v>
      </c>
      <c r="V435" s="1" t="s">
        <v>3865</v>
      </c>
      <c r="W435" s="2">
        <v>44102.0</v>
      </c>
      <c r="X435" s="1"/>
      <c r="Y435" s="6"/>
    </row>
    <row r="436">
      <c r="A436" s="1" t="s">
        <v>3866</v>
      </c>
      <c r="B436" s="1" t="s">
        <v>3867</v>
      </c>
      <c r="C436" s="1" t="s">
        <v>3868</v>
      </c>
      <c r="D436" s="1" t="s">
        <v>3869</v>
      </c>
      <c r="G436" s="1" t="s">
        <v>3870</v>
      </c>
      <c r="J436" s="4" t="s">
        <v>3871</v>
      </c>
      <c r="K436" s="1" t="s">
        <v>30</v>
      </c>
      <c r="L436" s="1" t="s">
        <v>31</v>
      </c>
      <c r="M436" s="1" t="s">
        <v>3872</v>
      </c>
      <c r="N436" s="1" t="s">
        <v>3873</v>
      </c>
      <c r="O436" s="1" t="s">
        <v>3874</v>
      </c>
      <c r="P436" s="1">
        <v>1.0</v>
      </c>
      <c r="Q436" s="1">
        <v>1.0</v>
      </c>
      <c r="U436" s="1">
        <v>2.0</v>
      </c>
      <c r="V436" s="1" t="s">
        <v>3875</v>
      </c>
      <c r="W436" s="2">
        <v>44115.0</v>
      </c>
      <c r="X436" s="1"/>
      <c r="Y436" s="6"/>
    </row>
    <row r="437">
      <c r="A437" s="1" t="s">
        <v>3876</v>
      </c>
      <c r="B437" s="1" t="s">
        <v>3877</v>
      </c>
      <c r="C437" s="1" t="s">
        <v>3878</v>
      </c>
      <c r="J437" s="4" t="s">
        <v>3879</v>
      </c>
      <c r="K437" s="1" t="s">
        <v>41</v>
      </c>
      <c r="L437" s="1" t="s">
        <v>31</v>
      </c>
      <c r="M437" s="1" t="s">
        <v>3880</v>
      </c>
      <c r="N437" s="1" t="s">
        <v>3881</v>
      </c>
      <c r="O437" s="1" t="s">
        <v>3882</v>
      </c>
      <c r="P437" s="1">
        <v>1.0</v>
      </c>
      <c r="Q437" s="1">
        <v>1.0</v>
      </c>
      <c r="S437" s="1">
        <v>1.0</v>
      </c>
      <c r="U437" s="1">
        <v>30.0</v>
      </c>
      <c r="V437" s="1" t="s">
        <v>3883</v>
      </c>
      <c r="W437" s="2">
        <v>44103.0</v>
      </c>
      <c r="X437" s="1"/>
      <c r="Y437" s="6"/>
    </row>
    <row r="438">
      <c r="A438" s="1" t="s">
        <v>3884</v>
      </c>
      <c r="B438" s="1" t="s">
        <v>3885</v>
      </c>
      <c r="C438" s="1" t="s">
        <v>3886</v>
      </c>
      <c r="D438" s="1" t="s">
        <v>3887</v>
      </c>
      <c r="G438" s="1" t="s">
        <v>3888</v>
      </c>
      <c r="J438" s="4" t="s">
        <v>3889</v>
      </c>
      <c r="K438" s="1" t="s">
        <v>30</v>
      </c>
      <c r="L438" s="1" t="s">
        <v>31</v>
      </c>
      <c r="M438" s="1" t="s">
        <v>1083</v>
      </c>
      <c r="N438" s="1" t="s">
        <v>3890</v>
      </c>
      <c r="O438" s="1" t="s">
        <v>3891</v>
      </c>
      <c r="P438" s="1">
        <v>1.0</v>
      </c>
      <c r="Q438" s="1">
        <v>1.0</v>
      </c>
      <c r="S438" s="1">
        <v>1.0</v>
      </c>
      <c r="U438" s="1">
        <v>4.0</v>
      </c>
      <c r="V438" s="1" t="s">
        <v>3892</v>
      </c>
      <c r="W438" s="5"/>
      <c r="X438" s="1"/>
      <c r="Y438" s="1" t="s">
        <v>36</v>
      </c>
    </row>
    <row r="439">
      <c r="A439" s="1" t="s">
        <v>3893</v>
      </c>
      <c r="B439" s="1" t="s">
        <v>3894</v>
      </c>
      <c r="C439" s="1" t="s">
        <v>3895</v>
      </c>
      <c r="E439" s="1" t="s">
        <v>3896</v>
      </c>
      <c r="J439" s="4" t="s">
        <v>3897</v>
      </c>
      <c r="K439" s="1" t="s">
        <v>30</v>
      </c>
      <c r="L439" s="1" t="s">
        <v>31</v>
      </c>
      <c r="M439" s="1" t="s">
        <v>3898</v>
      </c>
      <c r="N439" s="1" t="s">
        <v>3899</v>
      </c>
      <c r="O439" s="1" t="s">
        <v>3900</v>
      </c>
      <c r="P439" s="1">
        <v>1.0</v>
      </c>
      <c r="Q439" s="1">
        <v>1.0</v>
      </c>
      <c r="U439" s="1">
        <v>1.0</v>
      </c>
      <c r="V439" s="1" t="s">
        <v>3901</v>
      </c>
      <c r="W439" s="2">
        <v>44117.0</v>
      </c>
      <c r="X439" s="1"/>
      <c r="Y439" s="6"/>
    </row>
    <row r="440">
      <c r="A440" s="1" t="s">
        <v>3902</v>
      </c>
      <c r="B440" s="1" t="s">
        <v>3903</v>
      </c>
      <c r="C440" s="1" t="s">
        <v>3904</v>
      </c>
      <c r="J440" s="4" t="s">
        <v>3905</v>
      </c>
      <c r="K440" s="1" t="s">
        <v>401</v>
      </c>
      <c r="L440" s="1" t="s">
        <v>163</v>
      </c>
      <c r="M440" s="1" t="s">
        <v>3906</v>
      </c>
      <c r="N440" s="1" t="s">
        <v>3907</v>
      </c>
      <c r="O440" s="1" t="s">
        <v>3908</v>
      </c>
      <c r="P440" s="1">
        <v>1.0</v>
      </c>
      <c r="Q440" s="1">
        <v>1.0</v>
      </c>
      <c r="U440" s="1">
        <v>4.0</v>
      </c>
      <c r="V440" s="1" t="s">
        <v>3909</v>
      </c>
      <c r="W440" s="5"/>
      <c r="X440" s="1"/>
      <c r="Y440" s="6"/>
    </row>
    <row r="441">
      <c r="A441" s="1" t="s">
        <v>3910</v>
      </c>
      <c r="B441" s="1" t="s">
        <v>3911</v>
      </c>
      <c r="C441" s="1" t="s">
        <v>3912</v>
      </c>
      <c r="J441" s="4" t="s">
        <v>3913</v>
      </c>
      <c r="K441" s="1" t="s">
        <v>130</v>
      </c>
      <c r="L441" s="1" t="s">
        <v>31</v>
      </c>
      <c r="M441" s="1" t="s">
        <v>121</v>
      </c>
      <c r="N441" s="1" t="s">
        <v>3914</v>
      </c>
      <c r="O441" s="1" t="s">
        <v>3915</v>
      </c>
      <c r="P441" s="1">
        <v>1.0</v>
      </c>
      <c r="Q441" s="1">
        <v>1.0</v>
      </c>
      <c r="U441" s="1">
        <v>2.0</v>
      </c>
      <c r="V441" s="1" t="s">
        <v>3916</v>
      </c>
      <c r="W441" s="5"/>
      <c r="X441" s="1"/>
      <c r="Y441" s="1" t="s">
        <v>36</v>
      </c>
    </row>
    <row r="442">
      <c r="A442" s="1" t="s">
        <v>3917</v>
      </c>
      <c r="B442" s="1" t="s">
        <v>3918</v>
      </c>
      <c r="C442" s="1" t="s">
        <v>3919</v>
      </c>
      <c r="H442" s="1" t="s">
        <v>3920</v>
      </c>
      <c r="J442" s="4" t="s">
        <v>3921</v>
      </c>
      <c r="K442" s="1" t="s">
        <v>30</v>
      </c>
      <c r="L442" s="1" t="s">
        <v>31</v>
      </c>
      <c r="M442" s="1" t="s">
        <v>916</v>
      </c>
      <c r="N442" s="1" t="s">
        <v>3922</v>
      </c>
      <c r="O442" s="1" t="s">
        <v>3923</v>
      </c>
      <c r="P442" s="1">
        <v>1.0</v>
      </c>
      <c r="Q442" s="1">
        <v>1.0</v>
      </c>
      <c r="U442" s="1">
        <v>3.0</v>
      </c>
      <c r="V442" s="1" t="s">
        <v>3924</v>
      </c>
      <c r="W442" s="5"/>
      <c r="X442" s="1"/>
      <c r="Y442" s="1" t="s">
        <v>36</v>
      </c>
    </row>
    <row r="443">
      <c r="A443" s="1" t="s">
        <v>3925</v>
      </c>
      <c r="B443" s="1" t="s">
        <v>3926</v>
      </c>
      <c r="C443" s="1" t="s">
        <v>3927</v>
      </c>
      <c r="H443" s="1" t="s">
        <v>3928</v>
      </c>
      <c r="J443" s="4" t="s">
        <v>3929</v>
      </c>
      <c r="K443" s="1" t="s">
        <v>30</v>
      </c>
      <c r="L443" s="1" t="s">
        <v>31</v>
      </c>
      <c r="M443" s="1" t="s">
        <v>3930</v>
      </c>
      <c r="N443" s="1" t="s">
        <v>3931</v>
      </c>
      <c r="O443" s="1" t="s">
        <v>3932</v>
      </c>
      <c r="P443" s="1">
        <v>1.0</v>
      </c>
      <c r="Q443" s="1">
        <v>1.0</v>
      </c>
      <c r="U443" s="1">
        <v>1.0</v>
      </c>
      <c r="V443" s="1" t="s">
        <v>3933</v>
      </c>
      <c r="W443" s="5"/>
      <c r="X443" s="1"/>
      <c r="Y443" s="6"/>
    </row>
    <row r="444">
      <c r="A444" s="1" t="s">
        <v>3934</v>
      </c>
      <c r="B444" s="1" t="s">
        <v>2814</v>
      </c>
      <c r="C444" s="1" t="s">
        <v>3935</v>
      </c>
      <c r="D444" s="1" t="s">
        <v>3936</v>
      </c>
      <c r="E444" s="1" t="s">
        <v>3937</v>
      </c>
      <c r="G444" s="1" t="s">
        <v>3938</v>
      </c>
      <c r="J444" s="4" t="s">
        <v>3939</v>
      </c>
      <c r="K444" s="1" t="s">
        <v>30</v>
      </c>
      <c r="L444" s="1" t="s">
        <v>31</v>
      </c>
      <c r="M444" s="1" t="s">
        <v>916</v>
      </c>
      <c r="N444" s="1" t="s">
        <v>3940</v>
      </c>
      <c r="O444" s="1" t="s">
        <v>3941</v>
      </c>
      <c r="P444" s="1">
        <v>1.0</v>
      </c>
      <c r="Q444" s="1">
        <v>1.0</v>
      </c>
      <c r="U444" s="1">
        <v>3.0</v>
      </c>
      <c r="V444" s="1" t="s">
        <v>3942</v>
      </c>
      <c r="W444" s="2">
        <v>44093.0</v>
      </c>
      <c r="X444" s="1"/>
      <c r="Y444" s="6"/>
    </row>
    <row r="445">
      <c r="A445" s="1" t="s">
        <v>3943</v>
      </c>
      <c r="B445" s="1" t="s">
        <v>3944</v>
      </c>
      <c r="C445" s="1" t="s">
        <v>3945</v>
      </c>
      <c r="H445" s="1" t="s">
        <v>3946</v>
      </c>
      <c r="J445" s="4" t="s">
        <v>3947</v>
      </c>
      <c r="K445" s="1" t="s">
        <v>30</v>
      </c>
      <c r="L445" s="1" t="s">
        <v>31</v>
      </c>
      <c r="M445" s="1" t="s">
        <v>916</v>
      </c>
      <c r="N445" s="1" t="s">
        <v>3948</v>
      </c>
      <c r="O445" s="1" t="s">
        <v>3949</v>
      </c>
      <c r="P445" s="1">
        <v>1.0</v>
      </c>
      <c r="Q445" s="1">
        <v>1.0</v>
      </c>
      <c r="U445" s="1">
        <v>4.0</v>
      </c>
      <c r="V445" s="1" t="s">
        <v>3950</v>
      </c>
      <c r="W445" s="5"/>
      <c r="X445" s="1"/>
      <c r="Y445" s="1" t="s">
        <v>168</v>
      </c>
    </row>
    <row r="446">
      <c r="A446" s="1" t="s">
        <v>3951</v>
      </c>
      <c r="B446" s="1" t="s">
        <v>3952</v>
      </c>
      <c r="C446" s="1" t="s">
        <v>3953</v>
      </c>
      <c r="D446" s="1" t="s">
        <v>3954</v>
      </c>
      <c r="G446" s="1" t="s">
        <v>3955</v>
      </c>
      <c r="J446" s="4" t="s">
        <v>3956</v>
      </c>
      <c r="K446" s="1" t="s">
        <v>30</v>
      </c>
      <c r="L446" s="1" t="s">
        <v>51</v>
      </c>
      <c r="M446" s="1" t="s">
        <v>3957</v>
      </c>
      <c r="N446" s="1" t="s">
        <v>3958</v>
      </c>
      <c r="O446" s="1" t="s">
        <v>3959</v>
      </c>
      <c r="P446" s="1">
        <v>3.0</v>
      </c>
      <c r="Q446" s="1">
        <v>1.0</v>
      </c>
      <c r="U446" s="1">
        <v>23.0</v>
      </c>
      <c r="V446" s="1" t="s">
        <v>3960</v>
      </c>
      <c r="W446" s="5"/>
      <c r="X446" s="1"/>
      <c r="Y446" s="1" t="s">
        <v>36</v>
      </c>
    </row>
    <row r="447">
      <c r="A447" s="1" t="s">
        <v>3961</v>
      </c>
      <c r="B447" s="1" t="s">
        <v>3962</v>
      </c>
      <c r="C447" s="1" t="s">
        <v>3963</v>
      </c>
      <c r="J447" s="4" t="s">
        <v>3964</v>
      </c>
      <c r="K447" s="1" t="s">
        <v>30</v>
      </c>
      <c r="L447" s="1" t="s">
        <v>31</v>
      </c>
      <c r="M447" s="1" t="s">
        <v>3965</v>
      </c>
      <c r="N447" s="1" t="s">
        <v>3966</v>
      </c>
      <c r="O447" s="1" t="s">
        <v>3967</v>
      </c>
      <c r="P447" s="1">
        <v>1.0</v>
      </c>
      <c r="Q447" s="1">
        <v>1.0</v>
      </c>
      <c r="U447" s="1">
        <v>1.0</v>
      </c>
      <c r="V447" s="1" t="s">
        <v>3968</v>
      </c>
      <c r="W447" s="5"/>
      <c r="X447" s="1"/>
      <c r="Y447" s="6"/>
    </row>
    <row r="448">
      <c r="A448" s="1" t="s">
        <v>3969</v>
      </c>
      <c r="B448" s="1" t="s">
        <v>3970</v>
      </c>
      <c r="C448" s="1" t="s">
        <v>3971</v>
      </c>
      <c r="J448" s="4" t="s">
        <v>3972</v>
      </c>
      <c r="K448" s="1" t="s">
        <v>30</v>
      </c>
      <c r="L448" s="1" t="s">
        <v>163</v>
      </c>
      <c r="M448" s="1" t="s">
        <v>2690</v>
      </c>
      <c r="N448" s="1" t="s">
        <v>3973</v>
      </c>
      <c r="O448" s="1" t="s">
        <v>3974</v>
      </c>
      <c r="P448" s="1">
        <v>3.0</v>
      </c>
      <c r="Q448" s="1">
        <v>1.0</v>
      </c>
      <c r="U448" s="1">
        <v>6.0</v>
      </c>
      <c r="V448" s="1" t="s">
        <v>3975</v>
      </c>
      <c r="W448" s="5"/>
      <c r="X448" s="1"/>
      <c r="Y448" s="1" t="s">
        <v>199</v>
      </c>
    </row>
    <row r="449">
      <c r="A449" s="1" t="s">
        <v>3976</v>
      </c>
      <c r="B449" s="1" t="s">
        <v>3977</v>
      </c>
      <c r="C449" s="1" t="s">
        <v>3978</v>
      </c>
      <c r="D449" s="1" t="s">
        <v>3978</v>
      </c>
      <c r="J449" s="4" t="s">
        <v>3979</v>
      </c>
      <c r="K449" s="1" t="s">
        <v>130</v>
      </c>
      <c r="L449" s="1" t="s">
        <v>31</v>
      </c>
      <c r="M449" s="1" t="s">
        <v>699</v>
      </c>
      <c r="N449" s="1" t="s">
        <v>3980</v>
      </c>
      <c r="O449" s="1" t="s">
        <v>3981</v>
      </c>
      <c r="P449" s="1">
        <v>1.0</v>
      </c>
      <c r="Q449" s="1">
        <v>1.0</v>
      </c>
      <c r="U449" s="1">
        <v>2.0</v>
      </c>
      <c r="V449" s="1" t="s">
        <v>3982</v>
      </c>
      <c r="W449" s="2">
        <v>44112.0</v>
      </c>
      <c r="X449" s="1"/>
      <c r="Y449" s="1" t="s">
        <v>36</v>
      </c>
    </row>
    <row r="450">
      <c r="A450" s="1" t="s">
        <v>3983</v>
      </c>
      <c r="B450" s="1" t="s">
        <v>3984</v>
      </c>
      <c r="C450" s="1" t="s">
        <v>3985</v>
      </c>
      <c r="H450" s="1" t="s">
        <v>3986</v>
      </c>
      <c r="J450" s="4" t="s">
        <v>3987</v>
      </c>
      <c r="K450" s="1" t="s">
        <v>30</v>
      </c>
      <c r="L450" s="1" t="s">
        <v>31</v>
      </c>
      <c r="M450" s="1" t="s">
        <v>71</v>
      </c>
      <c r="N450" s="1" t="s">
        <v>3988</v>
      </c>
      <c r="O450" s="1" t="s">
        <v>3989</v>
      </c>
      <c r="P450" s="1">
        <v>1.0</v>
      </c>
      <c r="Q450" s="1">
        <v>1.0</v>
      </c>
      <c r="U450" s="1">
        <v>4.0</v>
      </c>
      <c r="V450" s="1" t="s">
        <v>3990</v>
      </c>
      <c r="W450" s="2">
        <v>44111.0</v>
      </c>
      <c r="X450" s="1"/>
      <c r="Y450" s="1" t="s">
        <v>199</v>
      </c>
    </row>
    <row r="451">
      <c r="A451" s="1" t="s">
        <v>3991</v>
      </c>
      <c r="B451" s="1" t="s">
        <v>3992</v>
      </c>
      <c r="C451" s="1" t="s">
        <v>3993</v>
      </c>
      <c r="J451" s="4" t="s">
        <v>3994</v>
      </c>
      <c r="K451" s="1" t="s">
        <v>130</v>
      </c>
      <c r="L451" s="1" t="s">
        <v>31</v>
      </c>
      <c r="M451" s="1" t="s">
        <v>699</v>
      </c>
      <c r="N451" s="1" t="s">
        <v>3995</v>
      </c>
      <c r="O451" s="1" t="s">
        <v>3996</v>
      </c>
      <c r="P451" s="1">
        <v>1.0</v>
      </c>
      <c r="Q451" s="1">
        <v>1.0</v>
      </c>
      <c r="U451" s="1">
        <v>12.0</v>
      </c>
      <c r="V451" s="1" t="s">
        <v>3997</v>
      </c>
      <c r="W451" s="2">
        <v>44110.0</v>
      </c>
      <c r="X451" s="1"/>
      <c r="Y451" s="1" t="s">
        <v>36</v>
      </c>
    </row>
    <row r="452">
      <c r="A452" s="1" t="s">
        <v>3998</v>
      </c>
      <c r="B452" s="1" t="s">
        <v>3999</v>
      </c>
      <c r="C452" s="1" t="s">
        <v>4000</v>
      </c>
      <c r="H452" s="1" t="s">
        <v>4001</v>
      </c>
      <c r="J452" s="4" t="s">
        <v>4002</v>
      </c>
      <c r="K452" s="1" t="s">
        <v>30</v>
      </c>
      <c r="L452" s="1" t="s">
        <v>70</v>
      </c>
      <c r="M452" s="1" t="s">
        <v>2580</v>
      </c>
      <c r="N452" s="1" t="s">
        <v>4003</v>
      </c>
      <c r="O452" s="1" t="s">
        <v>4004</v>
      </c>
      <c r="P452" s="1">
        <v>5.0</v>
      </c>
      <c r="Q452" s="1">
        <v>2.0</v>
      </c>
      <c r="R452" s="1">
        <v>1.0</v>
      </c>
      <c r="U452" s="1">
        <v>365.0</v>
      </c>
      <c r="V452" s="1" t="s">
        <v>4005</v>
      </c>
      <c r="W452" s="2">
        <v>43804.0</v>
      </c>
      <c r="X452" s="1" t="s">
        <v>135</v>
      </c>
      <c r="Y452" s="1" t="s">
        <v>199</v>
      </c>
    </row>
    <row r="453">
      <c r="A453" s="1" t="s">
        <v>4006</v>
      </c>
      <c r="B453" s="1" t="s">
        <v>4007</v>
      </c>
      <c r="C453" s="1" t="s">
        <v>4008</v>
      </c>
      <c r="G453" s="1" t="s">
        <v>4009</v>
      </c>
      <c r="H453" s="1" t="s">
        <v>4010</v>
      </c>
      <c r="J453" s="4" t="s">
        <v>4011</v>
      </c>
      <c r="K453" s="1" t="s">
        <v>30</v>
      </c>
      <c r="L453" s="1" t="s">
        <v>31</v>
      </c>
      <c r="M453" s="1" t="s">
        <v>31</v>
      </c>
      <c r="N453" s="1" t="s">
        <v>4012</v>
      </c>
      <c r="O453" s="1" t="s">
        <v>4013</v>
      </c>
      <c r="P453" s="1">
        <v>1.0</v>
      </c>
      <c r="Q453" s="1">
        <v>1.0</v>
      </c>
      <c r="U453" s="1">
        <v>3.0</v>
      </c>
      <c r="V453" s="1" t="s">
        <v>4014</v>
      </c>
      <c r="W453" s="5"/>
      <c r="X453" s="1"/>
      <c r="Y453" s="1" t="s">
        <v>168</v>
      </c>
    </row>
    <row r="454">
      <c r="A454" s="1" t="s">
        <v>4015</v>
      </c>
      <c r="B454" s="1" t="s">
        <v>3728</v>
      </c>
      <c r="C454" s="1" t="s">
        <v>4016</v>
      </c>
      <c r="H454" s="1" t="s">
        <v>4017</v>
      </c>
      <c r="J454" s="4" t="s">
        <v>4018</v>
      </c>
      <c r="K454" s="1" t="s">
        <v>30</v>
      </c>
      <c r="L454" s="1" t="s">
        <v>51</v>
      </c>
      <c r="M454" s="1" t="s">
        <v>4019</v>
      </c>
      <c r="N454" s="1" t="s">
        <v>4020</v>
      </c>
      <c r="O454" s="1" t="s">
        <v>4021</v>
      </c>
      <c r="P454" s="1">
        <v>1.0</v>
      </c>
      <c r="Q454" s="1">
        <v>2.0</v>
      </c>
      <c r="U454" s="1">
        <v>15.0</v>
      </c>
      <c r="V454" s="1" t="s">
        <v>4022</v>
      </c>
      <c r="W454" s="2">
        <v>44096.0</v>
      </c>
      <c r="X454" s="1"/>
      <c r="Y454" s="1" t="s">
        <v>36</v>
      </c>
    </row>
    <row r="455">
      <c r="A455" s="1" t="s">
        <v>4023</v>
      </c>
      <c r="B455" s="1" t="s">
        <v>4024</v>
      </c>
      <c r="C455" s="1" t="s">
        <v>4025</v>
      </c>
      <c r="H455" s="1" t="s">
        <v>4026</v>
      </c>
      <c r="J455" s="4" t="s">
        <v>4027</v>
      </c>
      <c r="K455" s="1" t="s">
        <v>30</v>
      </c>
      <c r="L455" s="1" t="s">
        <v>31</v>
      </c>
      <c r="M455" s="1" t="s">
        <v>4028</v>
      </c>
      <c r="N455" s="1" t="s">
        <v>4029</v>
      </c>
      <c r="O455" s="1" t="s">
        <v>4030</v>
      </c>
      <c r="P455" s="1">
        <v>1.0</v>
      </c>
      <c r="Q455" s="1">
        <v>1.0</v>
      </c>
      <c r="R455" s="1">
        <v>1.0</v>
      </c>
      <c r="U455" s="1">
        <v>2.0</v>
      </c>
      <c r="V455" s="1" t="s">
        <v>4031</v>
      </c>
      <c r="W455" s="2">
        <v>44109.0</v>
      </c>
      <c r="X455" s="1"/>
      <c r="Y455" s="1" t="s">
        <v>36</v>
      </c>
    </row>
    <row r="456">
      <c r="A456" s="1" t="s">
        <v>4032</v>
      </c>
      <c r="B456" s="1" t="s">
        <v>4033</v>
      </c>
      <c r="C456" s="1" t="s">
        <v>4034</v>
      </c>
      <c r="D456" s="1" t="s">
        <v>4035</v>
      </c>
      <c r="E456" s="1" t="s">
        <v>4036</v>
      </c>
      <c r="J456" s="4" t="s">
        <v>4037</v>
      </c>
      <c r="K456" s="1" t="s">
        <v>30</v>
      </c>
      <c r="L456" s="1" t="s">
        <v>31</v>
      </c>
      <c r="M456" s="1" t="s">
        <v>1083</v>
      </c>
      <c r="N456" s="1" t="s">
        <v>4038</v>
      </c>
      <c r="O456" s="1" t="s">
        <v>4039</v>
      </c>
      <c r="P456" s="1">
        <v>1.0</v>
      </c>
      <c r="Q456" s="1">
        <v>1.0</v>
      </c>
      <c r="U456" s="1">
        <v>1.0</v>
      </c>
      <c r="V456" s="1" t="s">
        <v>4040</v>
      </c>
      <c r="W456" s="2">
        <v>44109.0</v>
      </c>
      <c r="X456" s="1"/>
      <c r="Y456" s="1" t="s">
        <v>36</v>
      </c>
    </row>
    <row r="457">
      <c r="A457" s="1" t="s">
        <v>4041</v>
      </c>
      <c r="B457" s="1" t="s">
        <v>4042</v>
      </c>
      <c r="C457" s="1" t="s">
        <v>4043</v>
      </c>
      <c r="D457" s="1" t="s">
        <v>4044</v>
      </c>
      <c r="J457" s="4" t="s">
        <v>4045</v>
      </c>
      <c r="K457" s="1" t="s">
        <v>30</v>
      </c>
      <c r="L457" s="1" t="s">
        <v>31</v>
      </c>
      <c r="M457" s="1" t="s">
        <v>4046</v>
      </c>
      <c r="N457" s="1" t="s">
        <v>4047</v>
      </c>
      <c r="O457" s="1" t="s">
        <v>4048</v>
      </c>
      <c r="P457" s="1">
        <v>1.0</v>
      </c>
      <c r="Q457" s="1">
        <v>1.0</v>
      </c>
      <c r="U457" s="1">
        <v>3.0</v>
      </c>
      <c r="V457" s="1" t="s">
        <v>4049</v>
      </c>
      <c r="W457" s="2">
        <v>44106.0</v>
      </c>
      <c r="X457" s="1"/>
      <c r="Y457" s="1" t="s">
        <v>36</v>
      </c>
    </row>
    <row r="458">
      <c r="A458" s="1" t="s">
        <v>4050</v>
      </c>
      <c r="B458" s="1" t="s">
        <v>4051</v>
      </c>
      <c r="C458" s="1" t="s">
        <v>4052</v>
      </c>
      <c r="J458" s="4" t="s">
        <v>4053</v>
      </c>
      <c r="K458" s="1" t="s">
        <v>30</v>
      </c>
      <c r="L458" s="1" t="s">
        <v>163</v>
      </c>
      <c r="M458" s="1" t="s">
        <v>4054</v>
      </c>
      <c r="N458" s="1" t="s">
        <v>4055</v>
      </c>
      <c r="O458" s="1" t="s">
        <v>4056</v>
      </c>
      <c r="P458" s="1">
        <v>1.0</v>
      </c>
      <c r="Q458" s="1">
        <v>1.0</v>
      </c>
      <c r="U458" s="1">
        <v>1.0</v>
      </c>
      <c r="V458" s="1" t="s">
        <v>4057</v>
      </c>
      <c r="W458" s="5"/>
      <c r="X458" s="1"/>
      <c r="Y458" s="6"/>
    </row>
    <row r="459">
      <c r="A459" s="1" t="s">
        <v>4058</v>
      </c>
      <c r="B459" s="1" t="s">
        <v>4059</v>
      </c>
      <c r="C459" s="1" t="s">
        <v>4060</v>
      </c>
      <c r="D459" s="1" t="s">
        <v>4061</v>
      </c>
      <c r="J459" s="4" t="s">
        <v>4062</v>
      </c>
      <c r="K459" s="1" t="s">
        <v>30</v>
      </c>
      <c r="L459" s="1" t="s">
        <v>30</v>
      </c>
      <c r="N459" s="1" t="s">
        <v>4063</v>
      </c>
      <c r="O459" s="1" t="s">
        <v>4064</v>
      </c>
      <c r="P459" s="1">
        <v>1.0</v>
      </c>
      <c r="Q459" s="1">
        <v>1.0</v>
      </c>
      <c r="U459" s="1">
        <v>127.0</v>
      </c>
      <c r="V459" s="1" t="s">
        <v>4065</v>
      </c>
      <c r="W459" s="2">
        <v>42629.0</v>
      </c>
      <c r="X459" s="1"/>
      <c r="Y459" s="1" t="s">
        <v>36</v>
      </c>
    </row>
    <row r="460">
      <c r="A460" s="1" t="s">
        <v>4066</v>
      </c>
      <c r="B460" s="1" t="s">
        <v>4067</v>
      </c>
      <c r="C460" s="1" t="s">
        <v>4068</v>
      </c>
      <c r="D460" s="1" t="s">
        <v>4069</v>
      </c>
      <c r="J460" s="4" t="s">
        <v>4070</v>
      </c>
      <c r="K460" s="1" t="s">
        <v>30</v>
      </c>
      <c r="L460" s="1" t="s">
        <v>51</v>
      </c>
      <c r="M460" s="1" t="s">
        <v>4071</v>
      </c>
      <c r="N460" s="1" t="s">
        <v>4072</v>
      </c>
      <c r="O460" s="1" t="s">
        <v>4073</v>
      </c>
      <c r="P460" s="1">
        <v>1.0</v>
      </c>
      <c r="Q460" s="1">
        <v>1.0</v>
      </c>
      <c r="U460" s="1">
        <v>72.0</v>
      </c>
      <c r="V460" s="1" t="s">
        <v>4074</v>
      </c>
      <c r="W460" s="2">
        <v>43897.0</v>
      </c>
      <c r="X460" s="1"/>
      <c r="Y460" s="1" t="s">
        <v>199</v>
      </c>
    </row>
    <row r="461">
      <c r="A461" s="1" t="s">
        <v>4075</v>
      </c>
      <c r="B461" s="4" t="s">
        <v>4076</v>
      </c>
      <c r="C461" s="1" t="s">
        <v>4077</v>
      </c>
      <c r="J461" s="4" t="s">
        <v>4078</v>
      </c>
      <c r="K461" s="1" t="s">
        <v>30</v>
      </c>
      <c r="L461" s="1" t="s">
        <v>31</v>
      </c>
      <c r="M461" s="1" t="s">
        <v>4079</v>
      </c>
      <c r="N461" s="1" t="s">
        <v>4080</v>
      </c>
      <c r="O461" s="1" t="s">
        <v>4081</v>
      </c>
      <c r="P461" s="1">
        <v>1.0</v>
      </c>
      <c r="Q461" s="1">
        <v>1.0</v>
      </c>
      <c r="U461" s="1">
        <v>4.0</v>
      </c>
      <c r="V461" s="1" t="s">
        <v>4082</v>
      </c>
      <c r="W461" s="5"/>
      <c r="X461" s="1"/>
      <c r="Y461" s="6"/>
    </row>
    <row r="462">
      <c r="A462" s="1" t="s">
        <v>4083</v>
      </c>
      <c r="B462" s="1" t="s">
        <v>4084</v>
      </c>
      <c r="C462" s="1" t="s">
        <v>4085</v>
      </c>
      <c r="D462" s="1" t="s">
        <v>4086</v>
      </c>
      <c r="G462" s="1" t="s">
        <v>1589</v>
      </c>
      <c r="J462" s="4" t="s">
        <v>4087</v>
      </c>
      <c r="K462" s="1" t="s">
        <v>30</v>
      </c>
      <c r="L462" s="1" t="s">
        <v>31</v>
      </c>
      <c r="M462" s="1" t="s">
        <v>2105</v>
      </c>
      <c r="N462" s="1" t="s">
        <v>4088</v>
      </c>
      <c r="O462" s="1" t="s">
        <v>4089</v>
      </c>
      <c r="P462" s="1">
        <v>1.0</v>
      </c>
      <c r="Q462" s="1">
        <v>1.0</v>
      </c>
      <c r="U462" s="1">
        <v>1.0</v>
      </c>
      <c r="V462" s="1" t="s">
        <v>4090</v>
      </c>
      <c r="W462" s="2">
        <v>44106.0</v>
      </c>
      <c r="X462" s="1"/>
      <c r="Y462" s="1" t="s">
        <v>168</v>
      </c>
    </row>
    <row r="463">
      <c r="A463" s="1" t="s">
        <v>4091</v>
      </c>
      <c r="B463" s="1" t="s">
        <v>4092</v>
      </c>
      <c r="C463" s="1" t="s">
        <v>4093</v>
      </c>
      <c r="J463" s="4" t="s">
        <v>4094</v>
      </c>
      <c r="K463" s="1" t="s">
        <v>30</v>
      </c>
      <c r="L463" s="1" t="s">
        <v>31</v>
      </c>
      <c r="M463" s="1" t="s">
        <v>4095</v>
      </c>
      <c r="N463" s="1" t="s">
        <v>4096</v>
      </c>
      <c r="O463" s="1" t="s">
        <v>4097</v>
      </c>
      <c r="P463" s="1">
        <v>1.0</v>
      </c>
      <c r="Q463" s="1">
        <v>1.0</v>
      </c>
      <c r="U463" s="1">
        <v>4.0</v>
      </c>
      <c r="V463" s="1" t="s">
        <v>4098</v>
      </c>
      <c r="W463" s="2">
        <v>44106.0</v>
      </c>
      <c r="X463" s="1"/>
      <c r="Y463" s="1" t="s">
        <v>36</v>
      </c>
    </row>
    <row r="464">
      <c r="A464" s="1" t="s">
        <v>4099</v>
      </c>
      <c r="B464" s="1" t="s">
        <v>4100</v>
      </c>
      <c r="C464" s="1" t="s">
        <v>4101</v>
      </c>
      <c r="D464" s="1" t="s">
        <v>4102</v>
      </c>
      <c r="E464" s="1" t="s">
        <v>4103</v>
      </c>
      <c r="G464" s="1" t="s">
        <v>1314</v>
      </c>
      <c r="J464" s="4" t="s">
        <v>4104</v>
      </c>
      <c r="K464" s="1" t="s">
        <v>30</v>
      </c>
      <c r="L464" s="1" t="s">
        <v>31</v>
      </c>
      <c r="M464" s="1" t="s">
        <v>4105</v>
      </c>
      <c r="N464" s="1" t="s">
        <v>4106</v>
      </c>
      <c r="O464" s="1" t="s">
        <v>4107</v>
      </c>
      <c r="P464" s="1">
        <v>1.0</v>
      </c>
      <c r="Q464" s="1">
        <v>1.0</v>
      </c>
      <c r="U464" s="1">
        <v>2.0</v>
      </c>
      <c r="V464" s="1" t="s">
        <v>4108</v>
      </c>
      <c r="W464" s="2">
        <v>44105.0</v>
      </c>
      <c r="X464" s="1"/>
      <c r="Y464" s="6"/>
    </row>
    <row r="465">
      <c r="A465" s="1" t="s">
        <v>4109</v>
      </c>
      <c r="B465" s="1" t="s">
        <v>4110</v>
      </c>
      <c r="C465" s="1" t="s">
        <v>4111</v>
      </c>
      <c r="H465" s="1" t="s">
        <v>4112</v>
      </c>
      <c r="I465" s="1" t="s">
        <v>4113</v>
      </c>
      <c r="J465" s="4" t="s">
        <v>4114</v>
      </c>
      <c r="K465" s="1" t="s">
        <v>401</v>
      </c>
      <c r="L465" s="1" t="s">
        <v>70</v>
      </c>
      <c r="M465" s="1" t="s">
        <v>1123</v>
      </c>
      <c r="N465" s="1" t="s">
        <v>4115</v>
      </c>
      <c r="O465" s="1" t="s">
        <v>4116</v>
      </c>
      <c r="P465" s="1">
        <v>1.0</v>
      </c>
      <c r="Q465" s="1">
        <v>1.0</v>
      </c>
      <c r="U465" s="1">
        <v>10.0</v>
      </c>
      <c r="V465" s="1" t="s">
        <v>4117</v>
      </c>
      <c r="W465" s="2">
        <v>44091.0</v>
      </c>
      <c r="X465" s="1"/>
      <c r="Y465" s="1" t="s">
        <v>36</v>
      </c>
    </row>
    <row r="466">
      <c r="A466" s="1" t="s">
        <v>4118</v>
      </c>
      <c r="B466" s="1" t="s">
        <v>4119</v>
      </c>
      <c r="C466" s="1" t="s">
        <v>4120</v>
      </c>
      <c r="H466" s="1" t="s">
        <v>4121</v>
      </c>
      <c r="J466" s="4" t="s">
        <v>4122</v>
      </c>
      <c r="K466" s="1" t="s">
        <v>30</v>
      </c>
      <c r="L466" s="1" t="s">
        <v>163</v>
      </c>
      <c r="M466" s="1" t="s">
        <v>252</v>
      </c>
      <c r="N466" s="1" t="s">
        <v>4123</v>
      </c>
      <c r="O466" s="1" t="s">
        <v>4124</v>
      </c>
      <c r="P466" s="1">
        <v>1.0</v>
      </c>
      <c r="Q466" s="1">
        <v>1.0</v>
      </c>
      <c r="U466" s="1">
        <v>19.0</v>
      </c>
      <c r="V466" s="1" t="s">
        <v>4125</v>
      </c>
      <c r="W466" s="2">
        <v>44091.0</v>
      </c>
      <c r="X466" s="1"/>
      <c r="Y466" s="6"/>
    </row>
    <row r="467">
      <c r="A467" s="1" t="s">
        <v>4126</v>
      </c>
      <c r="B467" s="1" t="s">
        <v>1977</v>
      </c>
      <c r="C467" s="1" t="s">
        <v>4127</v>
      </c>
      <c r="D467" s="1" t="s">
        <v>4128</v>
      </c>
      <c r="H467" s="1" t="s">
        <v>4129</v>
      </c>
      <c r="J467" s="4" t="s">
        <v>4130</v>
      </c>
      <c r="K467" s="1" t="s">
        <v>30</v>
      </c>
      <c r="L467" s="1" t="s">
        <v>163</v>
      </c>
      <c r="M467" s="1" t="s">
        <v>164</v>
      </c>
      <c r="N467" s="1" t="s">
        <v>4131</v>
      </c>
      <c r="O467" s="1" t="s">
        <v>4132</v>
      </c>
      <c r="P467" s="1">
        <v>1.0</v>
      </c>
      <c r="Q467" s="1">
        <v>1.0</v>
      </c>
      <c r="U467" s="1">
        <v>97.0</v>
      </c>
      <c r="V467" s="1" t="s">
        <v>4133</v>
      </c>
      <c r="W467" s="2">
        <v>43717.0</v>
      </c>
      <c r="X467" s="1"/>
      <c r="Y467" s="1" t="s">
        <v>36</v>
      </c>
    </row>
    <row r="468">
      <c r="A468" s="1" t="s">
        <v>4134</v>
      </c>
      <c r="B468" s="1" t="s">
        <v>4135</v>
      </c>
      <c r="C468" s="1" t="s">
        <v>4136</v>
      </c>
      <c r="D468" s="1" t="s">
        <v>4137</v>
      </c>
      <c r="E468" s="1" t="s">
        <v>4138</v>
      </c>
      <c r="F468" s="1" t="s">
        <v>4139</v>
      </c>
      <c r="G468" s="1" t="s">
        <v>4140</v>
      </c>
      <c r="H468" s="1" t="s">
        <v>4141</v>
      </c>
      <c r="J468" s="4" t="s">
        <v>4142</v>
      </c>
      <c r="K468" s="1" t="s">
        <v>30</v>
      </c>
      <c r="L468" s="1" t="s">
        <v>51</v>
      </c>
      <c r="M468" s="1" t="s">
        <v>252</v>
      </c>
      <c r="N468" s="1" t="s">
        <v>4143</v>
      </c>
      <c r="O468" s="1" t="s">
        <v>4144</v>
      </c>
      <c r="P468" s="1">
        <v>1.0</v>
      </c>
      <c r="Q468" s="1">
        <v>1.0</v>
      </c>
      <c r="U468" s="1">
        <v>1.0</v>
      </c>
      <c r="V468" s="1" t="s">
        <v>4145</v>
      </c>
      <c r="W468" s="2">
        <v>44103.0</v>
      </c>
      <c r="X468" s="1" t="s">
        <v>95</v>
      </c>
      <c r="Y468" s="1" t="s">
        <v>36</v>
      </c>
    </row>
    <row r="469">
      <c r="A469" s="1" t="s">
        <v>4146</v>
      </c>
      <c r="B469" s="1" t="s">
        <v>4147</v>
      </c>
      <c r="C469" s="1" t="s">
        <v>2837</v>
      </c>
      <c r="J469" s="4" t="s">
        <v>4148</v>
      </c>
      <c r="K469" s="1" t="s">
        <v>30</v>
      </c>
      <c r="L469" s="1" t="s">
        <v>31</v>
      </c>
      <c r="M469" s="1" t="s">
        <v>1219</v>
      </c>
      <c r="N469" s="1" t="s">
        <v>4149</v>
      </c>
      <c r="O469" s="1" t="s">
        <v>4150</v>
      </c>
      <c r="P469" s="1">
        <v>1.0</v>
      </c>
      <c r="Q469" s="1">
        <v>1.0</v>
      </c>
      <c r="U469" s="1">
        <v>1.0</v>
      </c>
      <c r="V469" s="1" t="s">
        <v>4151</v>
      </c>
      <c r="W469" s="5"/>
      <c r="X469" s="1"/>
      <c r="Y469" s="1" t="s">
        <v>168</v>
      </c>
    </row>
    <row r="470">
      <c r="A470" s="1" t="s">
        <v>4152</v>
      </c>
      <c r="B470" s="1" t="s">
        <v>4153</v>
      </c>
      <c r="C470" s="1" t="s">
        <v>4154</v>
      </c>
      <c r="D470" s="1" t="s">
        <v>4154</v>
      </c>
      <c r="G470" s="1" t="s">
        <v>1708</v>
      </c>
      <c r="J470" s="4" t="s">
        <v>4155</v>
      </c>
      <c r="K470" s="1" t="s">
        <v>30</v>
      </c>
      <c r="L470" s="1" t="s">
        <v>51</v>
      </c>
      <c r="M470" s="1" t="s">
        <v>4156</v>
      </c>
      <c r="N470" s="1" t="s">
        <v>4157</v>
      </c>
      <c r="O470" s="1" t="s">
        <v>4158</v>
      </c>
      <c r="P470" s="1">
        <v>1.0</v>
      </c>
      <c r="Q470" s="1">
        <v>1.0</v>
      </c>
      <c r="U470" s="1">
        <v>5.0</v>
      </c>
      <c r="V470" s="1" t="s">
        <v>4159</v>
      </c>
      <c r="W470" s="2">
        <v>44048.0</v>
      </c>
      <c r="X470" s="1"/>
      <c r="Y470" s="6"/>
    </row>
    <row r="471">
      <c r="A471" s="1" t="s">
        <v>4160</v>
      </c>
      <c r="B471" s="1" t="s">
        <v>4161</v>
      </c>
      <c r="C471" s="1" t="s">
        <v>4162</v>
      </c>
      <c r="D471" s="1" t="s">
        <v>4163</v>
      </c>
      <c r="J471" s="4" t="s">
        <v>4164</v>
      </c>
      <c r="K471" s="1" t="s">
        <v>61</v>
      </c>
      <c r="L471" s="1" t="s">
        <v>51</v>
      </c>
      <c r="M471" s="1" t="s">
        <v>4165</v>
      </c>
      <c r="N471" s="1" t="s">
        <v>4166</v>
      </c>
      <c r="O471" s="1" t="s">
        <v>4167</v>
      </c>
      <c r="P471" s="1">
        <v>1.0</v>
      </c>
      <c r="Q471" s="1">
        <v>1.0</v>
      </c>
      <c r="U471" s="1">
        <v>2.0</v>
      </c>
      <c r="V471" s="1" t="s">
        <v>4168</v>
      </c>
      <c r="W471" s="2">
        <v>44103.0</v>
      </c>
      <c r="X471" s="1"/>
      <c r="Y471" s="1" t="s">
        <v>36</v>
      </c>
    </row>
    <row r="472">
      <c r="A472" s="1" t="s">
        <v>4169</v>
      </c>
      <c r="B472" s="1" t="s">
        <v>4170</v>
      </c>
      <c r="C472" s="1" t="s">
        <v>2407</v>
      </c>
      <c r="D472" s="1" t="s">
        <v>2408</v>
      </c>
      <c r="J472" s="4" t="s">
        <v>4171</v>
      </c>
      <c r="K472" s="1" t="s">
        <v>401</v>
      </c>
      <c r="L472" s="1" t="s">
        <v>31</v>
      </c>
      <c r="M472" s="1" t="s">
        <v>4172</v>
      </c>
      <c r="N472" s="1" t="s">
        <v>4173</v>
      </c>
      <c r="O472" s="1" t="s">
        <v>4174</v>
      </c>
      <c r="P472" s="1">
        <v>1.0</v>
      </c>
      <c r="Q472" s="1">
        <v>1.0</v>
      </c>
      <c r="U472" s="1">
        <v>24.0</v>
      </c>
      <c r="V472" s="1" t="s">
        <v>4175</v>
      </c>
      <c r="W472" s="2">
        <v>44095.0</v>
      </c>
      <c r="X472" s="1"/>
      <c r="Y472" s="6"/>
    </row>
    <row r="473">
      <c r="A473" s="1" t="s">
        <v>4176</v>
      </c>
      <c r="B473" s="1" t="s">
        <v>4177</v>
      </c>
      <c r="C473" s="1" t="s">
        <v>4178</v>
      </c>
      <c r="J473" s="4" t="s">
        <v>4179</v>
      </c>
      <c r="K473" s="1" t="s">
        <v>30</v>
      </c>
      <c r="L473" s="1" t="s">
        <v>31</v>
      </c>
      <c r="M473" s="1" t="s">
        <v>145</v>
      </c>
      <c r="N473" s="1" t="s">
        <v>4180</v>
      </c>
      <c r="O473" s="1" t="s">
        <v>4181</v>
      </c>
      <c r="P473" s="1">
        <v>1.0</v>
      </c>
      <c r="Q473" s="1">
        <v>1.0</v>
      </c>
      <c r="U473" s="1">
        <v>7.0</v>
      </c>
      <c r="V473" s="1" t="s">
        <v>4182</v>
      </c>
      <c r="W473" s="2">
        <v>44098.0</v>
      </c>
      <c r="X473" s="1"/>
      <c r="Y473" s="1" t="s">
        <v>36</v>
      </c>
    </row>
    <row r="474">
      <c r="A474" s="1" t="s">
        <v>4183</v>
      </c>
      <c r="B474" s="1" t="s">
        <v>4184</v>
      </c>
      <c r="C474" s="1" t="s">
        <v>4185</v>
      </c>
      <c r="D474" s="1" t="s">
        <v>4186</v>
      </c>
      <c r="J474" s="4" t="s">
        <v>4187</v>
      </c>
      <c r="K474" s="1" t="s">
        <v>30</v>
      </c>
      <c r="L474" s="1" t="s">
        <v>31</v>
      </c>
      <c r="M474" s="1" t="s">
        <v>4188</v>
      </c>
      <c r="N474" s="1" t="s">
        <v>4189</v>
      </c>
      <c r="O474" s="1" t="s">
        <v>4190</v>
      </c>
      <c r="P474" s="1">
        <v>1.0</v>
      </c>
      <c r="Q474" s="1">
        <v>1.0</v>
      </c>
      <c r="U474" s="1">
        <v>5.0</v>
      </c>
      <c r="V474" s="1" t="s">
        <v>4191</v>
      </c>
      <c r="W474" s="2">
        <v>44101.0</v>
      </c>
      <c r="X474" s="1"/>
      <c r="Y474" s="6"/>
    </row>
    <row r="475">
      <c r="A475" s="1" t="s">
        <v>4192</v>
      </c>
      <c r="B475" s="1" t="s">
        <v>4193</v>
      </c>
      <c r="C475" s="1" t="s">
        <v>4194</v>
      </c>
      <c r="D475" s="1" t="s">
        <v>4195</v>
      </c>
      <c r="E475" s="1" t="s">
        <v>4196</v>
      </c>
      <c r="J475" s="4" t="s">
        <v>4197</v>
      </c>
      <c r="K475" s="1" t="s">
        <v>30</v>
      </c>
      <c r="L475" s="1" t="s">
        <v>31</v>
      </c>
      <c r="M475" s="1" t="s">
        <v>4198</v>
      </c>
      <c r="N475" s="1" t="s">
        <v>4199</v>
      </c>
      <c r="O475" s="1" t="s">
        <v>4200</v>
      </c>
      <c r="P475" s="1">
        <v>3.0</v>
      </c>
      <c r="Q475" s="1">
        <v>1.0</v>
      </c>
      <c r="U475" s="1">
        <v>120.0</v>
      </c>
      <c r="V475" s="1" t="s">
        <v>4201</v>
      </c>
      <c r="W475" s="2">
        <v>44092.0</v>
      </c>
      <c r="X475" s="1"/>
      <c r="Y475" s="6"/>
    </row>
    <row r="476">
      <c r="A476" s="1" t="s">
        <v>4202</v>
      </c>
      <c r="B476" s="1" t="s">
        <v>4203</v>
      </c>
      <c r="C476" s="1" t="s">
        <v>4204</v>
      </c>
      <c r="D476" s="1" t="s">
        <v>4205</v>
      </c>
      <c r="F476" s="1" t="s">
        <v>4206</v>
      </c>
      <c r="G476" s="1" t="s">
        <v>4207</v>
      </c>
      <c r="H476" s="1" t="s">
        <v>4208</v>
      </c>
      <c r="J476" s="4" t="s">
        <v>4209</v>
      </c>
      <c r="K476" s="1" t="s">
        <v>401</v>
      </c>
      <c r="L476" s="1" t="s">
        <v>31</v>
      </c>
      <c r="M476" s="1" t="s">
        <v>4210</v>
      </c>
      <c r="N476" s="1" t="s">
        <v>4211</v>
      </c>
      <c r="O476" s="1" t="s">
        <v>4212</v>
      </c>
      <c r="P476" s="1">
        <v>1.0</v>
      </c>
      <c r="Q476" s="1">
        <v>1.0</v>
      </c>
      <c r="U476" s="1">
        <v>9.0</v>
      </c>
      <c r="V476" s="1" t="s">
        <v>4213</v>
      </c>
      <c r="W476" s="2">
        <v>44099.0</v>
      </c>
      <c r="X476" s="1" t="s">
        <v>95</v>
      </c>
      <c r="Y476" s="1" t="s">
        <v>36</v>
      </c>
    </row>
    <row r="477">
      <c r="A477" s="1" t="s">
        <v>4214</v>
      </c>
      <c r="B477" s="1" t="s">
        <v>4215</v>
      </c>
      <c r="C477" s="1" t="s">
        <v>4216</v>
      </c>
      <c r="J477" s="4" t="s">
        <v>4217</v>
      </c>
      <c r="K477" s="1" t="s">
        <v>30</v>
      </c>
      <c r="L477" s="1" t="s">
        <v>163</v>
      </c>
      <c r="M477" s="1" t="s">
        <v>4218</v>
      </c>
      <c r="N477" s="1" t="s">
        <v>4219</v>
      </c>
      <c r="O477" s="1" t="s">
        <v>4220</v>
      </c>
      <c r="P477" s="1">
        <v>8.0</v>
      </c>
      <c r="Q477" s="1">
        <v>1.0</v>
      </c>
      <c r="S477" s="1">
        <v>1.0</v>
      </c>
      <c r="U477" s="1">
        <v>2.0</v>
      </c>
      <c r="V477" s="1" t="s">
        <v>4221</v>
      </c>
      <c r="W477" s="2">
        <v>44099.0</v>
      </c>
      <c r="X477" s="1"/>
      <c r="Y477" s="6"/>
    </row>
    <row r="478">
      <c r="A478" s="1" t="s">
        <v>4222</v>
      </c>
      <c r="B478" s="1" t="s">
        <v>4223</v>
      </c>
      <c r="C478" s="1" t="s">
        <v>4224</v>
      </c>
      <c r="D478" s="1" t="s">
        <v>4224</v>
      </c>
      <c r="J478" s="4" t="s">
        <v>4225</v>
      </c>
      <c r="K478" s="1" t="s">
        <v>30</v>
      </c>
      <c r="L478" s="1" t="s">
        <v>31</v>
      </c>
      <c r="M478" s="1" t="s">
        <v>4226</v>
      </c>
      <c r="N478" s="1" t="s">
        <v>4227</v>
      </c>
      <c r="O478" s="1" t="s">
        <v>4228</v>
      </c>
      <c r="P478" s="1">
        <v>2.0</v>
      </c>
      <c r="Q478" s="1">
        <v>1.0</v>
      </c>
      <c r="S478" s="1">
        <v>1.0</v>
      </c>
      <c r="U478" s="1">
        <v>5.0</v>
      </c>
      <c r="V478" s="1" t="s">
        <v>4229</v>
      </c>
      <c r="W478" s="2">
        <v>44056.0</v>
      </c>
      <c r="X478" s="1"/>
      <c r="Y478" s="1" t="s">
        <v>36</v>
      </c>
    </row>
    <row r="479">
      <c r="A479" s="1" t="s">
        <v>4230</v>
      </c>
      <c r="B479" s="1" t="s">
        <v>4231</v>
      </c>
      <c r="C479" s="1" t="s">
        <v>4232</v>
      </c>
      <c r="J479" s="4" t="s">
        <v>4233</v>
      </c>
      <c r="K479" s="1" t="s">
        <v>30</v>
      </c>
      <c r="L479" s="1" t="s">
        <v>51</v>
      </c>
      <c r="M479" s="1" t="s">
        <v>4234</v>
      </c>
      <c r="N479" s="1" t="s">
        <v>4235</v>
      </c>
      <c r="O479" s="1" t="s">
        <v>4236</v>
      </c>
      <c r="P479" s="1">
        <v>1.0</v>
      </c>
      <c r="Q479" s="1">
        <v>1.0</v>
      </c>
      <c r="U479" s="1">
        <v>92.0</v>
      </c>
      <c r="V479" s="1" t="s">
        <v>4237</v>
      </c>
      <c r="W479" s="2">
        <v>44090.0</v>
      </c>
      <c r="X479" s="1"/>
      <c r="Y479" s="6"/>
    </row>
    <row r="480">
      <c r="A480" s="1" t="s">
        <v>4238</v>
      </c>
      <c r="B480" s="1" t="s">
        <v>4239</v>
      </c>
      <c r="C480" s="1" t="s">
        <v>3048</v>
      </c>
      <c r="J480" s="4" t="s">
        <v>4240</v>
      </c>
      <c r="K480" s="1" t="s">
        <v>130</v>
      </c>
      <c r="L480" s="1" t="s">
        <v>31</v>
      </c>
      <c r="M480" s="1" t="s">
        <v>145</v>
      </c>
      <c r="N480" s="1" t="s">
        <v>4241</v>
      </c>
      <c r="O480" s="1" t="s">
        <v>4242</v>
      </c>
      <c r="P480" s="1">
        <v>1.0</v>
      </c>
      <c r="Q480" s="1">
        <v>1.0</v>
      </c>
      <c r="U480" s="1">
        <v>1.0</v>
      </c>
      <c r="V480" s="1" t="s">
        <v>4243</v>
      </c>
      <c r="W480" s="2">
        <v>44095.0</v>
      </c>
      <c r="X480" s="1"/>
      <c r="Y480" s="1" t="s">
        <v>36</v>
      </c>
    </row>
    <row r="481">
      <c r="A481" s="1" t="s">
        <v>4244</v>
      </c>
      <c r="B481" s="1" t="s">
        <v>4245</v>
      </c>
      <c r="C481" s="1" t="s">
        <v>4246</v>
      </c>
      <c r="J481" s="4" t="s">
        <v>4247</v>
      </c>
      <c r="K481" s="1" t="s">
        <v>30</v>
      </c>
      <c r="L481" s="1" t="s">
        <v>31</v>
      </c>
      <c r="M481" s="1" t="s">
        <v>950</v>
      </c>
      <c r="N481" s="1" t="s">
        <v>4248</v>
      </c>
      <c r="O481" s="1" t="s">
        <v>4249</v>
      </c>
      <c r="P481" s="1">
        <v>1.0</v>
      </c>
      <c r="Q481" s="1">
        <v>1.0</v>
      </c>
      <c r="U481" s="1">
        <v>4.0</v>
      </c>
      <c r="V481" s="1" t="s">
        <v>4250</v>
      </c>
      <c r="W481" s="2">
        <v>44094.0</v>
      </c>
      <c r="X481" s="1"/>
      <c r="Y481" s="6"/>
    </row>
    <row r="482">
      <c r="A482" s="1" t="s">
        <v>4251</v>
      </c>
      <c r="B482" s="1" t="s">
        <v>4252</v>
      </c>
      <c r="C482" s="1" t="s">
        <v>2025</v>
      </c>
      <c r="D482" s="1" t="s">
        <v>2026</v>
      </c>
      <c r="E482" s="1" t="s">
        <v>2027</v>
      </c>
      <c r="G482" s="1" t="s">
        <v>2028</v>
      </c>
      <c r="J482" s="4" t="s">
        <v>4253</v>
      </c>
      <c r="K482" s="1" t="s">
        <v>30</v>
      </c>
      <c r="L482" s="1" t="s">
        <v>163</v>
      </c>
      <c r="M482" s="1" t="s">
        <v>4254</v>
      </c>
      <c r="N482" s="1" t="s">
        <v>4255</v>
      </c>
      <c r="O482" s="1" t="s">
        <v>4256</v>
      </c>
      <c r="P482" s="1">
        <v>1.0</v>
      </c>
      <c r="Q482" s="1">
        <v>1.0</v>
      </c>
      <c r="U482" s="1">
        <v>1.0</v>
      </c>
      <c r="V482" s="1" t="s">
        <v>4257</v>
      </c>
      <c r="W482" s="2">
        <v>44094.0</v>
      </c>
      <c r="X482" s="1"/>
      <c r="Y482" s="6"/>
    </row>
    <row r="483">
      <c r="A483" s="1" t="s">
        <v>4258</v>
      </c>
      <c r="B483" s="1" t="s">
        <v>4259</v>
      </c>
      <c r="C483" s="1" t="s">
        <v>4260</v>
      </c>
      <c r="D483" s="1" t="s">
        <v>4260</v>
      </c>
      <c r="E483" s="1" t="s">
        <v>4261</v>
      </c>
      <c r="F483" s="1" t="s">
        <v>4262</v>
      </c>
      <c r="G483" s="1" t="s">
        <v>4263</v>
      </c>
      <c r="H483" s="1" t="s">
        <v>4264</v>
      </c>
      <c r="J483" s="4" t="s">
        <v>4265</v>
      </c>
      <c r="K483" s="1" t="s">
        <v>30</v>
      </c>
      <c r="L483" s="1" t="s">
        <v>3469</v>
      </c>
      <c r="M483" s="1" t="s">
        <v>4266</v>
      </c>
      <c r="N483" s="1" t="s">
        <v>4267</v>
      </c>
      <c r="O483" s="1" t="s">
        <v>4268</v>
      </c>
      <c r="P483" s="1">
        <v>1.0</v>
      </c>
      <c r="Q483" s="1">
        <v>2.0</v>
      </c>
      <c r="R483" s="1">
        <v>7.0</v>
      </c>
      <c r="S483" s="1">
        <v>6.0</v>
      </c>
      <c r="U483" s="1">
        <v>1.0</v>
      </c>
      <c r="V483" s="1" t="s">
        <v>4269</v>
      </c>
      <c r="W483" s="2">
        <v>44093.0</v>
      </c>
      <c r="X483" s="1" t="s">
        <v>95</v>
      </c>
      <c r="Y483" s="6"/>
    </row>
    <row r="484">
      <c r="A484" s="1" t="s">
        <v>4270</v>
      </c>
      <c r="B484" s="1" t="s">
        <v>4271</v>
      </c>
      <c r="C484" s="1" t="s">
        <v>4272</v>
      </c>
      <c r="D484" s="1" t="s">
        <v>4273</v>
      </c>
      <c r="G484" s="1" t="s">
        <v>4274</v>
      </c>
      <c r="J484" s="4" t="s">
        <v>4275</v>
      </c>
      <c r="K484" s="1" t="s">
        <v>30</v>
      </c>
      <c r="L484" s="1" t="s">
        <v>70</v>
      </c>
      <c r="M484" s="1" t="s">
        <v>1123</v>
      </c>
      <c r="N484" s="1" t="s">
        <v>4276</v>
      </c>
      <c r="O484" s="1" t="s">
        <v>4277</v>
      </c>
      <c r="P484" s="1">
        <v>1.0</v>
      </c>
      <c r="Q484" s="1">
        <v>1.0</v>
      </c>
      <c r="U484" s="1">
        <v>2.0</v>
      </c>
      <c r="V484" s="1" t="s">
        <v>4278</v>
      </c>
      <c r="W484" s="2">
        <v>44093.0</v>
      </c>
      <c r="X484" s="1"/>
      <c r="Y484" s="6"/>
    </row>
    <row r="485">
      <c r="A485" s="1" t="s">
        <v>4279</v>
      </c>
      <c r="B485" s="1" t="s">
        <v>4280</v>
      </c>
      <c r="C485" s="1" t="s">
        <v>4281</v>
      </c>
      <c r="H485" s="1" t="s">
        <v>4282</v>
      </c>
      <c r="J485" s="4" t="s">
        <v>4283</v>
      </c>
      <c r="K485" s="1" t="s">
        <v>130</v>
      </c>
      <c r="L485" s="1" t="s">
        <v>31</v>
      </c>
      <c r="M485" s="1" t="s">
        <v>4284</v>
      </c>
      <c r="N485" s="1" t="s">
        <v>4285</v>
      </c>
      <c r="O485" s="1" t="s">
        <v>4286</v>
      </c>
      <c r="P485" s="1">
        <v>1.0</v>
      </c>
      <c r="Q485" s="1">
        <v>1.0</v>
      </c>
      <c r="U485" s="1">
        <v>4.0</v>
      </c>
      <c r="V485" s="1" t="s">
        <v>4287</v>
      </c>
      <c r="W485" s="2">
        <v>44092.0</v>
      </c>
      <c r="X485" s="1"/>
      <c r="Y485" s="1" t="s">
        <v>36</v>
      </c>
    </row>
    <row r="486">
      <c r="A486" s="1" t="s">
        <v>4288</v>
      </c>
      <c r="B486" s="1" t="s">
        <v>4289</v>
      </c>
      <c r="C486" s="1" t="s">
        <v>4290</v>
      </c>
      <c r="J486" s="4" t="s">
        <v>4291</v>
      </c>
      <c r="K486" s="1" t="s">
        <v>30</v>
      </c>
      <c r="L486" s="1" t="s">
        <v>31</v>
      </c>
      <c r="M486" s="1" t="s">
        <v>4292</v>
      </c>
      <c r="N486" s="1" t="s">
        <v>4293</v>
      </c>
      <c r="O486" s="1" t="s">
        <v>4294</v>
      </c>
      <c r="P486" s="1">
        <v>1.0</v>
      </c>
      <c r="Q486" s="1">
        <v>1.0</v>
      </c>
      <c r="U486" s="1">
        <v>1.0</v>
      </c>
      <c r="V486" s="1" t="s">
        <v>4295</v>
      </c>
      <c r="W486" s="2">
        <v>44088.0</v>
      </c>
      <c r="X486" s="1"/>
      <c r="Y486" s="1" t="s">
        <v>36</v>
      </c>
    </row>
    <row r="487">
      <c r="A487" s="1" t="s">
        <v>4296</v>
      </c>
      <c r="B487" s="1" t="s">
        <v>4297</v>
      </c>
      <c r="C487" s="1" t="s">
        <v>4298</v>
      </c>
      <c r="J487" s="4" t="s">
        <v>4299</v>
      </c>
      <c r="K487" s="1" t="s">
        <v>30</v>
      </c>
      <c r="L487" s="1" t="s">
        <v>31</v>
      </c>
      <c r="M487" s="1" t="s">
        <v>32</v>
      </c>
      <c r="N487" s="1" t="s">
        <v>4300</v>
      </c>
      <c r="O487" s="1" t="s">
        <v>4301</v>
      </c>
      <c r="P487" s="1">
        <v>1.0</v>
      </c>
      <c r="Q487" s="1">
        <v>1.0</v>
      </c>
      <c r="S487" s="1">
        <v>1.0</v>
      </c>
      <c r="U487" s="1">
        <v>3.0</v>
      </c>
      <c r="V487" s="1" t="s">
        <v>4302</v>
      </c>
      <c r="W487" s="2">
        <v>44085.0</v>
      </c>
      <c r="X487" s="1"/>
      <c r="Y487" s="6"/>
    </row>
    <row r="488">
      <c r="A488" s="1" t="s">
        <v>4303</v>
      </c>
      <c r="B488" s="1" t="s">
        <v>4304</v>
      </c>
      <c r="C488" s="1" t="s">
        <v>4305</v>
      </c>
      <c r="D488" s="1" t="s">
        <v>4306</v>
      </c>
      <c r="G488" s="1" t="s">
        <v>4307</v>
      </c>
      <c r="H488" s="1" t="s">
        <v>4308</v>
      </c>
      <c r="J488" s="4" t="s">
        <v>4309</v>
      </c>
      <c r="K488" s="1" t="s">
        <v>30</v>
      </c>
      <c r="L488" s="1" t="s">
        <v>70</v>
      </c>
      <c r="M488" s="1" t="s">
        <v>2580</v>
      </c>
      <c r="N488" s="1" t="s">
        <v>4310</v>
      </c>
      <c r="O488" s="1" t="s">
        <v>4311</v>
      </c>
      <c r="P488" s="1">
        <v>1.0</v>
      </c>
      <c r="Q488" s="1">
        <v>1.0</v>
      </c>
      <c r="U488" s="1">
        <v>66.0</v>
      </c>
      <c r="V488" s="1" t="s">
        <v>4312</v>
      </c>
      <c r="W488" s="2">
        <v>43947.0</v>
      </c>
      <c r="X488" s="1"/>
      <c r="Y488" s="1" t="s">
        <v>36</v>
      </c>
    </row>
    <row r="489">
      <c r="A489" s="1" t="s">
        <v>4313</v>
      </c>
      <c r="B489" s="1" t="s">
        <v>4314</v>
      </c>
      <c r="C489" s="1" t="s">
        <v>4315</v>
      </c>
      <c r="J489" s="4" t="s">
        <v>4316</v>
      </c>
      <c r="K489" s="1" t="s">
        <v>30</v>
      </c>
      <c r="L489" s="1" t="s">
        <v>31</v>
      </c>
      <c r="M489" s="1" t="s">
        <v>4317</v>
      </c>
      <c r="N489" s="1" t="s">
        <v>4318</v>
      </c>
      <c r="O489" s="1" t="s">
        <v>4319</v>
      </c>
      <c r="P489" s="1">
        <v>1.0</v>
      </c>
      <c r="Q489" s="1">
        <v>1.0</v>
      </c>
      <c r="U489" s="1">
        <v>9.0</v>
      </c>
      <c r="V489" s="1" t="s">
        <v>4320</v>
      </c>
      <c r="W489" s="2">
        <v>44007.0</v>
      </c>
      <c r="X489" s="1"/>
      <c r="Y489" s="6"/>
    </row>
    <row r="490">
      <c r="A490" s="1" t="s">
        <v>4321</v>
      </c>
      <c r="B490" s="1" t="s">
        <v>4322</v>
      </c>
      <c r="C490" s="1" t="s">
        <v>4323</v>
      </c>
      <c r="H490" s="1" t="s">
        <v>4324</v>
      </c>
      <c r="J490" s="4" t="s">
        <v>4325</v>
      </c>
      <c r="K490" s="1" t="s">
        <v>30</v>
      </c>
      <c r="L490" s="1" t="s">
        <v>31</v>
      </c>
      <c r="M490" s="1" t="s">
        <v>1649</v>
      </c>
      <c r="N490" s="1" t="s">
        <v>4326</v>
      </c>
      <c r="O490" s="1" t="s">
        <v>4327</v>
      </c>
      <c r="P490" s="1">
        <v>1.0</v>
      </c>
      <c r="Q490" s="1">
        <v>2.0</v>
      </c>
      <c r="R490" s="1">
        <v>1.0</v>
      </c>
      <c r="U490" s="1">
        <v>69.0</v>
      </c>
      <c r="V490" s="1" t="s">
        <v>4328</v>
      </c>
      <c r="W490" s="2">
        <v>43899.0</v>
      </c>
      <c r="X490" s="1"/>
      <c r="Y490" s="1" t="s">
        <v>36</v>
      </c>
    </row>
    <row r="491">
      <c r="A491" s="1" t="s">
        <v>4329</v>
      </c>
      <c r="B491" s="1" t="s">
        <v>4330</v>
      </c>
      <c r="C491" s="1" t="s">
        <v>4331</v>
      </c>
      <c r="D491" s="1" t="s">
        <v>4332</v>
      </c>
      <c r="G491" s="1" t="s">
        <v>4333</v>
      </c>
      <c r="J491" s="4" t="s">
        <v>4334</v>
      </c>
      <c r="K491" s="1" t="s">
        <v>30</v>
      </c>
      <c r="L491" s="1" t="s">
        <v>31</v>
      </c>
      <c r="M491" s="1" t="s">
        <v>4335</v>
      </c>
      <c r="N491" s="1" t="s">
        <v>4336</v>
      </c>
      <c r="O491" s="1" t="s">
        <v>4337</v>
      </c>
      <c r="P491" s="1">
        <v>2.0</v>
      </c>
      <c r="Q491" s="1">
        <v>2.0</v>
      </c>
      <c r="R491" s="1">
        <v>1.0</v>
      </c>
      <c r="S491" s="1">
        <v>1.0</v>
      </c>
      <c r="T491" s="1">
        <v>1.0</v>
      </c>
      <c r="U491" s="1">
        <v>381.0</v>
      </c>
      <c r="V491" s="1" t="s">
        <v>4338</v>
      </c>
      <c r="W491" s="2">
        <v>43931.0</v>
      </c>
      <c r="X491" s="1"/>
      <c r="Y491" s="6"/>
    </row>
    <row r="492">
      <c r="A492" s="1" t="s">
        <v>4339</v>
      </c>
      <c r="B492" s="1" t="s">
        <v>4340</v>
      </c>
      <c r="C492" s="1" t="s">
        <v>4341</v>
      </c>
      <c r="J492" s="4" t="s">
        <v>4342</v>
      </c>
      <c r="K492" s="1" t="s">
        <v>130</v>
      </c>
      <c r="L492" s="1" t="s">
        <v>31</v>
      </c>
      <c r="M492" s="1" t="s">
        <v>174</v>
      </c>
      <c r="N492" s="1" t="s">
        <v>4343</v>
      </c>
      <c r="O492" s="1" t="s">
        <v>4344</v>
      </c>
      <c r="P492" s="1">
        <v>1.0</v>
      </c>
      <c r="Q492" s="1">
        <v>1.0</v>
      </c>
      <c r="U492" s="1">
        <v>1.0</v>
      </c>
      <c r="V492" s="1" t="s">
        <v>4345</v>
      </c>
      <c r="W492" s="2">
        <v>44082.0</v>
      </c>
      <c r="X492" s="1"/>
      <c r="Y492" s="1" t="s">
        <v>36</v>
      </c>
    </row>
    <row r="493">
      <c r="A493" s="1" t="s">
        <v>4346</v>
      </c>
      <c r="B493" s="1" t="s">
        <v>4347</v>
      </c>
      <c r="C493" s="1" t="s">
        <v>4348</v>
      </c>
      <c r="H493" s="1" t="s">
        <v>4349</v>
      </c>
      <c r="J493" s="4" t="s">
        <v>4350</v>
      </c>
      <c r="K493" s="1" t="s">
        <v>401</v>
      </c>
      <c r="L493" s="1" t="s">
        <v>31</v>
      </c>
      <c r="M493" s="1" t="s">
        <v>916</v>
      </c>
      <c r="N493" s="1" t="s">
        <v>4351</v>
      </c>
      <c r="O493" s="1" t="s">
        <v>4352</v>
      </c>
      <c r="P493" s="1">
        <v>1.0</v>
      </c>
      <c r="Q493" s="1">
        <v>1.0</v>
      </c>
      <c r="U493" s="1">
        <v>3.0</v>
      </c>
      <c r="V493" s="1" t="s">
        <v>4353</v>
      </c>
      <c r="W493" s="2">
        <v>43899.0</v>
      </c>
      <c r="X493" s="1"/>
      <c r="Y493" s="6"/>
    </row>
    <row r="494">
      <c r="A494" s="1" t="s">
        <v>4354</v>
      </c>
      <c r="B494" s="1" t="s">
        <v>4355</v>
      </c>
      <c r="C494" s="1" t="s">
        <v>4356</v>
      </c>
      <c r="D494" s="1" t="s">
        <v>4357</v>
      </c>
      <c r="E494" s="1" t="s">
        <v>4358</v>
      </c>
      <c r="F494" s="1" t="s">
        <v>4359</v>
      </c>
      <c r="G494" s="1" t="s">
        <v>4360</v>
      </c>
      <c r="H494" s="1" t="s">
        <v>4361</v>
      </c>
      <c r="J494" s="4" t="s">
        <v>4362</v>
      </c>
      <c r="K494" s="1" t="s">
        <v>30</v>
      </c>
      <c r="L494" s="1" t="s">
        <v>31</v>
      </c>
      <c r="M494" s="1" t="s">
        <v>4363</v>
      </c>
      <c r="N494" s="1" t="s">
        <v>4364</v>
      </c>
      <c r="O494" s="1" t="s">
        <v>4365</v>
      </c>
      <c r="P494" s="1">
        <v>1.0</v>
      </c>
      <c r="Q494" s="1">
        <v>1.0</v>
      </c>
      <c r="R494" s="1">
        <v>1.0</v>
      </c>
      <c r="U494" s="1">
        <v>119.0</v>
      </c>
      <c r="V494" s="1" t="s">
        <v>4366</v>
      </c>
      <c r="W494" s="2">
        <v>43890.0</v>
      </c>
      <c r="X494" s="1" t="s">
        <v>178</v>
      </c>
      <c r="Y494" s="1" t="s">
        <v>199</v>
      </c>
    </row>
    <row r="495">
      <c r="A495" s="1" t="s">
        <v>4367</v>
      </c>
      <c r="B495" s="1" t="s">
        <v>642</v>
      </c>
      <c r="C495" s="1" t="s">
        <v>4368</v>
      </c>
      <c r="J495" s="4" t="s">
        <v>4369</v>
      </c>
      <c r="K495" s="1" t="s">
        <v>130</v>
      </c>
      <c r="L495" s="1" t="s">
        <v>31</v>
      </c>
      <c r="M495" s="1" t="s">
        <v>4370</v>
      </c>
      <c r="N495" s="1" t="s">
        <v>4371</v>
      </c>
      <c r="O495" s="1" t="s">
        <v>4372</v>
      </c>
      <c r="P495" s="1">
        <v>1.0</v>
      </c>
      <c r="Q495" s="1">
        <v>1.0</v>
      </c>
      <c r="U495" s="1">
        <v>1.0</v>
      </c>
      <c r="V495" s="1" t="s">
        <v>4373</v>
      </c>
      <c r="W495" s="2">
        <v>44078.0</v>
      </c>
      <c r="X495" s="1"/>
      <c r="Y495" s="6"/>
    </row>
    <row r="496">
      <c r="A496" s="1" t="s">
        <v>4374</v>
      </c>
      <c r="B496" s="1" t="s">
        <v>4375</v>
      </c>
      <c r="C496" s="1" t="s">
        <v>4376</v>
      </c>
      <c r="D496" s="1" t="s">
        <v>4377</v>
      </c>
      <c r="J496" s="4" t="s">
        <v>4378</v>
      </c>
      <c r="K496" s="1" t="s">
        <v>30</v>
      </c>
      <c r="L496" s="1" t="s">
        <v>31</v>
      </c>
      <c r="M496" s="1" t="s">
        <v>2507</v>
      </c>
      <c r="N496" s="1" t="s">
        <v>4379</v>
      </c>
      <c r="O496" s="1" t="s">
        <v>4380</v>
      </c>
      <c r="P496" s="1">
        <v>1.0</v>
      </c>
      <c r="Q496" s="1">
        <v>1.0</v>
      </c>
      <c r="U496" s="1">
        <v>6.0</v>
      </c>
      <c r="V496" s="1" t="s">
        <v>4381</v>
      </c>
      <c r="W496" s="2">
        <v>43767.0</v>
      </c>
      <c r="X496" s="1"/>
      <c r="Y496" s="6"/>
    </row>
    <row r="497">
      <c r="A497" s="1" t="s">
        <v>4382</v>
      </c>
      <c r="B497" s="4" t="s">
        <v>4383</v>
      </c>
      <c r="C497" s="1" t="s">
        <v>4384</v>
      </c>
      <c r="D497" s="1" t="s">
        <v>4385</v>
      </c>
      <c r="F497" s="1" t="s">
        <v>4386</v>
      </c>
      <c r="G497" s="1" t="s">
        <v>4387</v>
      </c>
      <c r="H497" s="1" t="s">
        <v>4388</v>
      </c>
      <c r="J497" s="4" t="s">
        <v>4389</v>
      </c>
      <c r="K497" s="1" t="s">
        <v>663</v>
      </c>
      <c r="L497" s="1" t="s">
        <v>4390</v>
      </c>
      <c r="M497" s="1" t="s">
        <v>4391</v>
      </c>
      <c r="N497" s="1" t="s">
        <v>4392</v>
      </c>
      <c r="O497" s="1" t="s">
        <v>4393</v>
      </c>
      <c r="P497" s="1">
        <v>1.0</v>
      </c>
      <c r="Q497" s="1">
        <v>2.0</v>
      </c>
      <c r="U497" s="1">
        <v>12.0</v>
      </c>
      <c r="V497" s="1" t="s">
        <v>4394</v>
      </c>
      <c r="W497" s="2">
        <v>43842.0</v>
      </c>
      <c r="X497" s="1" t="s">
        <v>95</v>
      </c>
      <c r="Y497" s="1" t="s">
        <v>36</v>
      </c>
    </row>
    <row r="498">
      <c r="A498" s="1" t="s">
        <v>4395</v>
      </c>
      <c r="B498" s="1" t="s">
        <v>4396</v>
      </c>
      <c r="C498" s="1" t="s">
        <v>4397</v>
      </c>
      <c r="J498" s="4" t="s">
        <v>4398</v>
      </c>
      <c r="K498" s="1" t="s">
        <v>30</v>
      </c>
      <c r="L498" s="1" t="s">
        <v>31</v>
      </c>
      <c r="M498" s="1" t="s">
        <v>2507</v>
      </c>
      <c r="N498" s="1" t="s">
        <v>4399</v>
      </c>
      <c r="O498" s="1" t="s">
        <v>4400</v>
      </c>
      <c r="P498" s="1">
        <v>1.0</v>
      </c>
      <c r="Q498" s="1">
        <v>1.0</v>
      </c>
      <c r="U498" s="1">
        <v>5.0</v>
      </c>
      <c r="V498" s="1" t="s">
        <v>4401</v>
      </c>
      <c r="W498" s="2">
        <v>43847.0</v>
      </c>
      <c r="X498" s="1"/>
      <c r="Y498" s="1" t="s">
        <v>199</v>
      </c>
    </row>
    <row r="499">
      <c r="A499" s="1" t="s">
        <v>4402</v>
      </c>
      <c r="B499" s="1" t="s">
        <v>4403</v>
      </c>
      <c r="C499" s="1" t="s">
        <v>4404</v>
      </c>
      <c r="J499" s="4" t="s">
        <v>4405</v>
      </c>
      <c r="K499" s="1" t="s">
        <v>401</v>
      </c>
      <c r="L499" s="1" t="s">
        <v>31</v>
      </c>
      <c r="M499" s="1" t="s">
        <v>4406</v>
      </c>
      <c r="N499" s="1" t="s">
        <v>4407</v>
      </c>
      <c r="O499" s="1" t="s">
        <v>4408</v>
      </c>
      <c r="P499" s="1">
        <v>1.0</v>
      </c>
      <c r="Q499" s="1">
        <v>1.0</v>
      </c>
      <c r="U499" s="1">
        <v>3.0</v>
      </c>
      <c r="V499" s="1" t="s">
        <v>4409</v>
      </c>
      <c r="W499" s="2">
        <v>44076.0</v>
      </c>
      <c r="X499" s="1"/>
      <c r="Y499" s="6"/>
    </row>
    <row r="500">
      <c r="A500" s="1" t="s">
        <v>4410</v>
      </c>
      <c r="B500" s="1" t="s">
        <v>4411</v>
      </c>
      <c r="C500" s="1" t="s">
        <v>4412</v>
      </c>
      <c r="D500" s="1" t="s">
        <v>4413</v>
      </c>
      <c r="E500" s="1" t="s">
        <v>4414</v>
      </c>
      <c r="F500" s="1" t="s">
        <v>4415</v>
      </c>
      <c r="G500" s="1" t="s">
        <v>4416</v>
      </c>
      <c r="H500" s="1" t="s">
        <v>4417</v>
      </c>
      <c r="J500" s="4" t="s">
        <v>4418</v>
      </c>
      <c r="K500" s="1" t="s">
        <v>30</v>
      </c>
      <c r="L500" s="1" t="s">
        <v>51</v>
      </c>
      <c r="M500" s="1" t="s">
        <v>4419</v>
      </c>
      <c r="N500" s="1" t="s">
        <v>4420</v>
      </c>
      <c r="O500" s="1" t="s">
        <v>4421</v>
      </c>
      <c r="P500" s="1">
        <v>1.0</v>
      </c>
      <c r="Q500" s="1">
        <v>1.0</v>
      </c>
      <c r="U500" s="1">
        <v>2.0</v>
      </c>
      <c r="V500" s="1" t="s">
        <v>4422</v>
      </c>
      <c r="W500" s="2">
        <v>44076.0</v>
      </c>
      <c r="X500" s="1" t="s">
        <v>135</v>
      </c>
      <c r="Y500" s="1" t="s">
        <v>36</v>
      </c>
    </row>
    <row r="501">
      <c r="A501" s="1" t="s">
        <v>4423</v>
      </c>
      <c r="B501" s="1" t="s">
        <v>4424</v>
      </c>
      <c r="C501" s="1" t="s">
        <v>4425</v>
      </c>
      <c r="D501" s="1" t="s">
        <v>4426</v>
      </c>
      <c r="F501" s="1" t="s">
        <v>4427</v>
      </c>
      <c r="G501" s="1" t="s">
        <v>4428</v>
      </c>
      <c r="H501" s="1" t="s">
        <v>4429</v>
      </c>
      <c r="I501" s="1" t="s">
        <v>4430</v>
      </c>
      <c r="J501" s="4" t="s">
        <v>4431</v>
      </c>
      <c r="K501" s="1" t="s">
        <v>401</v>
      </c>
      <c r="L501" s="1" t="s">
        <v>31</v>
      </c>
      <c r="M501" s="1" t="s">
        <v>4432</v>
      </c>
      <c r="N501" s="1" t="s">
        <v>4433</v>
      </c>
      <c r="O501" s="1" t="s">
        <v>4434</v>
      </c>
      <c r="P501" s="1">
        <v>1.0</v>
      </c>
      <c r="Q501" s="1">
        <v>3.0</v>
      </c>
      <c r="R501" s="1">
        <v>29.0</v>
      </c>
      <c r="S501" s="1">
        <v>4.0</v>
      </c>
      <c r="T501" s="1">
        <v>5.0</v>
      </c>
      <c r="U501" s="1">
        <v>20.0</v>
      </c>
      <c r="V501" s="1" t="s">
        <v>4435</v>
      </c>
      <c r="W501" s="2">
        <v>42945.0</v>
      </c>
      <c r="X501" s="1" t="s">
        <v>95</v>
      </c>
      <c r="Y501" s="1" t="s">
        <v>36</v>
      </c>
    </row>
    <row r="502">
      <c r="A502" s="1" t="s">
        <v>4436</v>
      </c>
      <c r="B502" s="1" t="s">
        <v>4437</v>
      </c>
      <c r="C502" s="1" t="s">
        <v>4438</v>
      </c>
      <c r="D502" s="1" t="s">
        <v>4439</v>
      </c>
      <c r="E502" s="1" t="s">
        <v>4440</v>
      </c>
      <c r="G502" s="1" t="s">
        <v>4441</v>
      </c>
      <c r="J502" s="4" t="s">
        <v>4442</v>
      </c>
      <c r="K502" s="1" t="s">
        <v>130</v>
      </c>
      <c r="L502" s="1" t="s">
        <v>31</v>
      </c>
      <c r="M502" s="1" t="s">
        <v>4443</v>
      </c>
      <c r="N502" s="1" t="s">
        <v>4444</v>
      </c>
      <c r="O502" s="1" t="s">
        <v>4445</v>
      </c>
      <c r="P502" s="1">
        <v>1.0</v>
      </c>
      <c r="Q502" s="1">
        <v>1.0</v>
      </c>
      <c r="U502" s="1">
        <v>20.0</v>
      </c>
      <c r="V502" s="1" t="s">
        <v>4446</v>
      </c>
      <c r="W502" s="2">
        <v>44062.0</v>
      </c>
      <c r="X502" s="1"/>
      <c r="Y502" s="1" t="s">
        <v>36</v>
      </c>
    </row>
    <row r="503">
      <c r="A503" s="1" t="s">
        <v>4447</v>
      </c>
      <c r="B503" s="1" t="s">
        <v>4448</v>
      </c>
      <c r="C503" s="1" t="s">
        <v>4449</v>
      </c>
      <c r="H503" s="1" t="s">
        <v>4450</v>
      </c>
      <c r="J503" s="4" t="s">
        <v>4451</v>
      </c>
      <c r="K503" s="1" t="s">
        <v>30</v>
      </c>
      <c r="L503" s="1" t="s">
        <v>31</v>
      </c>
      <c r="M503" s="1" t="s">
        <v>4406</v>
      </c>
      <c r="N503" s="1" t="s">
        <v>4452</v>
      </c>
      <c r="O503" s="1" t="s">
        <v>4453</v>
      </c>
      <c r="P503" s="1">
        <v>1.0</v>
      </c>
      <c r="Q503" s="1">
        <v>1.0</v>
      </c>
      <c r="U503" s="1">
        <v>4.0</v>
      </c>
      <c r="V503" s="1" t="s">
        <v>4454</v>
      </c>
      <c r="W503" s="2">
        <v>43994.0</v>
      </c>
      <c r="X503" s="1"/>
      <c r="Y503" s="1" t="s">
        <v>168</v>
      </c>
    </row>
    <row r="504">
      <c r="A504" s="1" t="s">
        <v>4455</v>
      </c>
      <c r="B504" s="1" t="s">
        <v>4456</v>
      </c>
      <c r="C504" s="1" t="s">
        <v>4457</v>
      </c>
      <c r="D504" s="1" t="s">
        <v>4458</v>
      </c>
      <c r="E504" s="1" t="s">
        <v>4459</v>
      </c>
      <c r="J504" s="4" t="s">
        <v>4460</v>
      </c>
      <c r="K504" s="1" t="s">
        <v>30</v>
      </c>
      <c r="L504" s="1" t="s">
        <v>31</v>
      </c>
      <c r="M504" s="1" t="s">
        <v>4461</v>
      </c>
      <c r="N504" s="1" t="s">
        <v>4462</v>
      </c>
      <c r="O504" s="1" t="s">
        <v>4463</v>
      </c>
      <c r="P504" s="1">
        <v>1.0</v>
      </c>
      <c r="Q504" s="1">
        <v>1.0</v>
      </c>
      <c r="U504" s="1">
        <v>1.0</v>
      </c>
      <c r="V504" s="1" t="s">
        <v>4464</v>
      </c>
      <c r="W504" s="2">
        <v>44074.0</v>
      </c>
      <c r="X504" s="1"/>
      <c r="Y504" s="6"/>
    </row>
    <row r="505">
      <c r="A505" s="1" t="s">
        <v>4465</v>
      </c>
      <c r="B505" s="1" t="s">
        <v>4466</v>
      </c>
      <c r="C505" s="1" t="s">
        <v>4467</v>
      </c>
      <c r="D505" s="1" t="s">
        <v>4468</v>
      </c>
      <c r="J505" s="4" t="s">
        <v>4469</v>
      </c>
      <c r="K505" s="1" t="s">
        <v>30</v>
      </c>
      <c r="L505" s="1" t="s">
        <v>31</v>
      </c>
      <c r="M505" s="1" t="s">
        <v>4470</v>
      </c>
      <c r="N505" s="1" t="s">
        <v>4471</v>
      </c>
      <c r="O505" s="1" t="s">
        <v>4472</v>
      </c>
      <c r="P505" s="1">
        <v>1.0</v>
      </c>
      <c r="Q505" s="1">
        <v>1.0</v>
      </c>
      <c r="U505" s="1">
        <v>20.0</v>
      </c>
      <c r="V505" s="1" t="s">
        <v>4473</v>
      </c>
      <c r="W505" s="2">
        <v>44015.0</v>
      </c>
      <c r="X505" s="1"/>
      <c r="Y505" s="1" t="s">
        <v>199</v>
      </c>
    </row>
    <row r="506">
      <c r="A506" s="1" t="s">
        <v>4474</v>
      </c>
      <c r="B506" s="1" t="s">
        <v>4475</v>
      </c>
      <c r="C506" s="1" t="s">
        <v>4476</v>
      </c>
      <c r="J506" s="4" t="s">
        <v>4477</v>
      </c>
      <c r="K506" s="1" t="s">
        <v>30</v>
      </c>
      <c r="L506" s="1" t="s">
        <v>31</v>
      </c>
      <c r="M506" s="1" t="s">
        <v>4478</v>
      </c>
      <c r="N506" s="1" t="s">
        <v>4479</v>
      </c>
      <c r="O506" s="1" t="s">
        <v>4480</v>
      </c>
      <c r="P506" s="1">
        <v>1.0</v>
      </c>
      <c r="Q506" s="1">
        <v>1.0</v>
      </c>
      <c r="U506" s="1">
        <v>36.0</v>
      </c>
      <c r="V506" s="1" t="s">
        <v>4481</v>
      </c>
      <c r="W506" s="2">
        <v>44007.0</v>
      </c>
      <c r="X506" s="1"/>
      <c r="Y506" s="1" t="s">
        <v>36</v>
      </c>
    </row>
    <row r="507">
      <c r="A507" s="1" t="s">
        <v>4482</v>
      </c>
      <c r="B507" s="1" t="s">
        <v>4483</v>
      </c>
      <c r="C507" s="1" t="s">
        <v>4484</v>
      </c>
      <c r="D507" s="1" t="s">
        <v>4485</v>
      </c>
      <c r="E507" s="1" t="s">
        <v>4486</v>
      </c>
      <c r="H507" s="1" t="s">
        <v>4487</v>
      </c>
      <c r="J507" s="4" t="s">
        <v>4488</v>
      </c>
      <c r="K507" s="1" t="s">
        <v>30</v>
      </c>
      <c r="L507" s="1" t="s">
        <v>31</v>
      </c>
      <c r="M507" s="1" t="s">
        <v>4489</v>
      </c>
      <c r="N507" s="1" t="s">
        <v>4490</v>
      </c>
      <c r="O507" s="1" t="s">
        <v>4491</v>
      </c>
      <c r="P507" s="1">
        <v>1.0</v>
      </c>
      <c r="Q507" s="1">
        <v>1.0</v>
      </c>
      <c r="U507" s="1">
        <v>2.0</v>
      </c>
      <c r="V507" s="1" t="s">
        <v>4492</v>
      </c>
      <c r="W507" s="2">
        <v>44070.0</v>
      </c>
      <c r="X507" s="1"/>
      <c r="Y507" s="1" t="s">
        <v>36</v>
      </c>
    </row>
    <row r="508">
      <c r="A508" s="1" t="s">
        <v>4493</v>
      </c>
      <c r="B508" s="1" t="s">
        <v>4494</v>
      </c>
      <c r="C508" s="1" t="s">
        <v>4495</v>
      </c>
      <c r="D508" s="1" t="s">
        <v>4496</v>
      </c>
      <c r="J508" s="4" t="s">
        <v>4497</v>
      </c>
      <c r="K508" s="1" t="s">
        <v>401</v>
      </c>
      <c r="L508" s="1" t="s">
        <v>31</v>
      </c>
      <c r="M508" s="1" t="s">
        <v>4498</v>
      </c>
      <c r="N508" s="1" t="s">
        <v>4499</v>
      </c>
      <c r="O508" s="1" t="s">
        <v>4500</v>
      </c>
      <c r="P508" s="1">
        <v>1.0</v>
      </c>
      <c r="Q508" s="1">
        <v>1.0</v>
      </c>
      <c r="U508" s="1">
        <v>5.0</v>
      </c>
      <c r="V508" s="1" t="s">
        <v>4501</v>
      </c>
      <c r="W508" s="2">
        <v>44061.0</v>
      </c>
      <c r="X508" s="1"/>
      <c r="Y508" s="1" t="s">
        <v>199</v>
      </c>
    </row>
    <row r="509">
      <c r="A509" s="1" t="s">
        <v>4502</v>
      </c>
      <c r="B509" s="1" t="s">
        <v>4503</v>
      </c>
      <c r="C509" s="1" t="s">
        <v>4504</v>
      </c>
      <c r="D509" s="1" t="s">
        <v>4505</v>
      </c>
      <c r="G509" s="1" t="s">
        <v>4506</v>
      </c>
      <c r="H509" s="1" t="s">
        <v>4507</v>
      </c>
      <c r="J509" s="4" t="s">
        <v>4508</v>
      </c>
      <c r="K509" s="1" t="s">
        <v>30</v>
      </c>
      <c r="L509" s="1" t="s">
        <v>31</v>
      </c>
      <c r="M509" s="1" t="s">
        <v>1516</v>
      </c>
      <c r="N509" s="1" t="s">
        <v>4509</v>
      </c>
      <c r="O509" s="1" t="s">
        <v>4510</v>
      </c>
      <c r="P509" s="1">
        <v>1.0</v>
      </c>
      <c r="Q509" s="1">
        <v>1.0</v>
      </c>
      <c r="U509" s="1">
        <v>18.0</v>
      </c>
      <c r="V509" s="1" t="s">
        <v>4511</v>
      </c>
      <c r="W509" s="2">
        <v>44056.0</v>
      </c>
      <c r="X509" s="1"/>
      <c r="Y509" s="1" t="s">
        <v>36</v>
      </c>
    </row>
    <row r="510">
      <c r="A510" s="1" t="s">
        <v>4512</v>
      </c>
      <c r="B510" s="1" t="s">
        <v>159</v>
      </c>
      <c r="C510" s="1" t="s">
        <v>4513</v>
      </c>
      <c r="J510" s="4" t="s">
        <v>4514</v>
      </c>
      <c r="K510" s="1" t="s">
        <v>30</v>
      </c>
      <c r="L510" s="1" t="s">
        <v>163</v>
      </c>
      <c r="M510" s="1" t="s">
        <v>2366</v>
      </c>
      <c r="N510" s="1" t="s">
        <v>4515</v>
      </c>
      <c r="O510" s="1" t="s">
        <v>4516</v>
      </c>
      <c r="P510" s="1">
        <v>1.0</v>
      </c>
      <c r="Q510" s="1">
        <v>1.0</v>
      </c>
      <c r="U510" s="1">
        <v>45.0</v>
      </c>
      <c r="V510" s="1" t="s">
        <v>4517</v>
      </c>
      <c r="W510" s="2">
        <v>44064.0</v>
      </c>
      <c r="X510" s="1"/>
      <c r="Y510" s="1" t="s">
        <v>36</v>
      </c>
    </row>
    <row r="511">
      <c r="A511" s="1" t="s">
        <v>4518</v>
      </c>
      <c r="B511" s="1" t="s">
        <v>4519</v>
      </c>
      <c r="C511" s="1" t="s">
        <v>4504</v>
      </c>
      <c r="D511" s="1" t="s">
        <v>4505</v>
      </c>
      <c r="G511" s="1" t="s">
        <v>4506</v>
      </c>
      <c r="H511" s="1" t="s">
        <v>4520</v>
      </c>
      <c r="J511" s="4" t="s">
        <v>4521</v>
      </c>
      <c r="K511" s="1" t="s">
        <v>30</v>
      </c>
      <c r="L511" s="1" t="s">
        <v>31</v>
      </c>
      <c r="M511" s="1" t="s">
        <v>3454</v>
      </c>
      <c r="N511" s="1" t="s">
        <v>4522</v>
      </c>
      <c r="O511" s="1" t="s">
        <v>4523</v>
      </c>
      <c r="P511" s="1">
        <v>1.0</v>
      </c>
      <c r="Q511" s="1">
        <v>1.0</v>
      </c>
      <c r="U511" s="1">
        <v>12.0</v>
      </c>
      <c r="V511" s="1" t="s">
        <v>4524</v>
      </c>
      <c r="W511" s="2">
        <v>44061.0</v>
      </c>
      <c r="X511" s="1"/>
      <c r="Y511" s="1" t="s">
        <v>36</v>
      </c>
    </row>
    <row r="512">
      <c r="A512" s="1" t="s">
        <v>4525</v>
      </c>
      <c r="B512" s="1" t="s">
        <v>4526</v>
      </c>
      <c r="C512" s="1" t="s">
        <v>4527</v>
      </c>
      <c r="D512" s="1" t="s">
        <v>4528</v>
      </c>
      <c r="G512" s="1" t="s">
        <v>4506</v>
      </c>
      <c r="J512" s="4" t="s">
        <v>4529</v>
      </c>
      <c r="K512" s="1" t="s">
        <v>30</v>
      </c>
      <c r="L512" s="1" t="s">
        <v>31</v>
      </c>
      <c r="M512" s="1" t="s">
        <v>31</v>
      </c>
      <c r="N512" s="1" t="s">
        <v>4530</v>
      </c>
      <c r="O512" s="1" t="s">
        <v>4531</v>
      </c>
      <c r="P512" s="1">
        <v>1.0</v>
      </c>
      <c r="Q512" s="1">
        <v>2.0</v>
      </c>
      <c r="U512" s="1">
        <v>12.0</v>
      </c>
      <c r="V512" s="1" t="s">
        <v>4532</v>
      </c>
      <c r="W512" s="2">
        <v>44061.0</v>
      </c>
      <c r="X512" s="1"/>
      <c r="Y512" s="6"/>
    </row>
    <row r="513">
      <c r="A513" s="1" t="s">
        <v>4533</v>
      </c>
      <c r="B513" s="1" t="s">
        <v>4534</v>
      </c>
      <c r="C513" s="1" t="s">
        <v>768</v>
      </c>
      <c r="D513" s="1" t="s">
        <v>769</v>
      </c>
      <c r="J513" s="4" t="s">
        <v>4535</v>
      </c>
      <c r="K513" s="1" t="s">
        <v>401</v>
      </c>
      <c r="L513" s="1" t="s">
        <v>4536</v>
      </c>
      <c r="M513" s="1" t="s">
        <v>4537</v>
      </c>
      <c r="N513" s="1" t="s">
        <v>4538</v>
      </c>
      <c r="O513" s="1" t="s">
        <v>4539</v>
      </c>
      <c r="P513" s="1">
        <v>1.0</v>
      </c>
      <c r="Q513" s="1">
        <v>1.0</v>
      </c>
      <c r="U513" s="1">
        <v>22.0</v>
      </c>
      <c r="V513" s="1" t="s">
        <v>4540</v>
      </c>
      <c r="W513" s="2">
        <v>44008.0</v>
      </c>
      <c r="X513" s="1"/>
      <c r="Y513" s="1" t="s">
        <v>36</v>
      </c>
    </row>
    <row r="514">
      <c r="A514" s="1" t="s">
        <v>4541</v>
      </c>
      <c r="B514" s="1" t="s">
        <v>4542</v>
      </c>
      <c r="C514" s="1" t="s">
        <v>4543</v>
      </c>
      <c r="D514" s="1" t="s">
        <v>4544</v>
      </c>
      <c r="E514" s="1" t="s">
        <v>4545</v>
      </c>
      <c r="G514" s="1" t="s">
        <v>4546</v>
      </c>
      <c r="J514" s="4" t="s">
        <v>4547</v>
      </c>
      <c r="K514" s="1" t="s">
        <v>130</v>
      </c>
      <c r="L514" s="1" t="s">
        <v>31</v>
      </c>
      <c r="M514" s="1" t="s">
        <v>4548</v>
      </c>
      <c r="N514" s="1" t="s">
        <v>4549</v>
      </c>
      <c r="O514" s="1" t="s">
        <v>4550</v>
      </c>
      <c r="P514" s="1">
        <v>1.0</v>
      </c>
      <c r="Q514" s="1">
        <v>1.0</v>
      </c>
      <c r="U514" s="1">
        <v>5.0</v>
      </c>
      <c r="V514" s="1" t="s">
        <v>4551</v>
      </c>
      <c r="W514" s="2">
        <v>44041.0</v>
      </c>
      <c r="X514" s="1"/>
      <c r="Y514" s="1" t="s">
        <v>36</v>
      </c>
    </row>
    <row r="515">
      <c r="A515" s="1" t="s">
        <v>4552</v>
      </c>
      <c r="B515" s="1" t="s">
        <v>1977</v>
      </c>
      <c r="C515" s="1" t="s">
        <v>4553</v>
      </c>
      <c r="H515" s="1" t="s">
        <v>4554</v>
      </c>
      <c r="J515" s="4" t="s">
        <v>4555</v>
      </c>
      <c r="K515" s="1" t="s">
        <v>30</v>
      </c>
      <c r="L515" s="1" t="s">
        <v>163</v>
      </c>
      <c r="M515" s="1" t="s">
        <v>164</v>
      </c>
      <c r="N515" s="1" t="s">
        <v>4556</v>
      </c>
      <c r="O515" s="1" t="s">
        <v>4557</v>
      </c>
      <c r="P515" s="1">
        <v>1.0</v>
      </c>
      <c r="Q515" s="1">
        <v>1.0</v>
      </c>
      <c r="U515" s="1">
        <v>14.0</v>
      </c>
      <c r="V515" s="1" t="s">
        <v>4558</v>
      </c>
      <c r="W515" s="2">
        <v>44063.0</v>
      </c>
      <c r="X515" s="1"/>
      <c r="Y515" s="1" t="s">
        <v>36</v>
      </c>
    </row>
    <row r="516">
      <c r="A516" s="1" t="s">
        <v>4559</v>
      </c>
      <c r="B516" s="1" t="s">
        <v>1977</v>
      </c>
      <c r="C516" s="1" t="s">
        <v>4560</v>
      </c>
      <c r="J516" s="4" t="s">
        <v>4561</v>
      </c>
      <c r="K516" s="1" t="s">
        <v>30</v>
      </c>
      <c r="L516" s="1" t="s">
        <v>163</v>
      </c>
      <c r="M516" s="1" t="s">
        <v>164</v>
      </c>
      <c r="N516" s="1" t="s">
        <v>4562</v>
      </c>
      <c r="O516" s="1" t="s">
        <v>4563</v>
      </c>
      <c r="P516" s="1">
        <v>1.0</v>
      </c>
      <c r="Q516" s="1">
        <v>1.0</v>
      </c>
      <c r="U516" s="1">
        <v>36.0</v>
      </c>
      <c r="V516" s="1" t="s">
        <v>4564</v>
      </c>
      <c r="W516" s="2">
        <v>44063.0</v>
      </c>
      <c r="X516" s="1"/>
      <c r="Y516" s="1" t="s">
        <v>36</v>
      </c>
    </row>
    <row r="517">
      <c r="A517" s="1" t="s">
        <v>4565</v>
      </c>
      <c r="B517" s="1" t="s">
        <v>4566</v>
      </c>
      <c r="C517" s="1" t="s">
        <v>4438</v>
      </c>
      <c r="D517" s="1" t="s">
        <v>4439</v>
      </c>
      <c r="E517" s="1" t="s">
        <v>4440</v>
      </c>
      <c r="G517" s="1" t="s">
        <v>4441</v>
      </c>
      <c r="J517" s="4" t="s">
        <v>4567</v>
      </c>
      <c r="K517" s="1" t="s">
        <v>130</v>
      </c>
      <c r="L517" s="1" t="s">
        <v>31</v>
      </c>
      <c r="M517" s="1" t="s">
        <v>4443</v>
      </c>
      <c r="N517" s="1" t="s">
        <v>4568</v>
      </c>
      <c r="O517" s="1" t="s">
        <v>4569</v>
      </c>
      <c r="P517" s="1">
        <v>1.0</v>
      </c>
      <c r="Q517" s="1">
        <v>1.0</v>
      </c>
      <c r="U517" s="1">
        <v>4.0</v>
      </c>
      <c r="V517" s="1" t="s">
        <v>4570</v>
      </c>
      <c r="W517" s="2">
        <v>44063.0</v>
      </c>
      <c r="X517" s="1"/>
      <c r="Y517" s="6"/>
    </row>
    <row r="518">
      <c r="A518" s="1" t="s">
        <v>4571</v>
      </c>
      <c r="B518" s="1" t="s">
        <v>4572</v>
      </c>
      <c r="C518" s="1" t="s">
        <v>4573</v>
      </c>
      <c r="D518" s="1" t="s">
        <v>4574</v>
      </c>
      <c r="E518" s="1" t="s">
        <v>4575</v>
      </c>
      <c r="J518" s="4" t="s">
        <v>4576</v>
      </c>
      <c r="K518" s="1" t="s">
        <v>401</v>
      </c>
      <c r="L518" s="1" t="s">
        <v>51</v>
      </c>
      <c r="M518" s="1" t="s">
        <v>4577</v>
      </c>
      <c r="N518" s="1" t="s">
        <v>4578</v>
      </c>
      <c r="O518" s="1" t="s">
        <v>4579</v>
      </c>
      <c r="P518" s="1">
        <v>1.0</v>
      </c>
      <c r="Q518" s="1">
        <v>1.0</v>
      </c>
      <c r="R518" s="1">
        <v>1.0</v>
      </c>
      <c r="T518" s="1">
        <v>1.0</v>
      </c>
      <c r="U518" s="1">
        <v>30.0</v>
      </c>
      <c r="V518" s="1" t="s">
        <v>4580</v>
      </c>
      <c r="W518" s="2">
        <v>44045.0</v>
      </c>
      <c r="X518" s="1"/>
      <c r="Y518" s="6"/>
    </row>
    <row r="519">
      <c r="A519" s="1" t="s">
        <v>4581</v>
      </c>
      <c r="B519" s="1" t="s">
        <v>2261</v>
      </c>
      <c r="C519" s="1" t="s">
        <v>4582</v>
      </c>
      <c r="J519" s="4" t="s">
        <v>4583</v>
      </c>
      <c r="K519" s="1" t="s">
        <v>401</v>
      </c>
      <c r="L519" s="1" t="s">
        <v>31</v>
      </c>
      <c r="M519" s="1" t="s">
        <v>2507</v>
      </c>
      <c r="N519" s="1" t="s">
        <v>4584</v>
      </c>
      <c r="O519" s="1" t="s">
        <v>4585</v>
      </c>
      <c r="P519" s="1">
        <v>1.0</v>
      </c>
      <c r="Q519" s="1">
        <v>1.0</v>
      </c>
      <c r="U519" s="1">
        <v>4.0</v>
      </c>
      <c r="V519" s="1" t="s">
        <v>4586</v>
      </c>
      <c r="W519" s="2">
        <v>44063.0</v>
      </c>
      <c r="X519" s="1"/>
      <c r="Y519" s="1" t="s">
        <v>168</v>
      </c>
    </row>
    <row r="520">
      <c r="A520" s="1" t="s">
        <v>4587</v>
      </c>
      <c r="B520" s="1" t="s">
        <v>4588</v>
      </c>
      <c r="C520" s="1" t="s">
        <v>4589</v>
      </c>
      <c r="D520" s="1" t="s">
        <v>4590</v>
      </c>
      <c r="E520" s="1" t="s">
        <v>4591</v>
      </c>
      <c r="F520" s="1" t="s">
        <v>4592</v>
      </c>
      <c r="G520" s="1" t="s">
        <v>522</v>
      </c>
      <c r="H520" s="1" t="s">
        <v>4593</v>
      </c>
      <c r="J520" s="4" t="s">
        <v>4594</v>
      </c>
      <c r="K520" s="1" t="s">
        <v>30</v>
      </c>
      <c r="L520" s="1" t="s">
        <v>31</v>
      </c>
      <c r="M520" s="1" t="s">
        <v>3572</v>
      </c>
      <c r="N520" s="1" t="s">
        <v>4595</v>
      </c>
      <c r="O520" s="1" t="s">
        <v>4596</v>
      </c>
      <c r="P520" s="1">
        <v>1.0</v>
      </c>
      <c r="Q520" s="1">
        <v>1.0</v>
      </c>
      <c r="U520" s="1">
        <v>1.0</v>
      </c>
      <c r="V520" s="1" t="s">
        <v>4597</v>
      </c>
      <c r="W520" s="2">
        <v>44063.0</v>
      </c>
      <c r="X520" s="1" t="s">
        <v>135</v>
      </c>
      <c r="Y520" s="1" t="s">
        <v>199</v>
      </c>
    </row>
    <row r="521">
      <c r="A521" s="1" t="s">
        <v>4598</v>
      </c>
      <c r="B521" s="1" t="s">
        <v>4599</v>
      </c>
      <c r="C521" s="1" t="s">
        <v>4600</v>
      </c>
      <c r="E521" s="1" t="s">
        <v>4601</v>
      </c>
      <c r="F521" s="1" t="s">
        <v>4602</v>
      </c>
      <c r="G521" s="1" t="s">
        <v>4603</v>
      </c>
      <c r="H521" s="1" t="s">
        <v>4604</v>
      </c>
      <c r="J521" s="4" t="s">
        <v>4605</v>
      </c>
      <c r="K521" s="1" t="s">
        <v>30</v>
      </c>
      <c r="L521" s="1" t="s">
        <v>79</v>
      </c>
      <c r="M521" s="1" t="s">
        <v>4606</v>
      </c>
      <c r="N521" s="1" t="s">
        <v>4607</v>
      </c>
      <c r="O521" s="1" t="s">
        <v>4608</v>
      </c>
      <c r="P521" s="1">
        <v>1.0</v>
      </c>
      <c r="Q521" s="1">
        <v>1.0</v>
      </c>
      <c r="U521" s="1">
        <v>13.0</v>
      </c>
      <c r="V521" s="1" t="s">
        <v>4609</v>
      </c>
      <c r="W521" s="2">
        <v>43933.0</v>
      </c>
      <c r="X521" s="1" t="s">
        <v>178</v>
      </c>
      <c r="Y521" s="1" t="s">
        <v>36</v>
      </c>
    </row>
    <row r="522">
      <c r="A522" s="1" t="s">
        <v>4610</v>
      </c>
      <c r="B522" s="1" t="s">
        <v>4611</v>
      </c>
      <c r="C522" s="1" t="s">
        <v>4612</v>
      </c>
      <c r="D522" s="1" t="s">
        <v>4613</v>
      </c>
      <c r="J522" s="4" t="s">
        <v>4614</v>
      </c>
      <c r="K522" s="1" t="s">
        <v>401</v>
      </c>
      <c r="L522" s="1" t="s">
        <v>31</v>
      </c>
      <c r="M522" s="1" t="s">
        <v>2507</v>
      </c>
      <c r="N522" s="1" t="s">
        <v>4615</v>
      </c>
      <c r="O522" s="1" t="s">
        <v>4616</v>
      </c>
      <c r="P522" s="1">
        <v>1.0</v>
      </c>
      <c r="Q522" s="1">
        <v>1.0</v>
      </c>
      <c r="U522" s="1">
        <v>4.0</v>
      </c>
      <c r="V522" s="1" t="s">
        <v>4617</v>
      </c>
      <c r="W522" s="2">
        <v>44062.0</v>
      </c>
      <c r="X522" s="1"/>
      <c r="Y522" s="6"/>
    </row>
    <row r="523">
      <c r="A523" s="1" t="s">
        <v>4618</v>
      </c>
      <c r="B523" s="1" t="s">
        <v>4619</v>
      </c>
      <c r="C523" s="1" t="s">
        <v>4620</v>
      </c>
      <c r="J523" s="4" t="s">
        <v>4621</v>
      </c>
      <c r="K523" s="1" t="s">
        <v>30</v>
      </c>
      <c r="L523" s="1" t="s">
        <v>31</v>
      </c>
      <c r="M523" s="1" t="s">
        <v>4622</v>
      </c>
      <c r="N523" s="1" t="s">
        <v>4623</v>
      </c>
      <c r="O523" s="1" t="s">
        <v>4624</v>
      </c>
      <c r="P523" s="1">
        <v>1.0</v>
      </c>
      <c r="Q523" s="1">
        <v>1.0</v>
      </c>
      <c r="U523" s="1">
        <v>1.0</v>
      </c>
      <c r="V523" s="1" t="s">
        <v>4625</v>
      </c>
      <c r="W523" s="2">
        <v>44062.0</v>
      </c>
      <c r="X523" s="1"/>
      <c r="Y523" s="6"/>
    </row>
    <row r="524">
      <c r="A524" s="1" t="s">
        <v>4626</v>
      </c>
      <c r="B524" s="1" t="s">
        <v>4627</v>
      </c>
      <c r="C524" s="1" t="s">
        <v>4628</v>
      </c>
      <c r="D524" s="1" t="s">
        <v>4629</v>
      </c>
      <c r="J524" s="4" t="s">
        <v>4630</v>
      </c>
      <c r="K524" s="1" t="s">
        <v>30</v>
      </c>
      <c r="L524" s="1" t="s">
        <v>163</v>
      </c>
      <c r="M524" s="1" t="s">
        <v>4631</v>
      </c>
      <c r="N524" s="1" t="s">
        <v>4632</v>
      </c>
      <c r="O524" s="1" t="s">
        <v>4633</v>
      </c>
      <c r="P524" s="1">
        <v>1.0</v>
      </c>
      <c r="Q524" s="1">
        <v>1.0</v>
      </c>
      <c r="U524" s="1">
        <v>2.0</v>
      </c>
      <c r="V524" s="1" t="s">
        <v>4634</v>
      </c>
      <c r="W524" s="2">
        <v>44061.0</v>
      </c>
      <c r="X524" s="1"/>
      <c r="Y524" s="1" t="s">
        <v>199</v>
      </c>
    </row>
    <row r="525">
      <c r="A525" s="1" t="s">
        <v>4635</v>
      </c>
      <c r="B525" s="1" t="s">
        <v>4636</v>
      </c>
      <c r="C525" s="1" t="s">
        <v>4637</v>
      </c>
      <c r="J525" s="4" t="s">
        <v>4638</v>
      </c>
      <c r="K525" s="1" t="s">
        <v>401</v>
      </c>
      <c r="L525" s="1" t="s">
        <v>163</v>
      </c>
      <c r="M525" s="1" t="s">
        <v>4639</v>
      </c>
      <c r="N525" s="1" t="s">
        <v>4640</v>
      </c>
      <c r="O525" s="1" t="s">
        <v>4641</v>
      </c>
      <c r="P525" s="1">
        <v>1.0</v>
      </c>
      <c r="Q525" s="1">
        <v>1.0</v>
      </c>
      <c r="U525" s="1">
        <v>12.0</v>
      </c>
      <c r="V525" s="1" t="s">
        <v>4642</v>
      </c>
      <c r="W525" s="2">
        <v>44045.0</v>
      </c>
      <c r="X525" s="1"/>
      <c r="Y525" s="6"/>
    </row>
    <row r="526">
      <c r="A526" s="1" t="s">
        <v>4643</v>
      </c>
      <c r="B526" s="1" t="s">
        <v>4644</v>
      </c>
      <c r="C526" s="1" t="s">
        <v>4645</v>
      </c>
      <c r="H526" s="1" t="s">
        <v>4646</v>
      </c>
      <c r="J526" s="4" t="s">
        <v>4647</v>
      </c>
      <c r="K526" s="1" t="s">
        <v>401</v>
      </c>
      <c r="L526" s="1" t="s">
        <v>31</v>
      </c>
      <c r="M526" s="1" t="s">
        <v>3572</v>
      </c>
      <c r="N526" s="1" t="s">
        <v>4648</v>
      </c>
      <c r="O526" s="1" t="s">
        <v>4649</v>
      </c>
      <c r="P526" s="1">
        <v>1.0</v>
      </c>
      <c r="Q526" s="1">
        <v>1.0</v>
      </c>
      <c r="U526" s="1">
        <v>9.0</v>
      </c>
      <c r="V526" s="1" t="s">
        <v>4650</v>
      </c>
      <c r="W526" s="2">
        <v>44050.0</v>
      </c>
      <c r="X526" s="1"/>
      <c r="Y526" s="1" t="s">
        <v>36</v>
      </c>
    </row>
    <row r="527">
      <c r="A527" s="1" t="s">
        <v>4651</v>
      </c>
      <c r="B527" s="1" t="s">
        <v>4652</v>
      </c>
      <c r="C527" s="1" t="s">
        <v>4653</v>
      </c>
      <c r="D527" s="1" t="s">
        <v>4654</v>
      </c>
      <c r="J527" s="4" t="s">
        <v>4655</v>
      </c>
      <c r="K527" s="1" t="s">
        <v>30</v>
      </c>
      <c r="L527" s="1" t="s">
        <v>31</v>
      </c>
      <c r="M527" s="1" t="s">
        <v>1711</v>
      </c>
      <c r="N527" s="1" t="s">
        <v>4656</v>
      </c>
      <c r="O527" s="1" t="s">
        <v>4657</v>
      </c>
      <c r="P527" s="1">
        <v>1.0</v>
      </c>
      <c r="Q527" s="1">
        <v>1.0</v>
      </c>
      <c r="U527" s="1">
        <v>6.0</v>
      </c>
      <c r="V527" s="1" t="s">
        <v>4658</v>
      </c>
      <c r="W527" s="2">
        <v>44048.0</v>
      </c>
      <c r="X527" s="1"/>
      <c r="Y527" s="1" t="s">
        <v>168</v>
      </c>
    </row>
    <row r="528">
      <c r="A528" s="1" t="s">
        <v>4659</v>
      </c>
      <c r="B528" s="1" t="s">
        <v>4660</v>
      </c>
      <c r="C528" s="1" t="s">
        <v>4661</v>
      </c>
      <c r="J528" s="4" t="s">
        <v>4662</v>
      </c>
      <c r="K528" s="1" t="s">
        <v>30</v>
      </c>
      <c r="L528" s="1" t="s">
        <v>163</v>
      </c>
      <c r="M528" s="1" t="s">
        <v>164</v>
      </c>
      <c r="N528" s="1" t="s">
        <v>4663</v>
      </c>
      <c r="O528" s="1" t="s">
        <v>4664</v>
      </c>
      <c r="P528" s="1">
        <v>1.0</v>
      </c>
      <c r="Q528" s="1">
        <v>1.0</v>
      </c>
      <c r="U528" s="1">
        <v>4.0</v>
      </c>
      <c r="V528" s="1" t="s">
        <v>4665</v>
      </c>
      <c r="W528" s="2">
        <v>44055.0</v>
      </c>
      <c r="X528" s="1"/>
      <c r="Y528" s="1" t="s">
        <v>36</v>
      </c>
    </row>
    <row r="529">
      <c r="A529" s="1" t="s">
        <v>4666</v>
      </c>
      <c r="B529" s="1" t="s">
        <v>4667</v>
      </c>
      <c r="C529" s="1" t="s">
        <v>4668</v>
      </c>
      <c r="J529" s="4" t="s">
        <v>4669</v>
      </c>
      <c r="K529" s="1" t="s">
        <v>401</v>
      </c>
      <c r="L529" s="1" t="s">
        <v>31</v>
      </c>
      <c r="M529" s="1" t="s">
        <v>3572</v>
      </c>
      <c r="N529" s="1" t="s">
        <v>4670</v>
      </c>
      <c r="O529" s="1" t="s">
        <v>4671</v>
      </c>
      <c r="P529" s="1">
        <v>1.0</v>
      </c>
      <c r="U529" s="1">
        <v>12.0</v>
      </c>
      <c r="V529" s="1" t="s">
        <v>4672</v>
      </c>
      <c r="W529" s="2">
        <v>44051.0</v>
      </c>
      <c r="X529" s="1"/>
      <c r="Y529" s="6"/>
    </row>
    <row r="530">
      <c r="A530" s="1" t="s">
        <v>4673</v>
      </c>
      <c r="B530" s="1" t="s">
        <v>4674</v>
      </c>
      <c r="C530" s="1" t="s">
        <v>4675</v>
      </c>
      <c r="J530" s="4" t="s">
        <v>4676</v>
      </c>
      <c r="K530" s="1" t="s">
        <v>30</v>
      </c>
      <c r="L530" s="1" t="s">
        <v>31</v>
      </c>
      <c r="M530" s="1" t="s">
        <v>4677</v>
      </c>
      <c r="N530" s="1" t="s">
        <v>4678</v>
      </c>
      <c r="O530" s="1" t="s">
        <v>4679</v>
      </c>
      <c r="P530" s="1">
        <v>1.0</v>
      </c>
      <c r="U530" s="1">
        <v>2.0</v>
      </c>
      <c r="V530" s="1" t="s">
        <v>4680</v>
      </c>
      <c r="W530" s="2">
        <v>44054.0</v>
      </c>
      <c r="X530" s="1"/>
      <c r="Y530" s="1" t="s">
        <v>36</v>
      </c>
    </row>
    <row r="531">
      <c r="A531" s="1" t="s">
        <v>4681</v>
      </c>
      <c r="B531" s="1" t="s">
        <v>4682</v>
      </c>
      <c r="C531" s="1" t="s">
        <v>4683</v>
      </c>
      <c r="D531" s="1" t="s">
        <v>4684</v>
      </c>
      <c r="H531" s="1" t="s">
        <v>4685</v>
      </c>
      <c r="J531" s="4" t="s">
        <v>4686</v>
      </c>
      <c r="K531" s="1" t="s">
        <v>30</v>
      </c>
      <c r="L531" s="1" t="s">
        <v>79</v>
      </c>
      <c r="M531" s="1" t="s">
        <v>4687</v>
      </c>
      <c r="N531" s="1" t="s">
        <v>4688</v>
      </c>
      <c r="O531" s="1" t="s">
        <v>4689</v>
      </c>
      <c r="P531" s="1">
        <v>1.0</v>
      </c>
      <c r="Q531" s="1">
        <v>1.0</v>
      </c>
      <c r="U531" s="1">
        <v>2.0</v>
      </c>
      <c r="V531" s="1" t="s">
        <v>4690</v>
      </c>
      <c r="W531" s="2">
        <v>44053.0</v>
      </c>
      <c r="X531" s="1"/>
      <c r="Y531" s="1" t="s">
        <v>36</v>
      </c>
    </row>
    <row r="532">
      <c r="A532" s="1" t="s">
        <v>4691</v>
      </c>
      <c r="B532" s="1" t="s">
        <v>4692</v>
      </c>
      <c r="C532" s="1" t="s">
        <v>3861</v>
      </c>
      <c r="J532" s="4" t="s">
        <v>4693</v>
      </c>
      <c r="K532" s="1" t="s">
        <v>30</v>
      </c>
      <c r="L532" s="1" t="s">
        <v>31</v>
      </c>
      <c r="M532" s="1" t="s">
        <v>1711</v>
      </c>
      <c r="N532" s="1" t="s">
        <v>4694</v>
      </c>
      <c r="O532" s="1" t="s">
        <v>4695</v>
      </c>
      <c r="P532" s="1">
        <v>1.0</v>
      </c>
      <c r="Q532" s="1">
        <v>1.0</v>
      </c>
      <c r="U532" s="1">
        <v>3.0</v>
      </c>
      <c r="V532" s="1" t="s">
        <v>4696</v>
      </c>
      <c r="W532" s="2">
        <v>44048.0</v>
      </c>
      <c r="X532" s="1"/>
      <c r="Y532" s="1" t="s">
        <v>36</v>
      </c>
    </row>
    <row r="533">
      <c r="A533" s="1" t="s">
        <v>4697</v>
      </c>
      <c r="B533" s="1" t="s">
        <v>4698</v>
      </c>
      <c r="C533" s="1" t="s">
        <v>4699</v>
      </c>
      <c r="D533" s="1" t="s">
        <v>4700</v>
      </c>
      <c r="G533" s="1" t="s">
        <v>4701</v>
      </c>
      <c r="J533" s="4" t="s">
        <v>4702</v>
      </c>
      <c r="K533" s="1" t="s">
        <v>30</v>
      </c>
      <c r="L533" s="1" t="s">
        <v>31</v>
      </c>
      <c r="M533" s="1" t="s">
        <v>31</v>
      </c>
      <c r="N533" s="1" t="s">
        <v>4703</v>
      </c>
      <c r="O533" s="1" t="s">
        <v>4704</v>
      </c>
      <c r="P533" s="1">
        <v>1.0</v>
      </c>
      <c r="Q533" s="1">
        <v>1.0</v>
      </c>
      <c r="U533" s="1">
        <v>1.0</v>
      </c>
      <c r="V533" s="1" t="s">
        <v>4705</v>
      </c>
      <c r="W533" s="2">
        <v>44052.0</v>
      </c>
      <c r="X533" s="1"/>
      <c r="Y533" s="6"/>
    </row>
    <row r="534">
      <c r="A534" s="1" t="s">
        <v>4706</v>
      </c>
      <c r="B534" s="1" t="s">
        <v>4707</v>
      </c>
      <c r="C534" s="1" t="s">
        <v>4708</v>
      </c>
      <c r="D534" s="1" t="s">
        <v>4709</v>
      </c>
      <c r="J534" s="4" t="s">
        <v>4710</v>
      </c>
      <c r="K534" s="1" t="s">
        <v>30</v>
      </c>
      <c r="L534" s="1" t="s">
        <v>31</v>
      </c>
      <c r="M534" s="1" t="s">
        <v>4711</v>
      </c>
      <c r="N534" s="1" t="s">
        <v>4712</v>
      </c>
      <c r="O534" s="1" t="s">
        <v>4713</v>
      </c>
      <c r="P534" s="1">
        <v>1.0</v>
      </c>
      <c r="Q534" s="1">
        <v>1.0</v>
      </c>
      <c r="U534" s="1">
        <v>3.0</v>
      </c>
      <c r="V534" s="1" t="s">
        <v>4714</v>
      </c>
      <c r="W534" s="2">
        <v>44040.0</v>
      </c>
      <c r="X534" s="1"/>
      <c r="Y534" s="1" t="s">
        <v>36</v>
      </c>
    </row>
    <row r="535">
      <c r="A535" s="1" t="s">
        <v>4715</v>
      </c>
      <c r="B535" s="1" t="s">
        <v>4716</v>
      </c>
      <c r="C535" s="1" t="s">
        <v>4717</v>
      </c>
      <c r="H535" s="1" t="s">
        <v>4718</v>
      </c>
      <c r="J535" s="4" t="s">
        <v>4719</v>
      </c>
      <c r="K535" s="1" t="s">
        <v>30</v>
      </c>
      <c r="L535" s="1" t="s">
        <v>4536</v>
      </c>
      <c r="M535" s="1" t="s">
        <v>4720</v>
      </c>
      <c r="N535" s="1" t="s">
        <v>4721</v>
      </c>
      <c r="O535" s="1" t="s">
        <v>4722</v>
      </c>
      <c r="P535" s="1">
        <v>1.0</v>
      </c>
      <c r="Q535" s="1">
        <v>1.0</v>
      </c>
      <c r="U535" s="1">
        <v>43.0</v>
      </c>
      <c r="V535" s="1" t="s">
        <v>4723</v>
      </c>
      <c r="W535" s="2">
        <v>43852.0</v>
      </c>
      <c r="X535" s="1"/>
      <c r="Y535" s="1" t="s">
        <v>36</v>
      </c>
    </row>
    <row r="536">
      <c r="A536" s="1" t="s">
        <v>4724</v>
      </c>
      <c r="B536" s="1" t="s">
        <v>4725</v>
      </c>
      <c r="C536" s="1" t="s">
        <v>4726</v>
      </c>
      <c r="J536" s="4" t="s">
        <v>4727</v>
      </c>
      <c r="K536" s="1" t="s">
        <v>401</v>
      </c>
      <c r="L536" s="1" t="s">
        <v>51</v>
      </c>
      <c r="M536" s="1" t="s">
        <v>4728</v>
      </c>
      <c r="N536" s="1" t="s">
        <v>4729</v>
      </c>
      <c r="O536" s="1" t="s">
        <v>4730</v>
      </c>
      <c r="P536" s="1">
        <v>1.0</v>
      </c>
      <c r="Q536" s="1">
        <v>1.0</v>
      </c>
      <c r="U536" s="1">
        <v>11.0</v>
      </c>
      <c r="V536" s="1" t="s">
        <v>4731</v>
      </c>
      <c r="W536" s="2">
        <v>44046.0</v>
      </c>
      <c r="X536" s="1"/>
      <c r="Y536" s="6"/>
    </row>
    <row r="537">
      <c r="A537" s="1" t="s">
        <v>4732</v>
      </c>
      <c r="B537" s="1" t="s">
        <v>4733</v>
      </c>
      <c r="C537" s="1" t="s">
        <v>4734</v>
      </c>
      <c r="J537" s="4" t="s">
        <v>4735</v>
      </c>
      <c r="K537" s="1" t="s">
        <v>30</v>
      </c>
      <c r="L537" s="1" t="s">
        <v>51</v>
      </c>
      <c r="M537" s="1" t="s">
        <v>4736</v>
      </c>
      <c r="N537" s="1" t="s">
        <v>4737</v>
      </c>
      <c r="O537" s="1" t="s">
        <v>4738</v>
      </c>
      <c r="P537" s="1">
        <v>5.0</v>
      </c>
      <c r="Q537" s="1">
        <v>2.0</v>
      </c>
      <c r="U537" s="1">
        <v>108.0</v>
      </c>
      <c r="V537" s="1" t="s">
        <v>4739</v>
      </c>
      <c r="W537" s="2">
        <v>43997.0</v>
      </c>
      <c r="X537" s="1"/>
      <c r="Y537" s="6"/>
    </row>
    <row r="538">
      <c r="A538" s="1" t="s">
        <v>4740</v>
      </c>
      <c r="B538" s="1" t="s">
        <v>4741</v>
      </c>
      <c r="C538" s="1" t="s">
        <v>4742</v>
      </c>
      <c r="J538" s="4" t="s">
        <v>4743</v>
      </c>
      <c r="K538" s="1" t="s">
        <v>30</v>
      </c>
      <c r="L538" s="1" t="s">
        <v>163</v>
      </c>
      <c r="M538" s="1" t="s">
        <v>4489</v>
      </c>
      <c r="N538" s="1" t="s">
        <v>4744</v>
      </c>
      <c r="O538" s="1" t="s">
        <v>4745</v>
      </c>
      <c r="P538" s="1">
        <v>1.0</v>
      </c>
      <c r="Q538" s="1">
        <v>1.0</v>
      </c>
      <c r="U538" s="1">
        <v>15.0</v>
      </c>
      <c r="V538" s="1" t="s">
        <v>4746</v>
      </c>
      <c r="W538" s="2">
        <v>43982.0</v>
      </c>
      <c r="X538" s="1"/>
      <c r="Y538" s="1" t="s">
        <v>36</v>
      </c>
    </row>
    <row r="539">
      <c r="A539" s="1" t="s">
        <v>4747</v>
      </c>
      <c r="B539" s="1" t="s">
        <v>4748</v>
      </c>
      <c r="C539" s="1" t="s">
        <v>4749</v>
      </c>
      <c r="H539" s="1" t="s">
        <v>4750</v>
      </c>
      <c r="J539" s="4" t="s">
        <v>4751</v>
      </c>
      <c r="K539" s="1" t="s">
        <v>30</v>
      </c>
      <c r="L539" s="1" t="s">
        <v>31</v>
      </c>
      <c r="M539" s="1" t="s">
        <v>4752</v>
      </c>
      <c r="N539" s="1" t="s">
        <v>4753</v>
      </c>
      <c r="O539" s="1" t="s">
        <v>4754</v>
      </c>
      <c r="P539" s="1">
        <v>1.0</v>
      </c>
      <c r="U539" s="1">
        <v>835.0</v>
      </c>
      <c r="V539" s="1" t="s">
        <v>4755</v>
      </c>
      <c r="W539" s="2">
        <v>43843.0</v>
      </c>
      <c r="X539" s="1"/>
      <c r="Y539" s="1" t="s">
        <v>36</v>
      </c>
    </row>
    <row r="540">
      <c r="A540" s="1" t="s">
        <v>4756</v>
      </c>
      <c r="B540" s="1" t="s">
        <v>4757</v>
      </c>
      <c r="C540" s="1" t="s">
        <v>4758</v>
      </c>
      <c r="H540" s="1" t="s">
        <v>4759</v>
      </c>
      <c r="J540" s="4" t="s">
        <v>4760</v>
      </c>
      <c r="K540" s="1" t="s">
        <v>401</v>
      </c>
      <c r="L540" s="1" t="s">
        <v>79</v>
      </c>
      <c r="M540" s="1" t="s">
        <v>1245</v>
      </c>
      <c r="N540" s="1" t="s">
        <v>4761</v>
      </c>
      <c r="O540" s="1" t="s">
        <v>4762</v>
      </c>
      <c r="P540" s="1">
        <v>1.0</v>
      </c>
      <c r="Q540" s="1">
        <v>1.0</v>
      </c>
      <c r="U540" s="1">
        <v>48.0</v>
      </c>
      <c r="V540" s="1" t="s">
        <v>4763</v>
      </c>
      <c r="W540" s="2">
        <v>43977.0</v>
      </c>
      <c r="X540" s="1"/>
      <c r="Y540" s="1" t="s">
        <v>36</v>
      </c>
    </row>
    <row r="541">
      <c r="A541" s="1" t="s">
        <v>4764</v>
      </c>
      <c r="B541" s="1" t="s">
        <v>4765</v>
      </c>
      <c r="C541" s="1" t="s">
        <v>4766</v>
      </c>
      <c r="J541" s="4" t="s">
        <v>4767</v>
      </c>
      <c r="K541" s="1" t="s">
        <v>401</v>
      </c>
      <c r="L541" s="1" t="s">
        <v>163</v>
      </c>
      <c r="M541" s="1" t="s">
        <v>4639</v>
      </c>
      <c r="N541" s="1" t="s">
        <v>4768</v>
      </c>
      <c r="O541" s="1" t="s">
        <v>4769</v>
      </c>
      <c r="P541" s="1">
        <v>1.0</v>
      </c>
      <c r="Q541" s="1">
        <v>1.0</v>
      </c>
      <c r="U541" s="1">
        <v>8.0</v>
      </c>
      <c r="V541" s="1" t="s">
        <v>4770</v>
      </c>
      <c r="W541" s="2">
        <v>44039.0</v>
      </c>
      <c r="X541" s="1"/>
      <c r="Y541" s="1" t="s">
        <v>36</v>
      </c>
    </row>
    <row r="542">
      <c r="A542" s="1" t="s">
        <v>4771</v>
      </c>
      <c r="B542" s="1" t="s">
        <v>4772</v>
      </c>
      <c r="C542" s="1" t="s">
        <v>4773</v>
      </c>
      <c r="J542" s="4" t="s">
        <v>4774</v>
      </c>
      <c r="K542" s="1" t="s">
        <v>30</v>
      </c>
      <c r="L542" s="1" t="s">
        <v>31</v>
      </c>
      <c r="M542" s="1" t="s">
        <v>31</v>
      </c>
      <c r="N542" s="1" t="s">
        <v>4775</v>
      </c>
      <c r="O542" s="1" t="s">
        <v>4776</v>
      </c>
      <c r="P542" s="1">
        <v>1.0</v>
      </c>
      <c r="Q542" s="1">
        <v>1.0</v>
      </c>
      <c r="T542" s="1">
        <v>12.0</v>
      </c>
      <c r="U542" s="1">
        <v>120.0</v>
      </c>
      <c r="V542" s="1" t="s">
        <v>4777</v>
      </c>
      <c r="W542" s="2">
        <v>43754.0</v>
      </c>
      <c r="X542" s="1"/>
      <c r="Y542" s="6"/>
    </row>
    <row r="543">
      <c r="A543" s="1" t="s">
        <v>4778</v>
      </c>
      <c r="B543" s="1" t="s">
        <v>4779</v>
      </c>
      <c r="C543" s="1" t="s">
        <v>4780</v>
      </c>
      <c r="E543" s="1" t="s">
        <v>4781</v>
      </c>
      <c r="G543" s="1" t="s">
        <v>4782</v>
      </c>
      <c r="H543" s="1" t="s">
        <v>4783</v>
      </c>
      <c r="I543" s="1" t="s">
        <v>4784</v>
      </c>
      <c r="J543" s="4" t="s">
        <v>4785</v>
      </c>
      <c r="K543" s="1" t="s">
        <v>30</v>
      </c>
      <c r="L543" s="1" t="s">
        <v>51</v>
      </c>
      <c r="M543" s="1" t="s">
        <v>4786</v>
      </c>
      <c r="N543" s="1" t="s">
        <v>4787</v>
      </c>
      <c r="O543" s="1" t="s">
        <v>4788</v>
      </c>
      <c r="P543" s="1">
        <v>1.0</v>
      </c>
      <c r="R543" s="1">
        <v>1.0</v>
      </c>
      <c r="S543" s="1">
        <v>1.0</v>
      </c>
      <c r="U543" s="1">
        <v>8.0</v>
      </c>
      <c r="V543" s="1" t="s">
        <v>4789</v>
      </c>
      <c r="W543" s="2">
        <v>44041.0</v>
      </c>
      <c r="X543" s="1"/>
      <c r="Y543" s="1" t="s">
        <v>36</v>
      </c>
    </row>
    <row r="544">
      <c r="A544" s="1" t="s">
        <v>4790</v>
      </c>
      <c r="B544" s="1" t="s">
        <v>4791</v>
      </c>
      <c r="C544" s="1" t="s">
        <v>4792</v>
      </c>
      <c r="D544" s="1" t="s">
        <v>4793</v>
      </c>
      <c r="J544" s="4" t="s">
        <v>4794</v>
      </c>
      <c r="K544" s="1" t="s">
        <v>30</v>
      </c>
      <c r="L544" s="1" t="s">
        <v>4536</v>
      </c>
      <c r="M544" s="1" t="s">
        <v>4795</v>
      </c>
      <c r="N544" s="1" t="s">
        <v>4796</v>
      </c>
      <c r="O544" s="1" t="s">
        <v>4797</v>
      </c>
      <c r="P544" s="1">
        <v>1.0</v>
      </c>
      <c r="Q544" s="1">
        <v>2.0</v>
      </c>
      <c r="R544" s="1">
        <v>1.0</v>
      </c>
      <c r="U544" s="1">
        <v>33.0</v>
      </c>
      <c r="V544" s="1" t="s">
        <v>4798</v>
      </c>
      <c r="W544" s="2">
        <v>43522.0</v>
      </c>
      <c r="X544" s="1"/>
      <c r="Y544" s="1" t="s">
        <v>36</v>
      </c>
    </row>
    <row r="545">
      <c r="A545" s="1" t="s">
        <v>4799</v>
      </c>
      <c r="B545" s="1" t="s">
        <v>4800</v>
      </c>
      <c r="C545" s="1" t="s">
        <v>4801</v>
      </c>
      <c r="J545" s="4" t="s">
        <v>4802</v>
      </c>
      <c r="K545" s="1" t="s">
        <v>30</v>
      </c>
      <c r="L545" s="1" t="s">
        <v>31</v>
      </c>
      <c r="M545" s="1" t="s">
        <v>1711</v>
      </c>
      <c r="N545" s="1" t="s">
        <v>4803</v>
      </c>
      <c r="O545" s="1" t="s">
        <v>4804</v>
      </c>
      <c r="P545" s="1">
        <v>1.0</v>
      </c>
      <c r="U545" s="1">
        <v>8.0</v>
      </c>
      <c r="V545" s="1" t="s">
        <v>4805</v>
      </c>
      <c r="W545" s="2">
        <v>44039.0</v>
      </c>
      <c r="X545" s="1"/>
      <c r="Y545" s="6"/>
    </row>
    <row r="546">
      <c r="A546" s="1" t="s">
        <v>4806</v>
      </c>
      <c r="B546" s="1" t="s">
        <v>4807</v>
      </c>
      <c r="C546" s="1" t="s">
        <v>4808</v>
      </c>
      <c r="J546" s="4" t="s">
        <v>4809</v>
      </c>
      <c r="K546" s="1" t="s">
        <v>130</v>
      </c>
      <c r="L546" s="1" t="s">
        <v>31</v>
      </c>
      <c r="M546" s="1" t="s">
        <v>4443</v>
      </c>
      <c r="N546" s="1" t="s">
        <v>4810</v>
      </c>
      <c r="O546" s="1" t="s">
        <v>4811</v>
      </c>
      <c r="P546" s="1">
        <v>1.0</v>
      </c>
      <c r="U546" s="1">
        <v>1.0</v>
      </c>
      <c r="V546" s="1" t="s">
        <v>4812</v>
      </c>
      <c r="W546" s="2">
        <v>44040.0</v>
      </c>
      <c r="X546" s="1"/>
      <c r="Y546" s="1" t="s">
        <v>36</v>
      </c>
    </row>
    <row r="547">
      <c r="A547" s="1" t="s">
        <v>4813</v>
      </c>
      <c r="B547" s="1" t="s">
        <v>4814</v>
      </c>
      <c r="C547" s="1" t="s">
        <v>4815</v>
      </c>
      <c r="D547" s="1" t="s">
        <v>4816</v>
      </c>
      <c r="E547" s="1" t="s">
        <v>4817</v>
      </c>
      <c r="F547" s="1" t="s">
        <v>4817</v>
      </c>
      <c r="G547" s="1" t="s">
        <v>4817</v>
      </c>
      <c r="J547" s="4" t="s">
        <v>4818</v>
      </c>
      <c r="K547" s="1" t="s">
        <v>30</v>
      </c>
      <c r="L547" s="1" t="s">
        <v>31</v>
      </c>
      <c r="M547" s="1" t="s">
        <v>4819</v>
      </c>
      <c r="N547" s="1" t="s">
        <v>4820</v>
      </c>
      <c r="O547" s="1" t="s">
        <v>4821</v>
      </c>
      <c r="P547" s="1">
        <v>1.0</v>
      </c>
      <c r="U547" s="1">
        <v>1.0</v>
      </c>
      <c r="V547" s="1" t="s">
        <v>4822</v>
      </c>
      <c r="W547" s="2">
        <v>44040.0</v>
      </c>
      <c r="X547" s="1"/>
      <c r="Y547" s="6"/>
    </row>
    <row r="548">
      <c r="A548" s="1" t="s">
        <v>4823</v>
      </c>
      <c r="B548" s="1" t="s">
        <v>4824</v>
      </c>
      <c r="C548" s="1" t="s">
        <v>4825</v>
      </c>
      <c r="D548" s="1" t="s">
        <v>4826</v>
      </c>
      <c r="J548" s="4" t="s">
        <v>4827</v>
      </c>
      <c r="K548" s="1" t="s">
        <v>401</v>
      </c>
      <c r="L548" s="1" t="s">
        <v>31</v>
      </c>
      <c r="M548" s="1" t="s">
        <v>3349</v>
      </c>
      <c r="N548" s="1" t="s">
        <v>4828</v>
      </c>
      <c r="O548" s="1" t="s">
        <v>4829</v>
      </c>
      <c r="P548" s="1">
        <v>1.0</v>
      </c>
      <c r="Q548" s="1">
        <v>1.0</v>
      </c>
      <c r="U548" s="1">
        <v>13.0</v>
      </c>
      <c r="V548" s="1" t="s">
        <v>4830</v>
      </c>
      <c r="W548" s="2">
        <v>43901.0</v>
      </c>
      <c r="X548" s="1"/>
      <c r="Y548" s="1" t="s">
        <v>168</v>
      </c>
    </row>
    <row r="549">
      <c r="A549" s="1" t="s">
        <v>4831</v>
      </c>
      <c r="B549" s="1" t="s">
        <v>4832</v>
      </c>
      <c r="C549" s="1" t="s">
        <v>4833</v>
      </c>
      <c r="D549" s="1" t="s">
        <v>4834</v>
      </c>
      <c r="J549" s="4" t="s">
        <v>4835</v>
      </c>
      <c r="K549" s="1" t="s">
        <v>30</v>
      </c>
      <c r="L549" s="1" t="s">
        <v>31</v>
      </c>
      <c r="M549" s="1" t="s">
        <v>4639</v>
      </c>
      <c r="N549" s="1" t="s">
        <v>4836</v>
      </c>
      <c r="O549" s="1" t="s">
        <v>4837</v>
      </c>
      <c r="P549" s="1">
        <v>3.0</v>
      </c>
      <c r="Q549" s="1">
        <v>1.0</v>
      </c>
      <c r="R549" s="1">
        <v>1.0</v>
      </c>
      <c r="U549" s="1">
        <v>66.0</v>
      </c>
      <c r="V549" s="1" t="s">
        <v>4838</v>
      </c>
      <c r="W549" s="2">
        <v>43879.0</v>
      </c>
      <c r="X549" s="1"/>
      <c r="Y549" s="1" t="s">
        <v>36</v>
      </c>
    </row>
    <row r="550">
      <c r="A550" s="1" t="s">
        <v>4839</v>
      </c>
      <c r="B550" s="1" t="s">
        <v>4840</v>
      </c>
      <c r="C550" s="1" t="s">
        <v>4841</v>
      </c>
      <c r="D550" s="1" t="s">
        <v>4842</v>
      </c>
      <c r="G550" s="1" t="s">
        <v>4843</v>
      </c>
      <c r="H550" s="1" t="s">
        <v>4844</v>
      </c>
      <c r="J550" s="4" t="s">
        <v>4845</v>
      </c>
      <c r="K550" s="1" t="s">
        <v>30</v>
      </c>
      <c r="L550" s="1" t="s">
        <v>51</v>
      </c>
      <c r="M550" s="1" t="s">
        <v>4846</v>
      </c>
      <c r="N550" s="1" t="s">
        <v>4847</v>
      </c>
      <c r="O550" s="1" t="s">
        <v>4848</v>
      </c>
      <c r="P550" s="1">
        <v>1.0</v>
      </c>
      <c r="Q550" s="1">
        <v>1.0</v>
      </c>
      <c r="R550" s="1">
        <v>2.0</v>
      </c>
      <c r="S550" s="1">
        <v>2.0</v>
      </c>
      <c r="T550" s="1">
        <v>16.0</v>
      </c>
      <c r="U550" s="1">
        <v>131.0</v>
      </c>
      <c r="V550" s="1" t="s">
        <v>4849</v>
      </c>
      <c r="W550" s="2">
        <v>43147.0</v>
      </c>
      <c r="X550" s="6"/>
      <c r="Y550" s="1" t="s">
        <v>36</v>
      </c>
    </row>
    <row r="551">
      <c r="A551" s="1" t="s">
        <v>4850</v>
      </c>
      <c r="B551" s="1" t="s">
        <v>4851</v>
      </c>
      <c r="C551" s="1" t="s">
        <v>4852</v>
      </c>
      <c r="D551" s="1" t="s">
        <v>4853</v>
      </c>
      <c r="F551" s="1" t="s">
        <v>4854</v>
      </c>
      <c r="G551" s="1" t="s">
        <v>4855</v>
      </c>
      <c r="J551" s="4" t="s">
        <v>4856</v>
      </c>
      <c r="K551" s="1" t="s">
        <v>130</v>
      </c>
      <c r="L551" s="1" t="s">
        <v>31</v>
      </c>
      <c r="M551" s="1" t="s">
        <v>298</v>
      </c>
      <c r="N551" s="1" t="s">
        <v>4857</v>
      </c>
      <c r="O551" s="1" t="s">
        <v>4858</v>
      </c>
      <c r="P551" s="1">
        <v>1.0</v>
      </c>
      <c r="Q551" s="1">
        <v>1.0</v>
      </c>
      <c r="U551" s="1">
        <v>7.0</v>
      </c>
      <c r="V551" s="1" t="s">
        <v>4859</v>
      </c>
      <c r="W551" s="2">
        <v>44031.0</v>
      </c>
      <c r="X551" s="1" t="s">
        <v>95</v>
      </c>
      <c r="Y551" s="1" t="s">
        <v>36</v>
      </c>
    </row>
    <row r="552">
      <c r="A552" s="1" t="s">
        <v>4860</v>
      </c>
      <c r="B552" s="1" t="s">
        <v>4861</v>
      </c>
      <c r="C552" s="1" t="s">
        <v>4862</v>
      </c>
      <c r="J552" s="4" t="s">
        <v>4863</v>
      </c>
      <c r="K552" s="1" t="s">
        <v>30</v>
      </c>
      <c r="L552" s="1" t="s">
        <v>31</v>
      </c>
      <c r="M552" s="1" t="s">
        <v>2507</v>
      </c>
      <c r="N552" s="1" t="s">
        <v>4864</v>
      </c>
      <c r="O552" s="1" t="s">
        <v>4865</v>
      </c>
      <c r="P552" s="1">
        <v>2.0</v>
      </c>
      <c r="U552" s="1">
        <v>5.0</v>
      </c>
      <c r="V552" s="1" t="s">
        <v>4866</v>
      </c>
      <c r="W552" s="2">
        <v>44025.0</v>
      </c>
      <c r="X552" s="1"/>
      <c r="Y552" s="6"/>
    </row>
    <row r="553">
      <c r="A553" s="1" t="s">
        <v>4867</v>
      </c>
      <c r="B553" s="1" t="s">
        <v>4868</v>
      </c>
      <c r="C553" s="1" t="s">
        <v>4869</v>
      </c>
      <c r="D553" s="1" t="s">
        <v>4870</v>
      </c>
      <c r="E553" s="1" t="s">
        <v>4871</v>
      </c>
      <c r="G553" s="1" t="s">
        <v>1708</v>
      </c>
      <c r="H553" s="1" t="s">
        <v>4872</v>
      </c>
      <c r="J553" s="4" t="s">
        <v>4873</v>
      </c>
      <c r="K553" s="1" t="s">
        <v>30</v>
      </c>
      <c r="L553" s="1" t="s">
        <v>79</v>
      </c>
      <c r="M553" s="1" t="s">
        <v>4874</v>
      </c>
      <c r="N553" s="1" t="s">
        <v>4875</v>
      </c>
      <c r="O553" s="1" t="s">
        <v>4876</v>
      </c>
      <c r="P553" s="1">
        <v>3.0</v>
      </c>
      <c r="Q553" s="1">
        <v>1.0</v>
      </c>
      <c r="S553" s="1">
        <v>1.0</v>
      </c>
      <c r="U553" s="1">
        <v>61.0</v>
      </c>
      <c r="V553" s="1" t="s">
        <v>4877</v>
      </c>
      <c r="W553" s="2">
        <v>43690.0</v>
      </c>
      <c r="X553" s="1"/>
      <c r="Y553" s="1" t="s">
        <v>36</v>
      </c>
    </row>
    <row r="554">
      <c r="A554" s="1" t="s">
        <v>4878</v>
      </c>
      <c r="B554" s="1" t="s">
        <v>4879</v>
      </c>
      <c r="C554" s="1" t="s">
        <v>4880</v>
      </c>
      <c r="D554" s="1" t="s">
        <v>4881</v>
      </c>
      <c r="E554" s="1" t="s">
        <v>4882</v>
      </c>
      <c r="F554" s="1" t="s">
        <v>4883</v>
      </c>
      <c r="G554" s="1" t="s">
        <v>4884</v>
      </c>
      <c r="J554" s="4" t="s">
        <v>4885</v>
      </c>
      <c r="K554" s="1" t="s">
        <v>130</v>
      </c>
      <c r="L554" s="1" t="s">
        <v>31</v>
      </c>
      <c r="M554" s="1" t="s">
        <v>4886</v>
      </c>
      <c r="N554" s="1" t="s">
        <v>4887</v>
      </c>
      <c r="O554" s="1" t="s">
        <v>4888</v>
      </c>
      <c r="P554" s="1">
        <v>1.0</v>
      </c>
      <c r="Q554" s="1">
        <v>2.0</v>
      </c>
      <c r="S554" s="1">
        <v>1.0</v>
      </c>
      <c r="U554" s="1">
        <v>16.0</v>
      </c>
      <c r="V554" s="1" t="s">
        <v>4889</v>
      </c>
      <c r="W554" s="2">
        <v>43752.0</v>
      </c>
      <c r="X554" s="1" t="s">
        <v>95</v>
      </c>
      <c r="Y554" s="1" t="s">
        <v>168</v>
      </c>
    </row>
    <row r="555">
      <c r="A555" s="1" t="s">
        <v>4890</v>
      </c>
      <c r="B555" s="1" t="s">
        <v>4891</v>
      </c>
      <c r="C555" s="1" t="s">
        <v>4892</v>
      </c>
      <c r="H555" s="1" t="s">
        <v>4893</v>
      </c>
      <c r="J555" s="4" t="s">
        <v>4894</v>
      </c>
      <c r="K555" s="1" t="s">
        <v>30</v>
      </c>
      <c r="L555" s="1" t="s">
        <v>31</v>
      </c>
      <c r="M555" s="1" t="s">
        <v>4895</v>
      </c>
      <c r="N555" s="1" t="s">
        <v>4896</v>
      </c>
      <c r="O555" s="1" t="s">
        <v>4897</v>
      </c>
      <c r="P555" s="1">
        <v>1.0</v>
      </c>
      <c r="Q555" s="1">
        <v>1.0</v>
      </c>
      <c r="U555" s="1">
        <v>77.0</v>
      </c>
      <c r="V555" s="1" t="s">
        <v>4898</v>
      </c>
      <c r="W555" s="2">
        <v>43928.0</v>
      </c>
      <c r="X555" s="1"/>
      <c r="Y555" s="1" t="s">
        <v>36</v>
      </c>
    </row>
    <row r="556">
      <c r="A556" s="1" t="s">
        <v>4899</v>
      </c>
      <c r="B556" s="1" t="s">
        <v>4900</v>
      </c>
      <c r="C556" s="1" t="s">
        <v>4901</v>
      </c>
      <c r="D556" s="1" t="s">
        <v>4902</v>
      </c>
      <c r="H556" s="1" t="s">
        <v>4903</v>
      </c>
      <c r="J556" s="4" t="s">
        <v>4904</v>
      </c>
      <c r="K556" s="1" t="s">
        <v>30</v>
      </c>
      <c r="L556" s="1" t="s">
        <v>31</v>
      </c>
      <c r="M556" s="1" t="s">
        <v>4905</v>
      </c>
      <c r="N556" s="1" t="s">
        <v>4906</v>
      </c>
      <c r="O556" s="1" t="s">
        <v>4907</v>
      </c>
      <c r="P556" s="1">
        <v>2.0</v>
      </c>
      <c r="Q556" s="1">
        <v>1.0</v>
      </c>
      <c r="R556" s="1">
        <v>1.0</v>
      </c>
      <c r="T556" s="1">
        <v>27.0</v>
      </c>
      <c r="U556" s="1">
        <v>69.0</v>
      </c>
      <c r="V556" s="1" t="s">
        <v>4908</v>
      </c>
      <c r="W556" s="2">
        <v>43928.0</v>
      </c>
      <c r="X556" s="1"/>
      <c r="Y556" s="1" t="s">
        <v>168</v>
      </c>
    </row>
    <row r="557">
      <c r="A557" s="1" t="s">
        <v>4909</v>
      </c>
      <c r="B557" s="1" t="s">
        <v>4910</v>
      </c>
      <c r="C557" s="1" t="s">
        <v>4911</v>
      </c>
      <c r="D557" s="1" t="s">
        <v>4912</v>
      </c>
      <c r="E557" s="4" t="s">
        <v>4913</v>
      </c>
      <c r="G557" s="1" t="s">
        <v>4914</v>
      </c>
      <c r="H557" s="1" t="s">
        <v>4915</v>
      </c>
      <c r="J557" s="4" t="s">
        <v>4916</v>
      </c>
      <c r="K557" s="1" t="s">
        <v>401</v>
      </c>
      <c r="L557" s="1" t="s">
        <v>31</v>
      </c>
      <c r="M557" s="1" t="s">
        <v>2507</v>
      </c>
      <c r="N557" s="1" t="s">
        <v>4917</v>
      </c>
      <c r="O557" s="1" t="s">
        <v>4918</v>
      </c>
      <c r="P557" s="1">
        <v>1.0</v>
      </c>
      <c r="Q557" s="1">
        <v>1.0</v>
      </c>
      <c r="U557" s="1">
        <v>13.0</v>
      </c>
      <c r="V557" s="1" t="s">
        <v>4919</v>
      </c>
      <c r="W557" s="2">
        <v>44028.0</v>
      </c>
      <c r="X557" s="1"/>
      <c r="Y557" s="1" t="s">
        <v>36</v>
      </c>
    </row>
    <row r="558">
      <c r="A558" s="1" t="s">
        <v>4920</v>
      </c>
      <c r="B558" s="1" t="s">
        <v>4921</v>
      </c>
      <c r="C558" s="1" t="s">
        <v>4922</v>
      </c>
      <c r="D558" s="1" t="s">
        <v>4923</v>
      </c>
      <c r="E558" s="1" t="s">
        <v>4924</v>
      </c>
      <c r="F558" s="4" t="s">
        <v>4925</v>
      </c>
      <c r="G558" s="1" t="s">
        <v>4926</v>
      </c>
      <c r="H558" s="1" t="s">
        <v>4927</v>
      </c>
      <c r="J558" s="4" t="s">
        <v>4928</v>
      </c>
      <c r="K558" s="1" t="s">
        <v>30</v>
      </c>
      <c r="L558" s="1" t="s">
        <v>31</v>
      </c>
      <c r="M558" s="1" t="s">
        <v>4929</v>
      </c>
      <c r="N558" s="1" t="s">
        <v>4930</v>
      </c>
      <c r="O558" s="1" t="s">
        <v>4931</v>
      </c>
      <c r="P558" s="1">
        <v>1.0</v>
      </c>
      <c r="Q558" s="1">
        <v>1.0</v>
      </c>
      <c r="R558" s="1">
        <v>1.0</v>
      </c>
      <c r="U558" s="1">
        <v>6.0</v>
      </c>
      <c r="V558" s="1" t="s">
        <v>4932</v>
      </c>
      <c r="W558" s="5"/>
      <c r="X558" s="1" t="s">
        <v>95</v>
      </c>
      <c r="Y558" s="1" t="s">
        <v>168</v>
      </c>
    </row>
    <row r="559">
      <c r="A559" s="1" t="s">
        <v>4933</v>
      </c>
      <c r="B559" s="1" t="s">
        <v>4934</v>
      </c>
      <c r="C559" s="1" t="s">
        <v>4935</v>
      </c>
      <c r="D559" s="1" t="s">
        <v>4936</v>
      </c>
      <c r="F559" s="1" t="s">
        <v>4935</v>
      </c>
      <c r="G559" s="1" t="s">
        <v>4937</v>
      </c>
      <c r="H559" s="1" t="s">
        <v>4938</v>
      </c>
      <c r="J559" s="4" t="s">
        <v>4939</v>
      </c>
      <c r="K559" s="1" t="s">
        <v>30</v>
      </c>
      <c r="L559" s="1" t="s">
        <v>31</v>
      </c>
      <c r="M559" s="1" t="s">
        <v>4940</v>
      </c>
      <c r="N559" s="1" t="s">
        <v>4941</v>
      </c>
      <c r="O559" s="1" t="s">
        <v>4942</v>
      </c>
      <c r="P559" s="1">
        <v>1.0</v>
      </c>
      <c r="Q559" s="1">
        <v>1.0</v>
      </c>
      <c r="U559" s="1">
        <v>4.0</v>
      </c>
      <c r="V559" s="1" t="s">
        <v>4943</v>
      </c>
      <c r="W559" s="2">
        <v>44017.0</v>
      </c>
      <c r="X559" s="1"/>
      <c r="Y559" s="1" t="s">
        <v>168</v>
      </c>
    </row>
    <row r="560">
      <c r="A560" s="1" t="s">
        <v>4944</v>
      </c>
      <c r="B560" s="1" t="s">
        <v>4945</v>
      </c>
      <c r="C560" s="1" t="s">
        <v>4946</v>
      </c>
      <c r="D560" s="1" t="s">
        <v>4947</v>
      </c>
      <c r="F560" s="1" t="s">
        <v>4948</v>
      </c>
      <c r="G560" s="1" t="s">
        <v>4949</v>
      </c>
      <c r="J560" s="4" t="s">
        <v>4950</v>
      </c>
      <c r="K560" s="1" t="s">
        <v>401</v>
      </c>
      <c r="L560" s="1" t="s">
        <v>31</v>
      </c>
      <c r="M560" s="1" t="s">
        <v>4951</v>
      </c>
      <c r="N560" s="1" t="s">
        <v>4952</v>
      </c>
      <c r="O560" s="1" t="s">
        <v>4953</v>
      </c>
      <c r="P560" s="1">
        <v>1.0</v>
      </c>
      <c r="Q560" s="1">
        <v>1.0</v>
      </c>
      <c r="U560" s="1">
        <v>16.0</v>
      </c>
      <c r="V560" s="1" t="s">
        <v>4954</v>
      </c>
      <c r="W560" s="2">
        <v>44000.0</v>
      </c>
      <c r="X560" s="1"/>
      <c r="Y560" s="6"/>
    </row>
    <row r="561">
      <c r="A561" s="1" t="s">
        <v>4955</v>
      </c>
      <c r="B561" s="1" t="s">
        <v>4956</v>
      </c>
      <c r="C561" s="1" t="s">
        <v>4957</v>
      </c>
      <c r="J561" s="4" t="s">
        <v>4958</v>
      </c>
      <c r="K561" s="1" t="s">
        <v>30</v>
      </c>
      <c r="L561" s="1" t="s">
        <v>31</v>
      </c>
      <c r="M561" s="1" t="s">
        <v>4959</v>
      </c>
      <c r="N561" s="1" t="s">
        <v>4960</v>
      </c>
      <c r="O561" s="1" t="s">
        <v>4961</v>
      </c>
      <c r="P561" s="1">
        <v>2.0</v>
      </c>
      <c r="Q561" s="1">
        <v>1.0</v>
      </c>
      <c r="U561" s="1">
        <v>7.0</v>
      </c>
      <c r="V561" s="1" t="s">
        <v>4962</v>
      </c>
      <c r="W561" s="2">
        <v>43944.0</v>
      </c>
      <c r="X561" s="1"/>
      <c r="Y561" s="1" t="s">
        <v>199</v>
      </c>
    </row>
    <row r="562">
      <c r="A562" s="1" t="s">
        <v>4963</v>
      </c>
      <c r="B562" s="1" t="s">
        <v>4964</v>
      </c>
      <c r="C562" s="1" t="s">
        <v>4965</v>
      </c>
      <c r="D562" s="1" t="s">
        <v>4966</v>
      </c>
      <c r="E562" s="1" t="s">
        <v>4967</v>
      </c>
      <c r="H562" s="1" t="s">
        <v>4968</v>
      </c>
      <c r="J562" s="4" t="s">
        <v>4969</v>
      </c>
      <c r="K562" s="1" t="s">
        <v>30</v>
      </c>
      <c r="L562" s="1" t="s">
        <v>79</v>
      </c>
      <c r="M562" s="1" t="s">
        <v>3572</v>
      </c>
      <c r="N562" s="1" t="s">
        <v>4970</v>
      </c>
      <c r="O562" s="1" t="s">
        <v>4971</v>
      </c>
      <c r="P562" s="1">
        <v>1.0</v>
      </c>
      <c r="Q562" s="1">
        <v>1.0</v>
      </c>
      <c r="U562" s="1">
        <v>20.0</v>
      </c>
      <c r="V562" s="1" t="s">
        <v>4972</v>
      </c>
      <c r="W562" s="2">
        <v>43929.0</v>
      </c>
      <c r="X562" s="1" t="s">
        <v>135</v>
      </c>
      <c r="Y562" s="1" t="s">
        <v>36</v>
      </c>
    </row>
    <row r="563">
      <c r="A563" s="1" t="s">
        <v>4973</v>
      </c>
      <c r="B563" s="1" t="s">
        <v>4974</v>
      </c>
      <c r="C563" s="1" t="s">
        <v>4975</v>
      </c>
      <c r="D563" s="1" t="s">
        <v>4976</v>
      </c>
      <c r="E563" s="1" t="s">
        <v>4977</v>
      </c>
      <c r="J563" s="4" t="s">
        <v>4978</v>
      </c>
      <c r="K563" s="1" t="s">
        <v>30</v>
      </c>
      <c r="L563" s="1" t="s">
        <v>51</v>
      </c>
      <c r="M563" s="1" t="s">
        <v>4979</v>
      </c>
      <c r="N563" s="1" t="s">
        <v>4980</v>
      </c>
      <c r="O563" s="1" t="s">
        <v>4981</v>
      </c>
      <c r="P563" s="1">
        <v>2.0</v>
      </c>
      <c r="Q563" s="1">
        <v>1.0</v>
      </c>
      <c r="U563" s="1">
        <v>80.0</v>
      </c>
      <c r="V563" s="1" t="s">
        <v>4982</v>
      </c>
      <c r="W563" s="2">
        <v>43956.0</v>
      </c>
      <c r="X563" s="1"/>
      <c r="Y563" s="6"/>
    </row>
    <row r="564">
      <c r="A564" s="1" t="s">
        <v>4983</v>
      </c>
      <c r="B564" s="1" t="s">
        <v>4984</v>
      </c>
      <c r="C564" s="1" t="s">
        <v>4985</v>
      </c>
      <c r="D564" s="1" t="s">
        <v>4986</v>
      </c>
      <c r="E564" s="1" t="s">
        <v>4987</v>
      </c>
      <c r="G564" s="1" t="s">
        <v>4988</v>
      </c>
      <c r="H564" s="1" t="s">
        <v>4989</v>
      </c>
      <c r="J564" s="4" t="s">
        <v>4990</v>
      </c>
      <c r="K564" s="1" t="s">
        <v>30</v>
      </c>
      <c r="L564" s="1" t="s">
        <v>31</v>
      </c>
      <c r="M564" s="1" t="s">
        <v>1618</v>
      </c>
      <c r="N564" s="1" t="s">
        <v>4991</v>
      </c>
      <c r="O564" s="1" t="s">
        <v>4992</v>
      </c>
      <c r="P564" s="1">
        <v>1.0</v>
      </c>
      <c r="Q564" s="1">
        <v>1.0</v>
      </c>
      <c r="U564" s="1">
        <v>11.0</v>
      </c>
      <c r="V564" s="1" t="s">
        <v>4993</v>
      </c>
      <c r="W564" s="2">
        <v>43852.0</v>
      </c>
      <c r="X564" s="1"/>
      <c r="Y564" s="1" t="s">
        <v>36</v>
      </c>
    </row>
    <row r="565">
      <c r="A565" s="1" t="s">
        <v>4994</v>
      </c>
      <c r="B565" s="1" t="s">
        <v>4995</v>
      </c>
      <c r="C565" s="1" t="s">
        <v>4996</v>
      </c>
      <c r="H565" s="1" t="s">
        <v>4997</v>
      </c>
      <c r="J565" s="4" t="s">
        <v>4998</v>
      </c>
      <c r="K565" s="1" t="s">
        <v>30</v>
      </c>
      <c r="L565" s="1" t="s">
        <v>31</v>
      </c>
      <c r="M565" s="1" t="s">
        <v>4999</v>
      </c>
      <c r="N565" s="1" t="s">
        <v>5000</v>
      </c>
      <c r="O565" s="1" t="s">
        <v>5001</v>
      </c>
      <c r="P565" s="1">
        <v>1.0</v>
      </c>
      <c r="Q565" s="1">
        <v>1.0</v>
      </c>
      <c r="U565" s="1">
        <v>14.0</v>
      </c>
      <c r="V565" s="1" t="s">
        <v>5002</v>
      </c>
      <c r="W565" s="2">
        <v>44010.0</v>
      </c>
      <c r="X565" s="1"/>
      <c r="Y565" s="1" t="s">
        <v>36</v>
      </c>
    </row>
    <row r="566">
      <c r="A566" s="1" t="s">
        <v>5003</v>
      </c>
      <c r="B566" s="1" t="s">
        <v>5004</v>
      </c>
      <c r="C566" s="1" t="s">
        <v>5005</v>
      </c>
      <c r="D566" s="1" t="s">
        <v>5006</v>
      </c>
      <c r="E566" s="1" t="s">
        <v>5007</v>
      </c>
      <c r="J566" s="4" t="s">
        <v>5008</v>
      </c>
      <c r="K566" s="1" t="s">
        <v>30</v>
      </c>
      <c r="L566" s="1" t="s">
        <v>31</v>
      </c>
      <c r="M566" s="1" t="s">
        <v>5009</v>
      </c>
      <c r="N566" s="1" t="s">
        <v>5010</v>
      </c>
      <c r="O566" s="1" t="s">
        <v>5011</v>
      </c>
      <c r="P566" s="1">
        <v>1.0</v>
      </c>
      <c r="U566" s="1">
        <v>2.0</v>
      </c>
      <c r="V566" s="1" t="s">
        <v>5012</v>
      </c>
      <c r="W566" s="2">
        <v>44022.0</v>
      </c>
      <c r="X566" s="1" t="s">
        <v>135</v>
      </c>
      <c r="Y566" s="6"/>
    </row>
    <row r="567">
      <c r="A567" s="1" t="s">
        <v>5013</v>
      </c>
      <c r="B567" s="1" t="s">
        <v>5014</v>
      </c>
      <c r="C567" s="1" t="s">
        <v>5015</v>
      </c>
      <c r="F567" s="1" t="s">
        <v>5016</v>
      </c>
      <c r="G567" s="1" t="s">
        <v>522</v>
      </c>
      <c r="J567" s="4" t="s">
        <v>5017</v>
      </c>
      <c r="K567" s="1" t="s">
        <v>401</v>
      </c>
      <c r="L567" s="1" t="s">
        <v>163</v>
      </c>
      <c r="M567" s="1" t="s">
        <v>5018</v>
      </c>
      <c r="N567" s="1" t="s">
        <v>5019</v>
      </c>
      <c r="O567" s="1" t="s">
        <v>5020</v>
      </c>
      <c r="P567" s="1">
        <v>2.0</v>
      </c>
      <c r="Q567" s="1">
        <v>1.0</v>
      </c>
      <c r="U567" s="1">
        <v>37.0</v>
      </c>
      <c r="V567" s="1" t="s">
        <v>5021</v>
      </c>
      <c r="W567" s="2">
        <v>44012.0</v>
      </c>
      <c r="X567" s="1" t="s">
        <v>95</v>
      </c>
      <c r="Y567" s="1" t="s">
        <v>199</v>
      </c>
    </row>
    <row r="568">
      <c r="A568" s="1" t="s">
        <v>5022</v>
      </c>
      <c r="B568" s="1" t="s">
        <v>5023</v>
      </c>
      <c r="C568" s="1" t="s">
        <v>5024</v>
      </c>
      <c r="D568" s="1" t="s">
        <v>5025</v>
      </c>
      <c r="J568" s="4" t="s">
        <v>5026</v>
      </c>
      <c r="K568" s="1" t="s">
        <v>30</v>
      </c>
      <c r="L568" s="1" t="s">
        <v>31</v>
      </c>
      <c r="M568" s="1" t="s">
        <v>5027</v>
      </c>
      <c r="N568" s="1" t="s">
        <v>5028</v>
      </c>
      <c r="O568" s="1" t="s">
        <v>5029</v>
      </c>
      <c r="P568" s="1">
        <v>1.0</v>
      </c>
      <c r="Q568" s="1">
        <v>1.0</v>
      </c>
      <c r="U568" s="1">
        <v>2.0</v>
      </c>
      <c r="V568" s="1" t="s">
        <v>5030</v>
      </c>
      <c r="W568" s="2">
        <v>44020.0</v>
      </c>
      <c r="X568" s="1"/>
      <c r="Y568" s="6"/>
    </row>
    <row r="569">
      <c r="A569" s="1" t="s">
        <v>5031</v>
      </c>
      <c r="B569" s="1" t="s">
        <v>5032</v>
      </c>
      <c r="C569" s="1" t="s">
        <v>5033</v>
      </c>
      <c r="J569" s="4" t="s">
        <v>5034</v>
      </c>
      <c r="K569" s="1" t="s">
        <v>401</v>
      </c>
      <c r="L569" s="1" t="s">
        <v>31</v>
      </c>
      <c r="M569" s="1" t="s">
        <v>5035</v>
      </c>
      <c r="N569" s="1" t="s">
        <v>5036</v>
      </c>
      <c r="O569" s="1" t="s">
        <v>5037</v>
      </c>
      <c r="P569" s="1">
        <v>3.0</v>
      </c>
      <c r="Q569" s="1">
        <v>1.0</v>
      </c>
      <c r="U569" s="1">
        <v>18.0</v>
      </c>
      <c r="V569" s="1" t="s">
        <v>5038</v>
      </c>
      <c r="W569" s="2">
        <v>43940.0</v>
      </c>
      <c r="X569" s="1"/>
      <c r="Y569" s="1" t="s">
        <v>36</v>
      </c>
    </row>
    <row r="570">
      <c r="A570" s="1" t="s">
        <v>5039</v>
      </c>
      <c r="B570" s="1" t="s">
        <v>5040</v>
      </c>
      <c r="C570" s="1" t="s">
        <v>5041</v>
      </c>
      <c r="D570" s="1" t="s">
        <v>5042</v>
      </c>
      <c r="J570" s="4" t="s">
        <v>5043</v>
      </c>
      <c r="K570" s="1" t="s">
        <v>401</v>
      </c>
      <c r="L570" s="1" t="s">
        <v>31</v>
      </c>
      <c r="M570" s="1" t="s">
        <v>2507</v>
      </c>
      <c r="N570" s="1" t="s">
        <v>5044</v>
      </c>
      <c r="O570" s="1" t="s">
        <v>5045</v>
      </c>
      <c r="P570" s="1">
        <v>1.0</v>
      </c>
      <c r="Q570" s="1">
        <v>1.0</v>
      </c>
      <c r="U570" s="1">
        <v>9.0</v>
      </c>
      <c r="V570" s="1" t="s">
        <v>5046</v>
      </c>
      <c r="W570" s="2">
        <v>44018.0</v>
      </c>
      <c r="X570" s="1"/>
      <c r="Y570" s="1" t="s">
        <v>36</v>
      </c>
    </row>
    <row r="571">
      <c r="A571" s="1" t="s">
        <v>5047</v>
      </c>
      <c r="B571" s="1" t="s">
        <v>5048</v>
      </c>
      <c r="C571" s="1" t="s">
        <v>5049</v>
      </c>
      <c r="D571" s="1" t="s">
        <v>5050</v>
      </c>
      <c r="E571" s="1" t="s">
        <v>5051</v>
      </c>
      <c r="F571" s="1" t="s">
        <v>5052</v>
      </c>
      <c r="G571" s="1" t="s">
        <v>5053</v>
      </c>
      <c r="H571" s="1" t="s">
        <v>5054</v>
      </c>
      <c r="I571" s="1" t="s">
        <v>5055</v>
      </c>
      <c r="J571" s="4" t="s">
        <v>5056</v>
      </c>
      <c r="K571" s="1" t="s">
        <v>401</v>
      </c>
      <c r="L571" s="1" t="s">
        <v>31</v>
      </c>
      <c r="M571" s="1" t="s">
        <v>2507</v>
      </c>
      <c r="N571" s="1" t="s">
        <v>5057</v>
      </c>
      <c r="O571" s="1" t="s">
        <v>5058</v>
      </c>
      <c r="P571" s="1">
        <v>3.0</v>
      </c>
      <c r="Q571" s="1">
        <v>1.0</v>
      </c>
      <c r="R571" s="1">
        <v>1.0</v>
      </c>
      <c r="S571" s="1">
        <v>1.0</v>
      </c>
      <c r="U571" s="1">
        <v>17.0</v>
      </c>
      <c r="V571" s="1" t="s">
        <v>5059</v>
      </c>
      <c r="W571" s="2">
        <v>43720.0</v>
      </c>
      <c r="X571" s="1" t="s">
        <v>135</v>
      </c>
      <c r="Y571" s="1" t="s">
        <v>168</v>
      </c>
    </row>
    <row r="572">
      <c r="A572" s="1" t="s">
        <v>5060</v>
      </c>
      <c r="B572" s="1" t="s">
        <v>5061</v>
      </c>
      <c r="C572" s="1" t="s">
        <v>1772</v>
      </c>
      <c r="J572" s="4" t="s">
        <v>5062</v>
      </c>
      <c r="K572" s="1" t="s">
        <v>30</v>
      </c>
      <c r="L572" s="1" t="s">
        <v>51</v>
      </c>
      <c r="M572" s="1" t="s">
        <v>4489</v>
      </c>
      <c r="N572" s="1" t="s">
        <v>5063</v>
      </c>
      <c r="O572" s="1" t="s">
        <v>5064</v>
      </c>
      <c r="P572" s="1">
        <v>1.0</v>
      </c>
      <c r="Q572" s="1">
        <v>1.0</v>
      </c>
      <c r="R572" s="1">
        <v>1.0</v>
      </c>
      <c r="U572" s="1">
        <v>1.0</v>
      </c>
      <c r="V572" s="1" t="s">
        <v>5065</v>
      </c>
      <c r="W572" s="2">
        <v>44018.0</v>
      </c>
      <c r="X572" s="1"/>
      <c r="Y572" s="6"/>
    </row>
    <row r="573">
      <c r="A573" s="1" t="s">
        <v>5066</v>
      </c>
      <c r="B573" s="1" t="s">
        <v>5067</v>
      </c>
      <c r="C573" s="1" t="s">
        <v>5068</v>
      </c>
      <c r="J573" s="4" t="s">
        <v>5069</v>
      </c>
      <c r="K573" s="1" t="s">
        <v>30</v>
      </c>
      <c r="L573" s="1" t="s">
        <v>31</v>
      </c>
      <c r="M573" s="1" t="s">
        <v>2507</v>
      </c>
      <c r="N573" s="1" t="s">
        <v>5070</v>
      </c>
      <c r="O573" s="1" t="s">
        <v>5071</v>
      </c>
      <c r="P573" s="1">
        <v>1.0</v>
      </c>
      <c r="Q573" s="1">
        <v>1.0</v>
      </c>
      <c r="U573" s="1">
        <v>3.0</v>
      </c>
      <c r="V573" s="1" t="s">
        <v>5072</v>
      </c>
      <c r="W573" s="2">
        <v>44018.0</v>
      </c>
      <c r="X573" s="1"/>
      <c r="Y573" s="6"/>
    </row>
    <row r="574">
      <c r="A574" s="1" t="s">
        <v>5073</v>
      </c>
      <c r="B574" s="1" t="s">
        <v>5074</v>
      </c>
      <c r="C574" s="1" t="s">
        <v>5075</v>
      </c>
      <c r="J574" s="4" t="s">
        <v>5076</v>
      </c>
      <c r="K574" s="1" t="s">
        <v>30</v>
      </c>
      <c r="L574" s="1" t="s">
        <v>31</v>
      </c>
      <c r="M574" s="1" t="s">
        <v>5077</v>
      </c>
      <c r="N574" s="1" t="s">
        <v>5078</v>
      </c>
      <c r="O574" s="1" t="s">
        <v>5079</v>
      </c>
      <c r="P574" s="1">
        <v>1.0</v>
      </c>
      <c r="Q574" s="1">
        <v>1.0</v>
      </c>
      <c r="U574" s="1">
        <v>4.0</v>
      </c>
      <c r="V574" s="1" t="s">
        <v>5080</v>
      </c>
      <c r="W574" s="2">
        <v>44017.0</v>
      </c>
      <c r="X574" s="1"/>
      <c r="Y574" s="1" t="s">
        <v>36</v>
      </c>
    </row>
    <row r="575">
      <c r="A575" s="1" t="s">
        <v>5081</v>
      </c>
      <c r="B575" s="1" t="s">
        <v>5082</v>
      </c>
      <c r="C575" s="1" t="s">
        <v>5083</v>
      </c>
      <c r="H575" s="1" t="s">
        <v>5084</v>
      </c>
      <c r="J575" s="4" t="s">
        <v>5085</v>
      </c>
      <c r="K575" s="1" t="s">
        <v>401</v>
      </c>
      <c r="L575" s="1" t="s">
        <v>31</v>
      </c>
      <c r="M575" s="1" t="s">
        <v>5086</v>
      </c>
      <c r="N575" s="1" t="s">
        <v>5087</v>
      </c>
      <c r="O575" s="1" t="s">
        <v>5088</v>
      </c>
      <c r="P575" s="1">
        <v>3.0</v>
      </c>
      <c r="Q575" s="1">
        <v>1.0</v>
      </c>
      <c r="U575" s="1">
        <v>79.0</v>
      </c>
      <c r="V575" s="1" t="s">
        <v>5089</v>
      </c>
      <c r="W575" s="2">
        <v>43874.0</v>
      </c>
      <c r="X575" s="1"/>
      <c r="Y575" s="1" t="s">
        <v>36</v>
      </c>
    </row>
    <row r="576">
      <c r="A576" s="1" t="s">
        <v>5090</v>
      </c>
      <c r="B576" s="1" t="s">
        <v>5091</v>
      </c>
      <c r="C576" s="1" t="s">
        <v>5092</v>
      </c>
      <c r="D576" s="1" t="s">
        <v>5093</v>
      </c>
      <c r="G576" s="1" t="s">
        <v>5094</v>
      </c>
      <c r="J576" s="4" t="s">
        <v>5095</v>
      </c>
      <c r="K576" s="1" t="s">
        <v>30</v>
      </c>
      <c r="L576" s="1" t="s">
        <v>51</v>
      </c>
      <c r="M576" s="1" t="s">
        <v>5018</v>
      </c>
      <c r="N576" s="1" t="s">
        <v>5096</v>
      </c>
      <c r="O576" s="1" t="s">
        <v>5097</v>
      </c>
      <c r="P576" s="1">
        <v>1.0</v>
      </c>
      <c r="Q576" s="1">
        <v>1.0</v>
      </c>
      <c r="U576" s="1">
        <v>3.0</v>
      </c>
      <c r="V576" s="1" t="s">
        <v>5098</v>
      </c>
      <c r="W576" s="2">
        <v>44015.0</v>
      </c>
      <c r="X576" s="1"/>
      <c r="Y576" s="1" t="s">
        <v>36</v>
      </c>
    </row>
    <row r="577">
      <c r="A577" s="1" t="s">
        <v>5099</v>
      </c>
      <c r="B577" s="1" t="s">
        <v>5100</v>
      </c>
      <c r="C577" s="1" t="s">
        <v>5101</v>
      </c>
      <c r="D577" s="1" t="s">
        <v>5102</v>
      </c>
      <c r="F577" s="1" t="s">
        <v>5103</v>
      </c>
      <c r="G577" s="1" t="s">
        <v>5104</v>
      </c>
      <c r="J577" s="4" t="s">
        <v>5105</v>
      </c>
      <c r="K577" s="1" t="s">
        <v>61</v>
      </c>
      <c r="L577" s="1" t="s">
        <v>31</v>
      </c>
      <c r="M577" s="1" t="s">
        <v>5106</v>
      </c>
      <c r="N577" s="1" t="s">
        <v>5107</v>
      </c>
      <c r="O577" s="1" t="s">
        <v>5108</v>
      </c>
      <c r="P577" s="1">
        <v>1.0</v>
      </c>
      <c r="Q577" s="1">
        <v>1.0</v>
      </c>
      <c r="U577" s="1">
        <v>2.0</v>
      </c>
      <c r="V577" s="1" t="s">
        <v>5109</v>
      </c>
      <c r="W577" s="2">
        <v>44015.0</v>
      </c>
      <c r="X577" s="1" t="s">
        <v>95</v>
      </c>
      <c r="Y577" s="1" t="s">
        <v>36</v>
      </c>
    </row>
    <row r="578">
      <c r="A578" s="1" t="s">
        <v>5110</v>
      </c>
      <c r="B578" s="1" t="s">
        <v>5111</v>
      </c>
      <c r="C578" s="1" t="s">
        <v>5112</v>
      </c>
      <c r="D578" s="1" t="s">
        <v>5113</v>
      </c>
      <c r="H578" s="1" t="s">
        <v>5114</v>
      </c>
      <c r="J578" s="4" t="s">
        <v>5115</v>
      </c>
      <c r="K578" s="1" t="s">
        <v>401</v>
      </c>
      <c r="L578" s="1" t="s">
        <v>163</v>
      </c>
      <c r="M578" s="1" t="s">
        <v>5116</v>
      </c>
      <c r="N578" s="1" t="s">
        <v>5117</v>
      </c>
      <c r="O578" s="1" t="s">
        <v>5118</v>
      </c>
      <c r="P578" s="1">
        <v>4.0</v>
      </c>
      <c r="Q578" s="1">
        <v>1.0</v>
      </c>
      <c r="R578" s="1">
        <v>1.0</v>
      </c>
      <c r="U578" s="1">
        <v>6.0</v>
      </c>
      <c r="V578" s="1" t="s">
        <v>5119</v>
      </c>
      <c r="W578" s="2">
        <v>44013.0</v>
      </c>
      <c r="X578" s="1"/>
      <c r="Y578" s="1" t="s">
        <v>36</v>
      </c>
    </row>
    <row r="579">
      <c r="A579" s="1" t="s">
        <v>5120</v>
      </c>
      <c r="B579" s="1" t="s">
        <v>5121</v>
      </c>
      <c r="C579" s="1" t="s">
        <v>5122</v>
      </c>
      <c r="J579" s="4" t="s">
        <v>5123</v>
      </c>
      <c r="K579" s="1" t="s">
        <v>30</v>
      </c>
      <c r="L579" s="1" t="s">
        <v>31</v>
      </c>
      <c r="M579" s="1" t="s">
        <v>5124</v>
      </c>
      <c r="N579" s="1" t="s">
        <v>5125</v>
      </c>
      <c r="O579" s="1" t="s">
        <v>5126</v>
      </c>
      <c r="P579" s="1">
        <v>2.0</v>
      </c>
      <c r="U579" s="1">
        <v>4.0</v>
      </c>
      <c r="V579" s="1" t="s">
        <v>5127</v>
      </c>
      <c r="W579" s="2">
        <v>44004.0</v>
      </c>
      <c r="X579" s="1"/>
      <c r="Y579" s="6"/>
    </row>
    <row r="580">
      <c r="A580" s="1" t="s">
        <v>5128</v>
      </c>
      <c r="B580" s="1" t="s">
        <v>5129</v>
      </c>
      <c r="C580" s="1" t="s">
        <v>5130</v>
      </c>
      <c r="J580" s="4" t="s">
        <v>5131</v>
      </c>
      <c r="K580" s="1" t="s">
        <v>401</v>
      </c>
      <c r="L580" s="1" t="s">
        <v>31</v>
      </c>
      <c r="M580" s="1" t="s">
        <v>5132</v>
      </c>
      <c r="N580" s="1" t="s">
        <v>5133</v>
      </c>
      <c r="O580" s="1" t="s">
        <v>5134</v>
      </c>
      <c r="P580" s="1">
        <v>1.0</v>
      </c>
      <c r="Q580" s="1">
        <v>1.0</v>
      </c>
      <c r="U580" s="1">
        <v>1.0</v>
      </c>
      <c r="V580" s="1" t="s">
        <v>5135</v>
      </c>
      <c r="W580" s="2">
        <v>44013.0</v>
      </c>
      <c r="X580" s="1"/>
      <c r="Y580" s="6"/>
    </row>
    <row r="581">
      <c r="A581" s="1" t="s">
        <v>5136</v>
      </c>
      <c r="B581" s="1" t="s">
        <v>5137</v>
      </c>
      <c r="C581" s="1" t="s">
        <v>5138</v>
      </c>
      <c r="D581" s="1" t="s">
        <v>5139</v>
      </c>
      <c r="F581" s="1" t="s">
        <v>5140</v>
      </c>
      <c r="G581" s="1" t="s">
        <v>5141</v>
      </c>
      <c r="J581" s="4" t="s">
        <v>5142</v>
      </c>
      <c r="K581" s="1" t="s">
        <v>30</v>
      </c>
      <c r="L581" s="1" t="s">
        <v>31</v>
      </c>
      <c r="M581" s="1" t="s">
        <v>5143</v>
      </c>
      <c r="N581" s="1" t="s">
        <v>5144</v>
      </c>
      <c r="O581" s="1" t="s">
        <v>5145</v>
      </c>
      <c r="P581" s="1">
        <v>1.0</v>
      </c>
      <c r="Q581" s="1">
        <v>1.0</v>
      </c>
      <c r="U581" s="1">
        <v>5.0</v>
      </c>
      <c r="V581" s="1" t="s">
        <v>5146</v>
      </c>
      <c r="W581" s="2">
        <v>44008.0</v>
      </c>
      <c r="X581" s="1" t="s">
        <v>95</v>
      </c>
      <c r="Y581" s="1" t="s">
        <v>36</v>
      </c>
    </row>
    <row r="582">
      <c r="A582" s="1" t="s">
        <v>5147</v>
      </c>
      <c r="B582" s="1" t="s">
        <v>5137</v>
      </c>
      <c r="C582" s="1" t="s">
        <v>5148</v>
      </c>
      <c r="J582" s="4" t="s">
        <v>5149</v>
      </c>
      <c r="K582" s="1" t="s">
        <v>30</v>
      </c>
      <c r="L582" s="1" t="s">
        <v>31</v>
      </c>
      <c r="M582" s="1" t="s">
        <v>4940</v>
      </c>
      <c r="N582" s="1" t="s">
        <v>5150</v>
      </c>
      <c r="O582" s="1" t="s">
        <v>5151</v>
      </c>
      <c r="P582" s="1">
        <v>1.0</v>
      </c>
      <c r="Q582" s="1">
        <v>1.0</v>
      </c>
      <c r="U582" s="1">
        <v>2.0</v>
      </c>
      <c r="V582" s="1" t="s">
        <v>5152</v>
      </c>
      <c r="W582" s="2">
        <v>44008.0</v>
      </c>
      <c r="X582" s="1"/>
      <c r="Y582" s="1" t="s">
        <v>36</v>
      </c>
    </row>
    <row r="583">
      <c r="A583" s="1" t="s">
        <v>5153</v>
      </c>
      <c r="B583" s="1" t="s">
        <v>5154</v>
      </c>
      <c r="C583" s="1" t="s">
        <v>5155</v>
      </c>
      <c r="J583" s="4" t="s">
        <v>5156</v>
      </c>
      <c r="K583" s="1" t="s">
        <v>30</v>
      </c>
      <c r="L583" s="1" t="s">
        <v>31</v>
      </c>
      <c r="M583" s="1" t="s">
        <v>3572</v>
      </c>
      <c r="N583" s="1" t="s">
        <v>5157</v>
      </c>
      <c r="O583" s="1" t="s">
        <v>5158</v>
      </c>
      <c r="P583" s="1">
        <v>1.0</v>
      </c>
      <c r="Q583" s="1">
        <v>1.0</v>
      </c>
      <c r="U583" s="1">
        <v>1.0</v>
      </c>
      <c r="V583" s="1" t="s">
        <v>5159</v>
      </c>
      <c r="W583" s="2">
        <v>44013.0</v>
      </c>
      <c r="X583" s="1"/>
      <c r="Y583" s="6"/>
    </row>
    <row r="584">
      <c r="A584" s="1" t="s">
        <v>5160</v>
      </c>
      <c r="B584" s="1" t="s">
        <v>5161</v>
      </c>
      <c r="C584" s="1" t="s">
        <v>5162</v>
      </c>
      <c r="H584" s="1" t="s">
        <v>5163</v>
      </c>
      <c r="J584" s="4" t="s">
        <v>5164</v>
      </c>
      <c r="K584" s="1" t="s">
        <v>130</v>
      </c>
      <c r="L584" s="1" t="s">
        <v>31</v>
      </c>
      <c r="M584" s="1" t="s">
        <v>4940</v>
      </c>
      <c r="N584" s="1" t="s">
        <v>5165</v>
      </c>
      <c r="O584" s="1" t="s">
        <v>5166</v>
      </c>
      <c r="P584" s="1">
        <v>1.0</v>
      </c>
      <c r="Q584" s="1">
        <v>1.0</v>
      </c>
      <c r="U584" s="1">
        <v>3.0</v>
      </c>
      <c r="V584" s="1" t="s">
        <v>5167</v>
      </c>
      <c r="W584" s="2">
        <v>44013.0</v>
      </c>
      <c r="X584" s="1"/>
      <c r="Y584" s="1" t="s">
        <v>168</v>
      </c>
    </row>
    <row r="585">
      <c r="A585" s="1" t="s">
        <v>5168</v>
      </c>
      <c r="B585" s="1" t="s">
        <v>5169</v>
      </c>
      <c r="C585" s="1" t="s">
        <v>5112</v>
      </c>
      <c r="D585" s="1" t="s">
        <v>5113</v>
      </c>
      <c r="H585" s="1" t="s">
        <v>5170</v>
      </c>
      <c r="J585" s="4" t="s">
        <v>5171</v>
      </c>
      <c r="K585" s="1" t="s">
        <v>401</v>
      </c>
      <c r="L585" s="1" t="s">
        <v>31</v>
      </c>
      <c r="M585" s="1" t="s">
        <v>4639</v>
      </c>
      <c r="N585" s="1" t="s">
        <v>5172</v>
      </c>
      <c r="O585" s="1" t="s">
        <v>5173</v>
      </c>
      <c r="P585" s="1">
        <v>2.0</v>
      </c>
      <c r="Q585" s="1">
        <v>1.0</v>
      </c>
      <c r="U585" s="1">
        <v>11.0</v>
      </c>
      <c r="V585" s="1" t="s">
        <v>5174</v>
      </c>
      <c r="W585" s="2">
        <v>44007.0</v>
      </c>
      <c r="X585" s="1"/>
      <c r="Y585" s="1" t="s">
        <v>36</v>
      </c>
    </row>
    <row r="586">
      <c r="A586" s="1" t="s">
        <v>5175</v>
      </c>
      <c r="B586" s="1" t="s">
        <v>5176</v>
      </c>
      <c r="C586" s="1" t="s">
        <v>5176</v>
      </c>
      <c r="H586" s="1" t="s">
        <v>5177</v>
      </c>
      <c r="J586" s="4" t="s">
        <v>5178</v>
      </c>
      <c r="K586" s="1" t="s">
        <v>401</v>
      </c>
      <c r="L586" s="1" t="s">
        <v>31</v>
      </c>
      <c r="M586" s="1" t="s">
        <v>2507</v>
      </c>
      <c r="N586" s="1" t="s">
        <v>5179</v>
      </c>
      <c r="O586" s="1" t="s">
        <v>5180</v>
      </c>
      <c r="P586" s="1">
        <v>3.0</v>
      </c>
      <c r="U586" s="1">
        <v>89.0</v>
      </c>
      <c r="V586" s="1" t="s">
        <v>5181</v>
      </c>
      <c r="W586" s="2">
        <v>43977.0</v>
      </c>
      <c r="X586" s="1"/>
      <c r="Y586" s="1" t="s">
        <v>36</v>
      </c>
    </row>
    <row r="587">
      <c r="A587" s="1" t="s">
        <v>5182</v>
      </c>
      <c r="B587" s="1" t="s">
        <v>5183</v>
      </c>
      <c r="C587" s="1" t="s">
        <v>5184</v>
      </c>
      <c r="E587" s="1" t="s">
        <v>5185</v>
      </c>
      <c r="H587" s="1" t="s">
        <v>5186</v>
      </c>
      <c r="J587" s="4" t="s">
        <v>5187</v>
      </c>
      <c r="K587" s="1" t="s">
        <v>30</v>
      </c>
      <c r="L587" s="1" t="s">
        <v>31</v>
      </c>
      <c r="M587" s="1" t="s">
        <v>5188</v>
      </c>
      <c r="N587" s="1" t="s">
        <v>5189</v>
      </c>
      <c r="O587" s="1" t="s">
        <v>5190</v>
      </c>
      <c r="P587" s="1">
        <v>1.0</v>
      </c>
      <c r="Q587" s="1">
        <v>2.0</v>
      </c>
      <c r="S587" s="1">
        <v>1.0</v>
      </c>
      <c r="U587" s="1">
        <v>41.0</v>
      </c>
      <c r="V587" s="1" t="s">
        <v>5191</v>
      </c>
      <c r="W587" s="2">
        <v>43973.0</v>
      </c>
      <c r="X587" s="1"/>
      <c r="Y587" s="1" t="s">
        <v>36</v>
      </c>
    </row>
    <row r="588">
      <c r="A588" s="1" t="s">
        <v>5192</v>
      </c>
      <c r="B588" s="1" t="s">
        <v>5193</v>
      </c>
      <c r="C588" s="1" t="s">
        <v>5194</v>
      </c>
      <c r="H588" s="1" t="s">
        <v>5195</v>
      </c>
      <c r="J588" s="4" t="s">
        <v>5196</v>
      </c>
      <c r="K588" s="1" t="s">
        <v>30</v>
      </c>
      <c r="L588" s="1" t="s">
        <v>31</v>
      </c>
      <c r="M588" s="1" t="s">
        <v>2507</v>
      </c>
      <c r="N588" s="1" t="s">
        <v>5197</v>
      </c>
      <c r="O588" s="1" t="s">
        <v>5198</v>
      </c>
      <c r="P588" s="1">
        <v>1.0</v>
      </c>
      <c r="Q588" s="1">
        <v>1.0</v>
      </c>
      <c r="U588" s="1">
        <v>22.0</v>
      </c>
      <c r="V588" s="1" t="s">
        <v>5199</v>
      </c>
      <c r="W588" s="2">
        <v>43947.0</v>
      </c>
      <c r="X588" s="1"/>
      <c r="Y588" s="1" t="s">
        <v>36</v>
      </c>
    </row>
    <row r="589">
      <c r="A589" s="1" t="s">
        <v>5200</v>
      </c>
      <c r="B589" s="1" t="s">
        <v>5201</v>
      </c>
      <c r="C589" s="1" t="s">
        <v>5202</v>
      </c>
      <c r="H589" s="1" t="s">
        <v>5203</v>
      </c>
      <c r="J589" s="4" t="s">
        <v>5204</v>
      </c>
      <c r="K589" s="1" t="s">
        <v>30</v>
      </c>
      <c r="L589" s="1" t="s">
        <v>163</v>
      </c>
      <c r="M589" s="1" t="s">
        <v>5018</v>
      </c>
      <c r="N589" s="1" t="s">
        <v>5205</v>
      </c>
      <c r="O589" s="1" t="s">
        <v>5206</v>
      </c>
      <c r="P589" s="1">
        <v>1.0</v>
      </c>
      <c r="Q589" s="1">
        <v>1.0</v>
      </c>
      <c r="U589" s="1">
        <v>1.0</v>
      </c>
      <c r="V589" s="1" t="s">
        <v>5207</v>
      </c>
      <c r="W589" s="2">
        <v>44011.0</v>
      </c>
      <c r="X589" s="1"/>
      <c r="Y589" s="1" t="s">
        <v>36</v>
      </c>
    </row>
    <row r="590">
      <c r="A590" s="1" t="s">
        <v>5208</v>
      </c>
      <c r="B590" s="1" t="s">
        <v>5209</v>
      </c>
      <c r="C590" s="1" t="s">
        <v>5210</v>
      </c>
      <c r="J590" s="4" t="s">
        <v>5211</v>
      </c>
      <c r="K590" s="1" t="s">
        <v>401</v>
      </c>
      <c r="L590" s="1" t="s">
        <v>31</v>
      </c>
      <c r="M590" s="1" t="s">
        <v>5212</v>
      </c>
      <c r="N590" s="1" t="s">
        <v>5213</v>
      </c>
      <c r="O590" s="1" t="s">
        <v>5214</v>
      </c>
      <c r="P590" s="1">
        <v>1.0</v>
      </c>
      <c r="Q590" s="1">
        <v>1.0</v>
      </c>
      <c r="U590" s="1">
        <v>3.0</v>
      </c>
      <c r="V590" s="1" t="s">
        <v>5215</v>
      </c>
      <c r="W590" s="2">
        <v>44011.0</v>
      </c>
      <c r="X590" s="1"/>
      <c r="Y590" s="1" t="s">
        <v>36</v>
      </c>
    </row>
    <row r="591">
      <c r="A591" s="1" t="s">
        <v>5216</v>
      </c>
      <c r="B591" s="1" t="s">
        <v>67</v>
      </c>
      <c r="C591" s="1" t="s">
        <v>5217</v>
      </c>
      <c r="D591" s="1" t="s">
        <v>5218</v>
      </c>
      <c r="H591" s="1" t="s">
        <v>5219</v>
      </c>
      <c r="J591" s="4" t="s">
        <v>5220</v>
      </c>
      <c r="K591" s="1" t="s">
        <v>401</v>
      </c>
      <c r="L591" s="1" t="s">
        <v>31</v>
      </c>
      <c r="M591" s="1" t="s">
        <v>31</v>
      </c>
      <c r="N591" s="1" t="s">
        <v>5221</v>
      </c>
      <c r="O591" s="1" t="s">
        <v>5222</v>
      </c>
      <c r="P591" s="1">
        <v>1.0</v>
      </c>
      <c r="Q591" s="1">
        <v>1.0</v>
      </c>
      <c r="U591" s="1">
        <v>2.0</v>
      </c>
      <c r="V591" s="1" t="s">
        <v>5223</v>
      </c>
      <c r="W591" s="2">
        <v>44011.0</v>
      </c>
      <c r="X591" s="1"/>
      <c r="Y591" s="1" t="s">
        <v>36</v>
      </c>
    </row>
    <row r="592">
      <c r="A592" s="1" t="s">
        <v>5224</v>
      </c>
      <c r="B592" s="1" t="s">
        <v>5225</v>
      </c>
      <c r="C592" s="1" t="s">
        <v>5226</v>
      </c>
      <c r="J592" s="4" t="s">
        <v>5227</v>
      </c>
      <c r="K592" s="1" t="s">
        <v>30</v>
      </c>
      <c r="L592" s="1" t="s">
        <v>31</v>
      </c>
      <c r="M592" s="1" t="s">
        <v>3572</v>
      </c>
      <c r="N592" s="1" t="s">
        <v>5228</v>
      </c>
      <c r="O592" s="1" t="s">
        <v>5229</v>
      </c>
      <c r="P592" s="1">
        <v>1.0</v>
      </c>
      <c r="Q592" s="1">
        <v>1.0</v>
      </c>
      <c r="U592" s="1">
        <v>6.0</v>
      </c>
      <c r="V592" s="1" t="s">
        <v>5230</v>
      </c>
      <c r="W592" s="2">
        <v>43981.0</v>
      </c>
      <c r="X592" s="1"/>
      <c r="Y592" s="1" t="s">
        <v>36</v>
      </c>
    </row>
    <row r="593">
      <c r="A593" s="1" t="s">
        <v>5231</v>
      </c>
      <c r="B593" s="1" t="s">
        <v>5232</v>
      </c>
      <c r="C593" s="1" t="s">
        <v>1561</v>
      </c>
      <c r="D593" s="1" t="s">
        <v>1562</v>
      </c>
      <c r="J593" s="4" t="s">
        <v>5233</v>
      </c>
      <c r="K593" s="1" t="s">
        <v>30</v>
      </c>
      <c r="L593" s="1" t="s">
        <v>31</v>
      </c>
      <c r="M593" s="1" t="s">
        <v>5077</v>
      </c>
      <c r="N593" s="1" t="s">
        <v>5234</v>
      </c>
      <c r="O593" s="1" t="s">
        <v>5235</v>
      </c>
      <c r="P593" s="1">
        <v>1.0</v>
      </c>
      <c r="Q593" s="1">
        <v>1.0</v>
      </c>
      <c r="U593" s="1">
        <v>2.0</v>
      </c>
      <c r="V593" s="1" t="s">
        <v>5236</v>
      </c>
      <c r="W593" s="2">
        <v>44006.0</v>
      </c>
      <c r="X593" s="1"/>
      <c r="Y593" s="6"/>
    </row>
    <row r="594">
      <c r="A594" s="1" t="s">
        <v>5237</v>
      </c>
      <c r="B594" s="1" t="s">
        <v>1977</v>
      </c>
      <c r="C594" s="1" t="s">
        <v>5238</v>
      </c>
      <c r="D594" s="1" t="s">
        <v>5239</v>
      </c>
      <c r="E594" s="1" t="s">
        <v>5240</v>
      </c>
      <c r="G594" s="1" t="s">
        <v>5241</v>
      </c>
      <c r="J594" s="4" t="s">
        <v>5242</v>
      </c>
      <c r="K594" s="1" t="s">
        <v>30</v>
      </c>
      <c r="L594" s="1" t="s">
        <v>163</v>
      </c>
      <c r="M594" s="1" t="s">
        <v>164</v>
      </c>
      <c r="N594" s="1" t="s">
        <v>5243</v>
      </c>
      <c r="O594" s="1" t="s">
        <v>5244</v>
      </c>
      <c r="P594" s="1">
        <v>1.0</v>
      </c>
      <c r="Q594" s="1">
        <v>1.0</v>
      </c>
      <c r="U594" s="1">
        <v>70.0</v>
      </c>
      <c r="V594" s="1" t="s">
        <v>5245</v>
      </c>
      <c r="W594" s="2">
        <v>43717.0</v>
      </c>
      <c r="X594" s="1" t="s">
        <v>135</v>
      </c>
      <c r="Y594" s="1" t="s">
        <v>36</v>
      </c>
    </row>
    <row r="595">
      <c r="A595" s="1" t="s">
        <v>5246</v>
      </c>
      <c r="B595" s="1" t="s">
        <v>5247</v>
      </c>
      <c r="C595" s="1" t="s">
        <v>5248</v>
      </c>
      <c r="J595" s="4" t="s">
        <v>5249</v>
      </c>
      <c r="K595" s="1" t="s">
        <v>401</v>
      </c>
      <c r="L595" s="1" t="s">
        <v>31</v>
      </c>
      <c r="M595" s="1" t="s">
        <v>2507</v>
      </c>
      <c r="N595" s="1" t="s">
        <v>5250</v>
      </c>
      <c r="O595" s="1" t="s">
        <v>5251</v>
      </c>
      <c r="P595" s="1">
        <v>1.0</v>
      </c>
      <c r="Q595" s="1">
        <v>1.0</v>
      </c>
      <c r="U595" s="1">
        <v>5.0</v>
      </c>
      <c r="V595" s="1" t="s">
        <v>5252</v>
      </c>
      <c r="W595" s="2">
        <v>44006.0</v>
      </c>
      <c r="X595" s="1"/>
      <c r="Y595" s="6"/>
    </row>
    <row r="596">
      <c r="A596" s="1" t="s">
        <v>5253</v>
      </c>
      <c r="B596" s="1" t="s">
        <v>1977</v>
      </c>
      <c r="C596" s="1" t="s">
        <v>5254</v>
      </c>
      <c r="D596" s="1" t="s">
        <v>5255</v>
      </c>
      <c r="J596" s="4" t="s">
        <v>5256</v>
      </c>
      <c r="K596" s="1" t="s">
        <v>30</v>
      </c>
      <c r="L596" s="1" t="s">
        <v>163</v>
      </c>
      <c r="M596" s="1" t="s">
        <v>164</v>
      </c>
      <c r="N596" s="1" t="s">
        <v>5257</v>
      </c>
      <c r="O596" s="1" t="s">
        <v>5258</v>
      </c>
      <c r="P596" s="1">
        <v>1.0</v>
      </c>
      <c r="Q596" s="1">
        <v>1.0</v>
      </c>
      <c r="U596" s="1">
        <v>3.0</v>
      </c>
      <c r="V596" s="1" t="s">
        <v>5259</v>
      </c>
      <c r="W596" s="2">
        <v>44009.0</v>
      </c>
      <c r="X596" s="1"/>
      <c r="Y596" s="1" t="s">
        <v>36</v>
      </c>
    </row>
    <row r="597">
      <c r="A597" s="1" t="s">
        <v>5260</v>
      </c>
      <c r="B597" s="1" t="s">
        <v>5261</v>
      </c>
      <c r="C597" s="1" t="s">
        <v>5262</v>
      </c>
      <c r="D597" s="1" t="s">
        <v>5263</v>
      </c>
      <c r="J597" s="4" t="s">
        <v>5264</v>
      </c>
      <c r="K597" s="1" t="s">
        <v>30</v>
      </c>
      <c r="L597" s="1" t="s">
        <v>163</v>
      </c>
      <c r="M597" s="1" t="s">
        <v>5265</v>
      </c>
      <c r="N597" s="1" t="s">
        <v>5266</v>
      </c>
      <c r="O597" s="1" t="s">
        <v>5267</v>
      </c>
      <c r="P597" s="1">
        <v>2.0</v>
      </c>
      <c r="Q597" s="1">
        <v>1.0</v>
      </c>
      <c r="U597" s="1">
        <v>32.0</v>
      </c>
      <c r="V597" s="1" t="s">
        <v>5268</v>
      </c>
      <c r="W597" s="2">
        <v>44007.0</v>
      </c>
      <c r="X597" s="1"/>
      <c r="Y597" s="1" t="s">
        <v>36</v>
      </c>
    </row>
    <row r="598">
      <c r="A598" s="1" t="s">
        <v>5269</v>
      </c>
      <c r="B598" s="1" t="s">
        <v>5270</v>
      </c>
      <c r="C598" s="1" t="s">
        <v>5271</v>
      </c>
      <c r="D598" s="1" t="s">
        <v>5272</v>
      </c>
      <c r="F598" s="1" t="s">
        <v>5273</v>
      </c>
      <c r="H598" s="1" t="s">
        <v>5274</v>
      </c>
      <c r="J598" s="4" t="s">
        <v>5275</v>
      </c>
      <c r="K598" s="1" t="s">
        <v>30</v>
      </c>
      <c r="L598" s="1" t="s">
        <v>79</v>
      </c>
      <c r="M598" s="1" t="s">
        <v>4639</v>
      </c>
      <c r="N598" s="1" t="s">
        <v>5276</v>
      </c>
      <c r="O598" s="1" t="s">
        <v>5277</v>
      </c>
      <c r="P598" s="1">
        <v>6.0</v>
      </c>
      <c r="Q598" s="1">
        <v>2.0</v>
      </c>
      <c r="U598" s="1">
        <v>21.0</v>
      </c>
      <c r="V598" s="1" t="s">
        <v>5278</v>
      </c>
      <c r="W598" s="2">
        <v>43934.0</v>
      </c>
      <c r="X598" s="1"/>
      <c r="Y598" s="1" t="s">
        <v>36</v>
      </c>
    </row>
    <row r="599">
      <c r="A599" s="1" t="s">
        <v>5279</v>
      </c>
      <c r="B599" s="1" t="s">
        <v>5280</v>
      </c>
      <c r="C599" s="1" t="s">
        <v>5281</v>
      </c>
      <c r="H599" s="1" t="s">
        <v>5282</v>
      </c>
      <c r="J599" s="4" t="s">
        <v>5283</v>
      </c>
      <c r="K599" s="1" t="s">
        <v>130</v>
      </c>
      <c r="L599" s="1" t="s">
        <v>31</v>
      </c>
      <c r="M599" s="1" t="s">
        <v>4940</v>
      </c>
      <c r="N599" s="1" t="s">
        <v>5284</v>
      </c>
      <c r="O599" s="1" t="s">
        <v>5285</v>
      </c>
      <c r="P599" s="1">
        <v>1.0</v>
      </c>
      <c r="Q599" s="1">
        <v>1.0</v>
      </c>
      <c r="U599" s="1">
        <v>1.0</v>
      </c>
      <c r="V599" s="1" t="s">
        <v>5286</v>
      </c>
      <c r="W599" s="2">
        <v>44007.0</v>
      </c>
      <c r="X599" s="1"/>
      <c r="Y599" s="1" t="s">
        <v>36</v>
      </c>
    </row>
    <row r="600">
      <c r="A600" s="1" t="s">
        <v>5287</v>
      </c>
      <c r="B600" s="1" t="s">
        <v>5288</v>
      </c>
      <c r="C600" s="1" t="s">
        <v>5289</v>
      </c>
      <c r="D600" s="1" t="s">
        <v>5290</v>
      </c>
      <c r="H600" s="1" t="s">
        <v>5291</v>
      </c>
      <c r="J600" s="4" t="s">
        <v>5292</v>
      </c>
      <c r="K600" s="1" t="s">
        <v>401</v>
      </c>
      <c r="L600" s="1" t="s">
        <v>79</v>
      </c>
      <c r="M600" s="1" t="s">
        <v>4406</v>
      </c>
      <c r="N600" s="1" t="s">
        <v>5293</v>
      </c>
      <c r="O600" s="1" t="s">
        <v>5294</v>
      </c>
      <c r="P600" s="1">
        <v>1.0</v>
      </c>
      <c r="Q600" s="1">
        <v>1.0</v>
      </c>
      <c r="U600" s="1">
        <v>1.0</v>
      </c>
      <c r="V600" s="1" t="s">
        <v>5295</v>
      </c>
      <c r="W600" s="2">
        <v>44007.0</v>
      </c>
      <c r="X600" s="1"/>
      <c r="Y600" s="1" t="s">
        <v>36</v>
      </c>
    </row>
    <row r="601">
      <c r="A601" s="1" t="s">
        <v>5296</v>
      </c>
      <c r="B601" s="1" t="s">
        <v>1977</v>
      </c>
      <c r="C601" s="1" t="s">
        <v>5297</v>
      </c>
      <c r="J601" s="4" t="s">
        <v>5298</v>
      </c>
      <c r="K601" s="1" t="s">
        <v>30</v>
      </c>
      <c r="L601" s="1" t="s">
        <v>163</v>
      </c>
      <c r="M601" s="1" t="s">
        <v>164</v>
      </c>
      <c r="N601" s="1" t="s">
        <v>5299</v>
      </c>
      <c r="O601" s="1" t="s">
        <v>5300</v>
      </c>
      <c r="P601" s="1">
        <v>1.0</v>
      </c>
      <c r="Q601" s="1">
        <v>1.0</v>
      </c>
      <c r="U601" s="1">
        <v>190.0</v>
      </c>
      <c r="V601" s="1" t="s">
        <v>5301</v>
      </c>
      <c r="W601" s="2">
        <v>44006.0</v>
      </c>
      <c r="X601" s="1"/>
      <c r="Y601" s="1" t="s">
        <v>36</v>
      </c>
    </row>
    <row r="602">
      <c r="A602" s="1" t="s">
        <v>5302</v>
      </c>
      <c r="B602" s="1" t="s">
        <v>1536</v>
      </c>
      <c r="C602" s="1" t="s">
        <v>2705</v>
      </c>
      <c r="H602" s="1" t="s">
        <v>2706</v>
      </c>
      <c r="J602" s="4" t="s">
        <v>5303</v>
      </c>
      <c r="K602" s="1" t="s">
        <v>130</v>
      </c>
      <c r="L602" s="1" t="s">
        <v>31</v>
      </c>
      <c r="M602" s="1" t="s">
        <v>4940</v>
      </c>
      <c r="N602" s="1" t="s">
        <v>5304</v>
      </c>
      <c r="O602" s="1" t="s">
        <v>5305</v>
      </c>
      <c r="P602" s="1">
        <v>1.0</v>
      </c>
      <c r="Q602" s="1">
        <v>1.0</v>
      </c>
      <c r="U602" s="1">
        <v>2.0</v>
      </c>
      <c r="V602" s="1" t="s">
        <v>5306</v>
      </c>
      <c r="W602" s="2">
        <v>44006.0</v>
      </c>
      <c r="X602" s="1"/>
      <c r="Y602" s="1" t="s">
        <v>36</v>
      </c>
    </row>
    <row r="603">
      <c r="A603" s="1" t="s">
        <v>5307</v>
      </c>
      <c r="B603" s="1" t="s">
        <v>1977</v>
      </c>
      <c r="C603" s="1" t="s">
        <v>5308</v>
      </c>
      <c r="H603" s="1" t="s">
        <v>5309</v>
      </c>
      <c r="J603" s="4" t="s">
        <v>5310</v>
      </c>
      <c r="K603" s="1" t="s">
        <v>30</v>
      </c>
      <c r="L603" s="1" t="s">
        <v>163</v>
      </c>
      <c r="M603" s="1" t="s">
        <v>3512</v>
      </c>
      <c r="N603" s="1" t="s">
        <v>5311</v>
      </c>
      <c r="O603" s="1" t="s">
        <v>5312</v>
      </c>
      <c r="P603" s="1">
        <v>1.0</v>
      </c>
      <c r="Q603" s="1">
        <v>1.0</v>
      </c>
      <c r="U603" s="1">
        <v>11.0</v>
      </c>
      <c r="V603" s="1" t="s">
        <v>5313</v>
      </c>
      <c r="W603" s="2">
        <v>43717.0</v>
      </c>
      <c r="X603" s="1"/>
      <c r="Y603" s="1" t="s">
        <v>36</v>
      </c>
    </row>
    <row r="604">
      <c r="A604" s="1" t="s">
        <v>5314</v>
      </c>
      <c r="B604" s="1" t="s">
        <v>5315</v>
      </c>
      <c r="C604" s="1" t="s">
        <v>5316</v>
      </c>
      <c r="D604" s="1" t="s">
        <v>5317</v>
      </c>
      <c r="E604" s="1" t="s">
        <v>5318</v>
      </c>
      <c r="G604" s="1" t="s">
        <v>5319</v>
      </c>
      <c r="H604" s="1" t="s">
        <v>5320</v>
      </c>
      <c r="J604" s="4" t="s">
        <v>5321</v>
      </c>
      <c r="K604" s="1" t="s">
        <v>30</v>
      </c>
      <c r="L604" s="1" t="s">
        <v>31</v>
      </c>
      <c r="M604" s="1" t="s">
        <v>4406</v>
      </c>
      <c r="N604" s="1" t="s">
        <v>5322</v>
      </c>
      <c r="O604" s="1" t="s">
        <v>5323</v>
      </c>
      <c r="P604" s="1">
        <v>1.0</v>
      </c>
      <c r="Q604" s="1">
        <v>1.0</v>
      </c>
      <c r="U604" s="1">
        <v>2.0</v>
      </c>
      <c r="V604" s="1" t="s">
        <v>5324</v>
      </c>
      <c r="W604" s="2">
        <v>44006.0</v>
      </c>
      <c r="X604" s="1"/>
      <c r="Y604" s="6"/>
    </row>
    <row r="605">
      <c r="A605" s="1" t="s">
        <v>5325</v>
      </c>
      <c r="B605" s="1" t="s">
        <v>5326</v>
      </c>
      <c r="C605" s="1" t="s">
        <v>5327</v>
      </c>
      <c r="D605" s="1" t="s">
        <v>5328</v>
      </c>
      <c r="J605" s="4" t="s">
        <v>5329</v>
      </c>
      <c r="K605" s="1" t="s">
        <v>30</v>
      </c>
      <c r="L605" s="1" t="s">
        <v>31</v>
      </c>
      <c r="M605" s="1" t="s">
        <v>4639</v>
      </c>
      <c r="N605" s="1" t="s">
        <v>5330</v>
      </c>
      <c r="O605" s="1" t="s">
        <v>5331</v>
      </c>
      <c r="P605" s="1">
        <v>1.0</v>
      </c>
      <c r="Q605" s="1">
        <v>1.0</v>
      </c>
      <c r="U605" s="1">
        <v>7.0</v>
      </c>
      <c r="V605" s="1" t="s">
        <v>5332</v>
      </c>
      <c r="W605" s="2">
        <v>43979.0</v>
      </c>
      <c r="X605" s="1"/>
      <c r="Y605" s="6"/>
    </row>
    <row r="606">
      <c r="A606" s="1" t="s">
        <v>5333</v>
      </c>
      <c r="B606" s="1" t="s">
        <v>5334</v>
      </c>
      <c r="C606" s="1" t="s">
        <v>5335</v>
      </c>
      <c r="J606" s="4" t="s">
        <v>5336</v>
      </c>
      <c r="K606" s="1" t="s">
        <v>30</v>
      </c>
      <c r="L606" s="1" t="s">
        <v>31</v>
      </c>
      <c r="M606" s="1" t="s">
        <v>4470</v>
      </c>
      <c r="N606" s="1" t="s">
        <v>5337</v>
      </c>
      <c r="O606" s="1" t="s">
        <v>5338</v>
      </c>
      <c r="P606" s="1">
        <v>1.0</v>
      </c>
      <c r="Q606" s="1">
        <v>1.0</v>
      </c>
      <c r="U606" s="1">
        <v>12.0</v>
      </c>
      <c r="V606" s="1" t="s">
        <v>5339</v>
      </c>
      <c r="W606" s="2">
        <v>43850.0</v>
      </c>
      <c r="X606" s="1"/>
      <c r="Y606" s="6"/>
    </row>
    <row r="607">
      <c r="A607" s="1" t="s">
        <v>5340</v>
      </c>
      <c r="B607" s="1" t="s">
        <v>5341</v>
      </c>
      <c r="C607" s="1" t="s">
        <v>5342</v>
      </c>
      <c r="H607" s="1" t="s">
        <v>5343</v>
      </c>
      <c r="J607" s="4" t="s">
        <v>5344</v>
      </c>
      <c r="K607" s="1" t="s">
        <v>30</v>
      </c>
      <c r="L607" s="1" t="s">
        <v>31</v>
      </c>
      <c r="M607" s="1" t="s">
        <v>4470</v>
      </c>
      <c r="N607" s="1" t="s">
        <v>5345</v>
      </c>
      <c r="O607" s="1" t="s">
        <v>5346</v>
      </c>
      <c r="P607" s="1">
        <v>1.0</v>
      </c>
      <c r="Q607" s="1">
        <v>1.0</v>
      </c>
      <c r="U607" s="1">
        <v>146.0</v>
      </c>
      <c r="V607" s="1" t="s">
        <v>5347</v>
      </c>
      <c r="W607" s="2">
        <v>43948.0</v>
      </c>
      <c r="X607" s="1"/>
      <c r="Y607" s="6"/>
    </row>
    <row r="608">
      <c r="A608" s="1" t="s">
        <v>5348</v>
      </c>
      <c r="B608" s="1" t="s">
        <v>5349</v>
      </c>
      <c r="C608" s="1" t="s">
        <v>5350</v>
      </c>
      <c r="J608" s="4" t="s">
        <v>5351</v>
      </c>
      <c r="K608" s="1" t="s">
        <v>30</v>
      </c>
      <c r="L608" s="1" t="s">
        <v>31</v>
      </c>
      <c r="M608" s="1" t="s">
        <v>3017</v>
      </c>
      <c r="N608" s="1" t="s">
        <v>5352</v>
      </c>
      <c r="O608" s="1" t="s">
        <v>5353</v>
      </c>
      <c r="P608" s="1">
        <v>1.0</v>
      </c>
      <c r="Q608" s="1">
        <v>2.0</v>
      </c>
      <c r="S608" s="1">
        <v>1.0</v>
      </c>
      <c r="T608" s="1">
        <v>1.0</v>
      </c>
      <c r="U608" s="1">
        <v>6.0</v>
      </c>
      <c r="V608" s="1" t="s">
        <v>5354</v>
      </c>
      <c r="W608" s="5"/>
      <c r="X608" s="1"/>
      <c r="Y608" s="6"/>
    </row>
    <row r="609">
      <c r="A609" s="1" t="s">
        <v>5355</v>
      </c>
      <c r="B609" s="1" t="s">
        <v>5356</v>
      </c>
      <c r="C609" s="1" t="s">
        <v>5357</v>
      </c>
      <c r="H609" s="1" t="s">
        <v>5358</v>
      </c>
      <c r="J609" s="4" t="s">
        <v>5359</v>
      </c>
      <c r="K609" s="1" t="s">
        <v>30</v>
      </c>
      <c r="L609" s="1" t="s">
        <v>31</v>
      </c>
      <c r="M609" s="1" t="s">
        <v>31</v>
      </c>
      <c r="N609" s="1" t="s">
        <v>5360</v>
      </c>
      <c r="O609" s="1" t="s">
        <v>5361</v>
      </c>
      <c r="P609" s="1">
        <v>1.0</v>
      </c>
      <c r="Q609" s="1">
        <v>1.0</v>
      </c>
      <c r="U609" s="1">
        <v>1.0</v>
      </c>
      <c r="V609" s="1" t="s">
        <v>5362</v>
      </c>
      <c r="W609" s="2">
        <v>44004.0</v>
      </c>
      <c r="X609" s="1"/>
      <c r="Y609" s="1" t="s">
        <v>168</v>
      </c>
    </row>
    <row r="610">
      <c r="A610" s="1" t="s">
        <v>5363</v>
      </c>
      <c r="B610" s="1" t="s">
        <v>5364</v>
      </c>
      <c r="C610" s="1" t="s">
        <v>5365</v>
      </c>
      <c r="D610" s="1" t="s">
        <v>5366</v>
      </c>
      <c r="E610" s="1" t="s">
        <v>5367</v>
      </c>
      <c r="G610" s="1" t="s">
        <v>5368</v>
      </c>
      <c r="J610" s="4" t="s">
        <v>5369</v>
      </c>
      <c r="K610" s="1" t="s">
        <v>30</v>
      </c>
      <c r="L610" s="1" t="s">
        <v>31</v>
      </c>
      <c r="M610" s="1" t="s">
        <v>5009</v>
      </c>
      <c r="N610" s="1" t="s">
        <v>5370</v>
      </c>
      <c r="O610" s="1" t="s">
        <v>5371</v>
      </c>
      <c r="P610" s="1">
        <v>1.0</v>
      </c>
      <c r="Q610" s="1">
        <v>1.0</v>
      </c>
      <c r="U610" s="1">
        <v>2.0</v>
      </c>
      <c r="V610" s="1" t="s">
        <v>5372</v>
      </c>
      <c r="W610" s="2">
        <v>44004.0</v>
      </c>
      <c r="X610" s="1"/>
      <c r="Y610" s="1" t="s">
        <v>36</v>
      </c>
    </row>
    <row r="611">
      <c r="A611" s="1" t="s">
        <v>5373</v>
      </c>
      <c r="B611" s="1" t="s">
        <v>5374</v>
      </c>
      <c r="C611" s="1" t="s">
        <v>4996</v>
      </c>
      <c r="H611" s="1" t="s">
        <v>5374</v>
      </c>
      <c r="J611" s="4" t="s">
        <v>5375</v>
      </c>
      <c r="K611" s="1" t="s">
        <v>30</v>
      </c>
      <c r="L611" s="1" t="s">
        <v>31</v>
      </c>
      <c r="M611" s="1" t="s">
        <v>5376</v>
      </c>
      <c r="N611" s="1" t="s">
        <v>5377</v>
      </c>
      <c r="O611" s="1" t="s">
        <v>5378</v>
      </c>
      <c r="P611" s="1">
        <v>1.0</v>
      </c>
      <c r="Q611" s="1">
        <v>1.0</v>
      </c>
      <c r="U611" s="1">
        <v>2.0</v>
      </c>
      <c r="V611" s="1" t="s">
        <v>5379</v>
      </c>
      <c r="W611" s="2">
        <v>44000.0</v>
      </c>
      <c r="X611" s="1"/>
      <c r="Y611" s="1" t="s">
        <v>36</v>
      </c>
    </row>
    <row r="612">
      <c r="A612" s="1" t="s">
        <v>5380</v>
      </c>
      <c r="B612" s="1" t="s">
        <v>5381</v>
      </c>
      <c r="C612" s="1" t="s">
        <v>5382</v>
      </c>
      <c r="J612" s="4" t="s">
        <v>5383</v>
      </c>
      <c r="K612" s="1" t="s">
        <v>130</v>
      </c>
      <c r="L612" s="1" t="s">
        <v>31</v>
      </c>
      <c r="M612" s="1" t="s">
        <v>4940</v>
      </c>
      <c r="N612" s="1" t="s">
        <v>5384</v>
      </c>
      <c r="O612" s="1" t="s">
        <v>5385</v>
      </c>
      <c r="P612" s="1">
        <v>1.0</v>
      </c>
      <c r="Q612" s="1">
        <v>1.0</v>
      </c>
      <c r="U612" s="1">
        <v>2.0</v>
      </c>
      <c r="V612" s="1" t="s">
        <v>5386</v>
      </c>
      <c r="W612" s="2">
        <v>44004.0</v>
      </c>
      <c r="X612" s="1"/>
      <c r="Y612" s="1" t="s">
        <v>36</v>
      </c>
    </row>
    <row r="613">
      <c r="A613" s="1" t="s">
        <v>5387</v>
      </c>
      <c r="B613" s="1" t="s">
        <v>5388</v>
      </c>
      <c r="C613" s="1" t="s">
        <v>5389</v>
      </c>
      <c r="D613" s="1" t="s">
        <v>5390</v>
      </c>
      <c r="E613" s="1" t="s">
        <v>5391</v>
      </c>
      <c r="F613" s="1" t="s">
        <v>5392</v>
      </c>
      <c r="G613" s="1" t="s">
        <v>5393</v>
      </c>
      <c r="J613" s="4" t="s">
        <v>5394</v>
      </c>
      <c r="K613" s="1" t="s">
        <v>30</v>
      </c>
      <c r="L613" s="1" t="s">
        <v>79</v>
      </c>
      <c r="M613" s="1" t="s">
        <v>4639</v>
      </c>
      <c r="N613" s="1" t="s">
        <v>5395</v>
      </c>
      <c r="O613" s="1" t="s">
        <v>5396</v>
      </c>
      <c r="P613" s="1">
        <v>1.0</v>
      </c>
      <c r="Q613" s="1">
        <v>1.0</v>
      </c>
      <c r="U613" s="1">
        <v>2.0</v>
      </c>
      <c r="V613" s="1" t="s">
        <v>5397</v>
      </c>
      <c r="W613" s="2">
        <v>44003.0</v>
      </c>
      <c r="X613" s="1"/>
      <c r="Y613" s="6"/>
    </row>
    <row r="614">
      <c r="A614" s="1" t="s">
        <v>5398</v>
      </c>
      <c r="B614" s="1" t="s">
        <v>5399</v>
      </c>
      <c r="C614" s="1" t="s">
        <v>5400</v>
      </c>
      <c r="D614" s="1" t="s">
        <v>5401</v>
      </c>
      <c r="E614" s="1" t="s">
        <v>5402</v>
      </c>
      <c r="F614" s="1" t="s">
        <v>5403</v>
      </c>
      <c r="G614" s="1" t="s">
        <v>5404</v>
      </c>
      <c r="J614" s="4" t="s">
        <v>5405</v>
      </c>
      <c r="K614" s="1" t="s">
        <v>130</v>
      </c>
      <c r="L614" s="1" t="s">
        <v>31</v>
      </c>
      <c r="M614" s="1" t="s">
        <v>5406</v>
      </c>
      <c r="N614" s="1" t="s">
        <v>5407</v>
      </c>
      <c r="O614" s="1" t="s">
        <v>5408</v>
      </c>
      <c r="P614" s="1">
        <v>1.0</v>
      </c>
      <c r="Q614" s="1">
        <v>1.0</v>
      </c>
      <c r="U614" s="1">
        <v>1.0</v>
      </c>
      <c r="V614" s="1" t="s">
        <v>5409</v>
      </c>
      <c r="W614" s="2">
        <v>44002.0</v>
      </c>
      <c r="X614" s="1"/>
      <c r="Y614" s="6"/>
    </row>
    <row r="615">
      <c r="A615" s="1" t="s">
        <v>5410</v>
      </c>
      <c r="B615" s="1" t="s">
        <v>5411</v>
      </c>
      <c r="C615" s="1" t="s">
        <v>5412</v>
      </c>
      <c r="D615" s="1" t="s">
        <v>5413</v>
      </c>
      <c r="E615" s="1" t="s">
        <v>5414</v>
      </c>
      <c r="G615" s="1" t="s">
        <v>5415</v>
      </c>
      <c r="H615" s="1" t="s">
        <v>5416</v>
      </c>
      <c r="J615" s="4" t="s">
        <v>5417</v>
      </c>
      <c r="K615" s="1" t="s">
        <v>401</v>
      </c>
      <c r="L615" s="1" t="s">
        <v>31</v>
      </c>
      <c r="M615" s="1" t="s">
        <v>4489</v>
      </c>
      <c r="N615" s="1" t="s">
        <v>5418</v>
      </c>
      <c r="O615" s="1" t="s">
        <v>5419</v>
      </c>
      <c r="P615" s="1">
        <v>1.0</v>
      </c>
      <c r="Q615" s="1">
        <v>1.0</v>
      </c>
      <c r="U615" s="1">
        <v>5.0</v>
      </c>
      <c r="V615" s="1" t="s">
        <v>5420</v>
      </c>
      <c r="W615" s="2">
        <v>43538.0</v>
      </c>
      <c r="X615" s="1"/>
      <c r="Y615" s="1" t="s">
        <v>168</v>
      </c>
    </row>
    <row r="616">
      <c r="A616" s="1" t="s">
        <v>5421</v>
      </c>
      <c r="B616" s="1" t="s">
        <v>5422</v>
      </c>
      <c r="C616" s="1" t="s">
        <v>5130</v>
      </c>
      <c r="H616" s="1" t="s">
        <v>5423</v>
      </c>
      <c r="J616" s="4" t="s">
        <v>5424</v>
      </c>
      <c r="K616" s="1" t="s">
        <v>401</v>
      </c>
      <c r="L616" s="1" t="s">
        <v>31</v>
      </c>
      <c r="M616" s="1" t="s">
        <v>4498</v>
      </c>
      <c r="N616" s="1" t="s">
        <v>5425</v>
      </c>
      <c r="O616" s="1" t="s">
        <v>5426</v>
      </c>
      <c r="P616" s="1">
        <v>1.0</v>
      </c>
      <c r="Q616" s="1">
        <v>1.0</v>
      </c>
      <c r="U616" s="1">
        <v>12.0</v>
      </c>
      <c r="V616" s="1" t="s">
        <v>5427</v>
      </c>
      <c r="W616" s="2">
        <v>44001.0</v>
      </c>
      <c r="X616" s="1"/>
      <c r="Y616" s="1" t="s">
        <v>36</v>
      </c>
    </row>
    <row r="617">
      <c r="A617" s="1" t="s">
        <v>5428</v>
      </c>
      <c r="B617" s="1" t="s">
        <v>5429</v>
      </c>
      <c r="C617" s="1" t="s">
        <v>5430</v>
      </c>
      <c r="D617" s="1" t="s">
        <v>5431</v>
      </c>
      <c r="J617" s="4" t="s">
        <v>5432</v>
      </c>
      <c r="K617" s="1" t="s">
        <v>30</v>
      </c>
      <c r="L617" s="1" t="s">
        <v>31</v>
      </c>
      <c r="M617" s="1" t="s">
        <v>4498</v>
      </c>
      <c r="N617" s="1" t="s">
        <v>5433</v>
      </c>
      <c r="O617" s="1" t="s">
        <v>5434</v>
      </c>
      <c r="P617" s="1">
        <v>3.0</v>
      </c>
      <c r="Q617" s="1">
        <v>1.0</v>
      </c>
      <c r="S617" s="1">
        <v>1.0</v>
      </c>
      <c r="U617" s="1">
        <v>45.0</v>
      </c>
      <c r="V617" s="1" t="s">
        <v>5435</v>
      </c>
      <c r="W617" s="2">
        <v>43970.0</v>
      </c>
      <c r="X617" s="1"/>
      <c r="Y617" s="6"/>
    </row>
    <row r="618">
      <c r="A618" s="1" t="s">
        <v>5436</v>
      </c>
      <c r="B618" s="1" t="s">
        <v>5437</v>
      </c>
      <c r="C618" s="1" t="s">
        <v>5438</v>
      </c>
      <c r="D618" s="1" t="s">
        <v>5439</v>
      </c>
      <c r="J618" s="4" t="s">
        <v>5440</v>
      </c>
      <c r="K618" s="1" t="s">
        <v>401</v>
      </c>
      <c r="L618" s="1" t="s">
        <v>51</v>
      </c>
      <c r="M618" s="1" t="s">
        <v>5441</v>
      </c>
      <c r="N618" s="1" t="s">
        <v>5442</v>
      </c>
      <c r="O618" s="1" t="s">
        <v>5443</v>
      </c>
      <c r="P618" s="1">
        <v>6.0</v>
      </c>
      <c r="Q618" s="1">
        <v>1.0</v>
      </c>
      <c r="S618" s="1">
        <v>3.0</v>
      </c>
      <c r="U618" s="1">
        <v>179.0</v>
      </c>
      <c r="V618" s="1" t="s">
        <v>5444</v>
      </c>
      <c r="W618" s="2">
        <v>43916.0</v>
      </c>
      <c r="X618" s="1"/>
      <c r="Y618" s="1" t="s">
        <v>36</v>
      </c>
    </row>
    <row r="619">
      <c r="A619" s="1" t="s">
        <v>5445</v>
      </c>
      <c r="B619" s="1" t="s">
        <v>5446</v>
      </c>
      <c r="C619" s="1" t="s">
        <v>5447</v>
      </c>
      <c r="J619" s="4" t="s">
        <v>5448</v>
      </c>
      <c r="K619" s="1" t="s">
        <v>30</v>
      </c>
      <c r="L619" s="1" t="s">
        <v>31</v>
      </c>
      <c r="M619" s="1" t="s">
        <v>4940</v>
      </c>
      <c r="N619" s="1" t="s">
        <v>5449</v>
      </c>
      <c r="O619" s="1" t="s">
        <v>5450</v>
      </c>
      <c r="P619" s="1">
        <v>2.0</v>
      </c>
      <c r="Q619" s="1">
        <v>1.0</v>
      </c>
      <c r="U619" s="1">
        <v>5.0</v>
      </c>
      <c r="V619" s="1" t="s">
        <v>5451</v>
      </c>
      <c r="W619" s="2">
        <v>43999.0</v>
      </c>
      <c r="X619" s="1"/>
      <c r="Y619" s="6"/>
    </row>
    <row r="620">
      <c r="A620" s="1" t="s">
        <v>5452</v>
      </c>
      <c r="B620" s="1" t="s">
        <v>5453</v>
      </c>
      <c r="C620" s="1" t="s">
        <v>5454</v>
      </c>
      <c r="H620" s="1" t="s">
        <v>5455</v>
      </c>
      <c r="J620" s="4" t="s">
        <v>5456</v>
      </c>
      <c r="K620" s="1" t="s">
        <v>30</v>
      </c>
      <c r="L620" s="1" t="s">
        <v>51</v>
      </c>
      <c r="M620" s="1" t="s">
        <v>5018</v>
      </c>
      <c r="N620" s="1" t="s">
        <v>5457</v>
      </c>
      <c r="O620" s="1" t="s">
        <v>5458</v>
      </c>
      <c r="P620" s="1">
        <v>1.0</v>
      </c>
      <c r="Q620" s="1">
        <v>1.0</v>
      </c>
      <c r="U620" s="1">
        <v>3.0</v>
      </c>
      <c r="V620" s="1" t="s">
        <v>5459</v>
      </c>
      <c r="W620" s="2">
        <v>44001.0</v>
      </c>
      <c r="X620" s="1"/>
      <c r="Y620" s="1" t="s">
        <v>36</v>
      </c>
    </row>
    <row r="621">
      <c r="A621" s="1" t="s">
        <v>5460</v>
      </c>
      <c r="B621" s="1" t="s">
        <v>5461</v>
      </c>
      <c r="C621" s="1" t="s">
        <v>5462</v>
      </c>
      <c r="D621" s="1" t="s">
        <v>5463</v>
      </c>
      <c r="H621" s="1" t="s">
        <v>5464</v>
      </c>
      <c r="J621" s="4" t="s">
        <v>5465</v>
      </c>
      <c r="K621" s="1" t="s">
        <v>30</v>
      </c>
      <c r="L621" s="1" t="s">
        <v>31</v>
      </c>
      <c r="M621" s="1" t="s">
        <v>5212</v>
      </c>
      <c r="N621" s="1" t="s">
        <v>5466</v>
      </c>
      <c r="O621" s="1" t="s">
        <v>5467</v>
      </c>
      <c r="P621" s="1">
        <v>1.0</v>
      </c>
      <c r="Q621" s="1">
        <v>1.0</v>
      </c>
      <c r="U621" s="1">
        <v>6.0</v>
      </c>
      <c r="V621" s="1" t="s">
        <v>5468</v>
      </c>
      <c r="W621" s="2">
        <v>43945.0</v>
      </c>
      <c r="X621" s="1"/>
      <c r="Y621" s="6"/>
    </row>
    <row r="622">
      <c r="A622" s="1" t="s">
        <v>5469</v>
      </c>
      <c r="B622" s="1" t="s">
        <v>5470</v>
      </c>
      <c r="C622" s="1" t="s">
        <v>5471</v>
      </c>
      <c r="D622" s="1" t="s">
        <v>5472</v>
      </c>
      <c r="H622" s="1" t="s">
        <v>5473</v>
      </c>
      <c r="J622" s="4" t="s">
        <v>5474</v>
      </c>
      <c r="K622" s="1" t="s">
        <v>401</v>
      </c>
      <c r="L622" s="1" t="s">
        <v>31</v>
      </c>
      <c r="M622" s="1" t="s">
        <v>2507</v>
      </c>
      <c r="N622" s="1" t="s">
        <v>5475</v>
      </c>
      <c r="O622" s="1" t="s">
        <v>5476</v>
      </c>
      <c r="P622" s="1">
        <v>1.0</v>
      </c>
      <c r="Q622" s="1">
        <v>1.0</v>
      </c>
      <c r="U622" s="1">
        <v>7.0</v>
      </c>
      <c r="V622" s="1" t="s">
        <v>5477</v>
      </c>
      <c r="W622" s="2">
        <v>44000.0</v>
      </c>
      <c r="X622" s="1"/>
      <c r="Y622" s="1" t="s">
        <v>199</v>
      </c>
    </row>
    <row r="623">
      <c r="A623" s="1" t="s">
        <v>5478</v>
      </c>
      <c r="B623" s="1" t="s">
        <v>5479</v>
      </c>
      <c r="C623" s="1" t="s">
        <v>5480</v>
      </c>
      <c r="J623" s="4" t="s">
        <v>5481</v>
      </c>
      <c r="K623" s="1" t="s">
        <v>30</v>
      </c>
      <c r="L623" s="1" t="s">
        <v>31</v>
      </c>
      <c r="M623" s="1" t="s">
        <v>4940</v>
      </c>
      <c r="N623" s="1" t="s">
        <v>5482</v>
      </c>
      <c r="O623" s="1" t="s">
        <v>5483</v>
      </c>
      <c r="P623" s="1">
        <v>1.0</v>
      </c>
      <c r="Q623" s="1">
        <v>1.0</v>
      </c>
      <c r="U623" s="1">
        <v>3.0</v>
      </c>
      <c r="V623" s="1" t="s">
        <v>5484</v>
      </c>
      <c r="W623" s="2">
        <v>44000.0</v>
      </c>
      <c r="X623" s="1"/>
      <c r="Y623" s="6"/>
    </row>
    <row r="624">
      <c r="A624" s="1" t="s">
        <v>5485</v>
      </c>
      <c r="B624" s="1" t="s">
        <v>5486</v>
      </c>
      <c r="C624" s="1" t="s">
        <v>5487</v>
      </c>
      <c r="J624" s="4" t="s">
        <v>5488</v>
      </c>
      <c r="K624" s="1" t="s">
        <v>30</v>
      </c>
      <c r="L624" s="1" t="s">
        <v>31</v>
      </c>
      <c r="M624" s="1" t="s">
        <v>5489</v>
      </c>
      <c r="N624" s="1" t="s">
        <v>5490</v>
      </c>
      <c r="O624" s="1" t="s">
        <v>5491</v>
      </c>
      <c r="P624" s="1">
        <v>1.0</v>
      </c>
      <c r="Q624" s="1">
        <v>1.0</v>
      </c>
      <c r="U624" s="1">
        <v>29.0</v>
      </c>
      <c r="V624" s="1" t="s">
        <v>5492</v>
      </c>
      <c r="W624" s="2">
        <v>43958.0</v>
      </c>
      <c r="X624" s="1"/>
      <c r="Y624" s="1" t="s">
        <v>199</v>
      </c>
    </row>
    <row r="625">
      <c r="A625" s="1" t="s">
        <v>5493</v>
      </c>
      <c r="B625" s="1" t="s">
        <v>5494</v>
      </c>
      <c r="C625" s="1" t="s">
        <v>5495</v>
      </c>
      <c r="J625" s="4" t="s">
        <v>5496</v>
      </c>
      <c r="K625" s="1" t="s">
        <v>401</v>
      </c>
      <c r="L625" s="1" t="s">
        <v>51</v>
      </c>
      <c r="M625" s="1" t="s">
        <v>5497</v>
      </c>
      <c r="N625" s="1" t="s">
        <v>5498</v>
      </c>
      <c r="O625" s="1" t="s">
        <v>5499</v>
      </c>
      <c r="P625" s="1">
        <v>6.0</v>
      </c>
      <c r="Q625" s="1">
        <v>1.0</v>
      </c>
      <c r="U625" s="1">
        <v>28.0</v>
      </c>
      <c r="V625" s="1" t="s">
        <v>5500</v>
      </c>
      <c r="W625" s="2">
        <v>43871.0</v>
      </c>
      <c r="X625" s="1"/>
      <c r="Y625" s="1" t="s">
        <v>36</v>
      </c>
    </row>
    <row r="626">
      <c r="A626" s="1" t="s">
        <v>5501</v>
      </c>
      <c r="B626" s="1" t="s">
        <v>5502</v>
      </c>
      <c r="C626" s="1" t="s">
        <v>5503</v>
      </c>
      <c r="D626" s="1" t="s">
        <v>5504</v>
      </c>
      <c r="J626" s="4" t="s">
        <v>5505</v>
      </c>
      <c r="K626" s="1" t="s">
        <v>30</v>
      </c>
      <c r="L626" s="1" t="s">
        <v>31</v>
      </c>
      <c r="M626" s="1" t="s">
        <v>5506</v>
      </c>
      <c r="N626" s="1" t="s">
        <v>5507</v>
      </c>
      <c r="O626" s="1" t="s">
        <v>5508</v>
      </c>
      <c r="P626" s="1">
        <v>1.0</v>
      </c>
      <c r="Q626" s="1">
        <v>2.0</v>
      </c>
      <c r="U626" s="1">
        <v>1.0</v>
      </c>
      <c r="V626" s="1" t="s">
        <v>5509</v>
      </c>
      <c r="W626" s="2">
        <v>44000.0</v>
      </c>
      <c r="X626" s="1"/>
      <c r="Y626" s="6"/>
    </row>
    <row r="627">
      <c r="A627" s="1" t="s">
        <v>5510</v>
      </c>
      <c r="B627" s="1" t="s">
        <v>5511</v>
      </c>
      <c r="C627" s="1" t="s">
        <v>5512</v>
      </c>
      <c r="J627" s="4" t="s">
        <v>5513</v>
      </c>
      <c r="K627" s="1" t="s">
        <v>30</v>
      </c>
      <c r="L627" s="1" t="s">
        <v>31</v>
      </c>
      <c r="M627" s="1" t="s">
        <v>2515</v>
      </c>
      <c r="N627" s="1" t="s">
        <v>5514</v>
      </c>
      <c r="O627" s="1" t="s">
        <v>5515</v>
      </c>
      <c r="P627" s="1">
        <v>1.0</v>
      </c>
      <c r="Q627" s="1">
        <v>1.0</v>
      </c>
      <c r="U627" s="1">
        <v>2.0</v>
      </c>
      <c r="V627" s="1" t="s">
        <v>5516</v>
      </c>
      <c r="W627" s="2">
        <v>43999.0</v>
      </c>
      <c r="X627" s="1"/>
      <c r="Y627" s="6"/>
    </row>
    <row r="628">
      <c r="A628" s="1" t="s">
        <v>5517</v>
      </c>
      <c r="B628" s="1" t="s">
        <v>3748</v>
      </c>
      <c r="C628" s="1" t="s">
        <v>5518</v>
      </c>
      <c r="J628" s="4" t="s">
        <v>5519</v>
      </c>
      <c r="K628" s="1" t="s">
        <v>30</v>
      </c>
      <c r="L628" s="1" t="s">
        <v>31</v>
      </c>
      <c r="M628" s="1" t="s">
        <v>5018</v>
      </c>
      <c r="N628" s="1" t="s">
        <v>5520</v>
      </c>
      <c r="O628" s="1" t="s">
        <v>5521</v>
      </c>
      <c r="P628" s="1">
        <v>1.0</v>
      </c>
      <c r="Q628" s="1">
        <v>1.0</v>
      </c>
      <c r="U628" s="1">
        <v>2.0</v>
      </c>
      <c r="V628" s="1" t="s">
        <v>5522</v>
      </c>
      <c r="W628" s="2">
        <v>43999.0</v>
      </c>
      <c r="X628" s="1"/>
      <c r="Y628" s="1" t="s">
        <v>36</v>
      </c>
    </row>
    <row r="629">
      <c r="A629" s="1" t="s">
        <v>5523</v>
      </c>
      <c r="B629" s="1" t="s">
        <v>5524</v>
      </c>
      <c r="C629" s="1" t="s">
        <v>5525</v>
      </c>
      <c r="J629" s="4" t="s">
        <v>5526</v>
      </c>
      <c r="K629" s="1" t="s">
        <v>130</v>
      </c>
      <c r="L629" s="1" t="s">
        <v>31</v>
      </c>
      <c r="M629" s="1" t="s">
        <v>4940</v>
      </c>
      <c r="N629" s="1" t="s">
        <v>5527</v>
      </c>
      <c r="O629" s="1" t="s">
        <v>5528</v>
      </c>
      <c r="P629" s="1">
        <v>1.0</v>
      </c>
      <c r="Q629" s="1">
        <v>1.0</v>
      </c>
      <c r="U629" s="1">
        <v>2.0</v>
      </c>
      <c r="V629" s="1" t="s">
        <v>5529</v>
      </c>
      <c r="W629" s="2">
        <v>43999.0</v>
      </c>
      <c r="X629" s="1"/>
      <c r="Y629" s="1" t="s">
        <v>36</v>
      </c>
    </row>
    <row r="630">
      <c r="A630" s="1" t="s">
        <v>5530</v>
      </c>
      <c r="B630" s="1" t="s">
        <v>5531</v>
      </c>
      <c r="C630" s="1" t="s">
        <v>5532</v>
      </c>
      <c r="D630" s="1" t="s">
        <v>5533</v>
      </c>
      <c r="F630" s="1" t="s">
        <v>5534</v>
      </c>
      <c r="G630" s="1" t="s">
        <v>5535</v>
      </c>
      <c r="H630" s="1" t="s">
        <v>5536</v>
      </c>
      <c r="J630" s="4" t="s">
        <v>5537</v>
      </c>
      <c r="K630" s="1" t="s">
        <v>30</v>
      </c>
      <c r="L630" s="1" t="s">
        <v>31</v>
      </c>
      <c r="M630" s="1" t="s">
        <v>31</v>
      </c>
      <c r="N630" s="1" t="s">
        <v>5538</v>
      </c>
      <c r="O630" s="1" t="s">
        <v>5539</v>
      </c>
      <c r="P630" s="1">
        <v>1.0</v>
      </c>
      <c r="Q630" s="1">
        <v>1.0</v>
      </c>
      <c r="U630" s="1">
        <v>1.0</v>
      </c>
      <c r="V630" s="1" t="s">
        <v>5540</v>
      </c>
      <c r="W630" s="2">
        <v>43999.0</v>
      </c>
      <c r="X630" s="1"/>
      <c r="Y630" s="6"/>
    </row>
    <row r="631">
      <c r="A631" s="1" t="s">
        <v>5541</v>
      </c>
      <c r="B631" s="1" t="s">
        <v>5542</v>
      </c>
      <c r="C631" s="1" t="s">
        <v>5543</v>
      </c>
      <c r="D631" s="1" t="s">
        <v>5544</v>
      </c>
      <c r="H631" s="1" t="s">
        <v>5545</v>
      </c>
      <c r="J631" s="4" t="s">
        <v>5546</v>
      </c>
      <c r="K631" s="1" t="s">
        <v>130</v>
      </c>
      <c r="L631" s="1" t="s">
        <v>31</v>
      </c>
      <c r="M631" s="1" t="s">
        <v>5406</v>
      </c>
      <c r="N631" s="1" t="s">
        <v>5547</v>
      </c>
      <c r="O631" s="1" t="s">
        <v>5548</v>
      </c>
      <c r="P631" s="1">
        <v>1.0</v>
      </c>
      <c r="Q631" s="1">
        <v>1.0</v>
      </c>
      <c r="U631" s="1">
        <v>4.0</v>
      </c>
      <c r="V631" s="1" t="s">
        <v>5549</v>
      </c>
      <c r="W631" s="2">
        <v>43999.0</v>
      </c>
      <c r="X631" s="1"/>
      <c r="Y631" s="6"/>
    </row>
    <row r="632">
      <c r="A632" s="1" t="s">
        <v>5550</v>
      </c>
      <c r="B632" s="1" t="s">
        <v>5551</v>
      </c>
      <c r="C632" s="1" t="s">
        <v>5552</v>
      </c>
      <c r="J632" s="4" t="s">
        <v>5553</v>
      </c>
      <c r="K632" s="1" t="s">
        <v>130</v>
      </c>
      <c r="L632" s="1" t="s">
        <v>31</v>
      </c>
      <c r="M632" s="1" t="s">
        <v>4370</v>
      </c>
      <c r="N632" s="1" t="s">
        <v>5554</v>
      </c>
      <c r="O632" s="1" t="s">
        <v>5555</v>
      </c>
      <c r="P632" s="1">
        <v>1.0</v>
      </c>
      <c r="Q632" s="1">
        <v>1.0</v>
      </c>
      <c r="U632" s="1">
        <v>1.0</v>
      </c>
      <c r="V632" s="1" t="s">
        <v>5556</v>
      </c>
      <c r="W632" s="2">
        <v>43998.0</v>
      </c>
      <c r="X632" s="1"/>
      <c r="Y632" s="6"/>
    </row>
    <row r="633">
      <c r="A633" s="1" t="s">
        <v>5557</v>
      </c>
      <c r="B633" s="1" t="s">
        <v>5558</v>
      </c>
      <c r="C633" s="1" t="s">
        <v>5559</v>
      </c>
      <c r="J633" s="4" t="s">
        <v>5560</v>
      </c>
      <c r="K633" s="1" t="s">
        <v>130</v>
      </c>
      <c r="L633" s="1" t="s">
        <v>31</v>
      </c>
      <c r="M633" s="1" t="s">
        <v>5561</v>
      </c>
      <c r="N633" s="1" t="s">
        <v>5562</v>
      </c>
      <c r="O633" s="1" t="s">
        <v>5563</v>
      </c>
      <c r="P633" s="1">
        <v>1.0</v>
      </c>
      <c r="Q633" s="1">
        <v>1.0</v>
      </c>
      <c r="U633" s="1">
        <v>1.0</v>
      </c>
      <c r="V633" s="1" t="s">
        <v>5564</v>
      </c>
      <c r="W633" s="2">
        <v>43998.0</v>
      </c>
      <c r="X633" s="1"/>
      <c r="Y633" s="6"/>
    </row>
    <row r="634">
      <c r="A634" s="1" t="s">
        <v>5565</v>
      </c>
      <c r="B634" s="1" t="s">
        <v>5566</v>
      </c>
      <c r="C634" s="1" t="s">
        <v>5567</v>
      </c>
      <c r="H634" s="1" t="s">
        <v>5568</v>
      </c>
      <c r="J634" s="4" t="s">
        <v>5569</v>
      </c>
      <c r="K634" s="1" t="s">
        <v>30</v>
      </c>
      <c r="L634" s="1" t="s">
        <v>31</v>
      </c>
      <c r="M634" s="1" t="s">
        <v>4940</v>
      </c>
      <c r="N634" s="1" t="s">
        <v>5570</v>
      </c>
      <c r="O634" s="1" t="s">
        <v>5571</v>
      </c>
      <c r="P634" s="1">
        <v>2.0</v>
      </c>
      <c r="Q634" s="1">
        <v>1.0</v>
      </c>
      <c r="U634" s="1">
        <v>10.0</v>
      </c>
      <c r="V634" s="1" t="s">
        <v>5572</v>
      </c>
      <c r="W634" s="2">
        <v>43974.0</v>
      </c>
      <c r="X634" s="1"/>
      <c r="Y634" s="6"/>
    </row>
    <row r="635">
      <c r="A635" s="1" t="s">
        <v>5573</v>
      </c>
      <c r="B635" s="1" t="s">
        <v>5574</v>
      </c>
      <c r="C635" s="1" t="s">
        <v>5575</v>
      </c>
      <c r="J635" s="4" t="s">
        <v>5576</v>
      </c>
      <c r="K635" s="1" t="s">
        <v>30</v>
      </c>
      <c r="L635" s="1" t="s">
        <v>31</v>
      </c>
      <c r="M635" s="1" t="s">
        <v>5577</v>
      </c>
      <c r="N635" s="1" t="s">
        <v>5578</v>
      </c>
      <c r="O635" s="1" t="s">
        <v>5579</v>
      </c>
      <c r="P635" s="1">
        <v>2.0</v>
      </c>
      <c r="Q635" s="1">
        <v>1.0</v>
      </c>
      <c r="U635" s="1">
        <v>1.0</v>
      </c>
      <c r="V635" s="1" t="s">
        <v>5580</v>
      </c>
      <c r="W635" s="2">
        <v>43997.0</v>
      </c>
      <c r="X635" s="1"/>
      <c r="Y635" s="6"/>
    </row>
    <row r="636">
      <c r="A636" s="1" t="s">
        <v>5581</v>
      </c>
      <c r="B636" s="1" t="s">
        <v>5582</v>
      </c>
      <c r="C636" s="1" t="s">
        <v>5583</v>
      </c>
      <c r="D636" s="1" t="s">
        <v>5584</v>
      </c>
      <c r="J636" s="4" t="s">
        <v>5585</v>
      </c>
      <c r="K636" s="1" t="s">
        <v>30</v>
      </c>
      <c r="L636" s="1" t="s">
        <v>31</v>
      </c>
      <c r="M636" s="1" t="s">
        <v>5586</v>
      </c>
      <c r="N636" s="1" t="s">
        <v>5587</v>
      </c>
      <c r="O636" s="1" t="s">
        <v>5588</v>
      </c>
      <c r="P636" s="1">
        <v>1.0</v>
      </c>
      <c r="Q636" s="1">
        <v>1.0</v>
      </c>
      <c r="U636" s="1">
        <v>5.0</v>
      </c>
      <c r="V636" s="1" t="s">
        <v>5589</v>
      </c>
      <c r="W636" s="2">
        <v>43752.0</v>
      </c>
      <c r="X636" s="1"/>
      <c r="Y636" s="6"/>
    </row>
    <row r="637">
      <c r="A637" s="1" t="s">
        <v>5590</v>
      </c>
      <c r="B637" s="1" t="s">
        <v>5591</v>
      </c>
      <c r="C637" s="1" t="s">
        <v>5592</v>
      </c>
      <c r="D637" s="1" t="s">
        <v>5593</v>
      </c>
      <c r="J637" s="4" t="s">
        <v>5594</v>
      </c>
      <c r="K637" s="1" t="s">
        <v>30</v>
      </c>
      <c r="L637" s="1" t="s">
        <v>79</v>
      </c>
      <c r="M637" s="1" t="s">
        <v>4639</v>
      </c>
      <c r="N637" s="1" t="s">
        <v>5595</v>
      </c>
      <c r="O637" s="1" t="s">
        <v>5596</v>
      </c>
      <c r="P637" s="1">
        <v>5.0</v>
      </c>
      <c r="Q637" s="1">
        <v>1.0</v>
      </c>
      <c r="U637" s="1">
        <v>24.0</v>
      </c>
      <c r="V637" s="1" t="s">
        <v>5597</v>
      </c>
      <c r="W637" s="2">
        <v>43145.0</v>
      </c>
      <c r="X637" s="1"/>
      <c r="Y637" s="1" t="s">
        <v>36</v>
      </c>
    </row>
  </sheetData>
  <dataValidations>
    <dataValidation type="list" allowBlank="1" showErrorMessage="1" sqref="Y2:Y362 Y364:Y519 Y521:Y637">
      <formula1>"unrelated,mainrepo,extension/clon,teaching,research,development,learning"</formula1>
    </dataValidation>
    <dataValidation type="list" allowBlank="1" showErrorMessage="1" sqref="X2:X637">
      <formula1>"A,I,P"</formula1>
    </dataValidation>
  </dataValidations>
  <hyperlinks>
    <hyperlink r:id="rId1" ref="J2"/>
    <hyperlink r:id="rId2" ref="J3"/>
    <hyperlink r:id="rId3" ref="J4"/>
    <hyperlink r:id="rId4" ref="B5"/>
    <hyperlink r:id="rId5" ref="J5"/>
    <hyperlink r:id="rId6" ref="J6"/>
    <hyperlink r:id="rId7" ref="J7"/>
    <hyperlink r:id="rId8" ref="J8"/>
    <hyperlink r:id="rId9" ref="J9"/>
    <hyperlink r:id="rId10" ref="J10"/>
    <hyperlink r:id="rId11" ref="J11"/>
    <hyperlink r:id="rId12" ref="J12"/>
    <hyperlink r:id="rId13" ref="J13"/>
    <hyperlink r:id="rId14" ref="J14"/>
    <hyperlink r:id="rId15" ref="J15"/>
    <hyperlink r:id="rId16" ref="J16"/>
    <hyperlink r:id="rId17" ref="J17"/>
    <hyperlink r:id="rId18" ref="J18"/>
    <hyperlink r:id="rId19" ref="J19"/>
    <hyperlink r:id="rId20" ref="J20"/>
    <hyperlink r:id="rId21" ref="J21"/>
    <hyperlink r:id="rId22" ref="J22"/>
    <hyperlink r:id="rId23" ref="F23"/>
    <hyperlink r:id="rId24" ref="J23"/>
    <hyperlink r:id="rId25" ref="J24"/>
    <hyperlink r:id="rId26" ref="B25"/>
    <hyperlink r:id="rId27" ref="J25"/>
    <hyperlink r:id="rId28" ref="J26"/>
    <hyperlink r:id="rId29" ref="J27"/>
    <hyperlink r:id="rId30" ref="J28"/>
    <hyperlink r:id="rId31" ref="J29"/>
    <hyperlink r:id="rId32" ref="J30"/>
    <hyperlink r:id="rId33" ref="J31"/>
    <hyperlink r:id="rId34" ref="J32"/>
    <hyperlink r:id="rId35" ref="J33"/>
    <hyperlink r:id="rId36" ref="J34"/>
    <hyperlink r:id="rId37" ref="J35"/>
    <hyperlink r:id="rId38" ref="J36"/>
    <hyperlink r:id="rId39" ref="J37"/>
    <hyperlink r:id="rId40" ref="J38"/>
    <hyperlink r:id="rId41" ref="J39"/>
    <hyperlink r:id="rId42" ref="J40"/>
    <hyperlink r:id="rId43" ref="J41"/>
    <hyperlink r:id="rId44" ref="J42"/>
    <hyperlink r:id="rId45" ref="J43"/>
    <hyperlink r:id="rId46" ref="J44"/>
    <hyperlink r:id="rId47" ref="B45"/>
    <hyperlink r:id="rId48" ref="J45"/>
    <hyperlink r:id="rId49" ref="J46"/>
    <hyperlink r:id="rId50" ref="J47"/>
    <hyperlink r:id="rId51" ref="J48"/>
    <hyperlink r:id="rId52" ref="J49"/>
    <hyperlink r:id="rId53" ref="J50"/>
    <hyperlink r:id="rId54" ref="J51"/>
    <hyperlink r:id="rId55" ref="J52"/>
    <hyperlink r:id="rId56" ref="J53"/>
    <hyperlink r:id="rId57" ref="J54"/>
    <hyperlink r:id="rId58" ref="J55"/>
    <hyperlink r:id="rId59" ref="J56"/>
    <hyperlink r:id="rId60" ref="J57"/>
    <hyperlink r:id="rId61" ref="J58"/>
    <hyperlink r:id="rId62" ref="J59"/>
    <hyperlink r:id="rId63" ref="J60"/>
    <hyperlink r:id="rId64" ref="J61"/>
    <hyperlink r:id="rId65" ref="J62"/>
    <hyperlink r:id="rId66" ref="J63"/>
    <hyperlink r:id="rId67" ref="J64"/>
    <hyperlink r:id="rId68" ref="J65"/>
    <hyperlink r:id="rId69" ref="J66"/>
    <hyperlink r:id="rId70" ref="J67"/>
    <hyperlink r:id="rId71" ref="J68"/>
    <hyperlink r:id="rId72" ref="J69"/>
    <hyperlink r:id="rId73" ref="J70"/>
    <hyperlink r:id="rId74" ref="J71"/>
    <hyperlink r:id="rId75" ref="B72"/>
    <hyperlink r:id="rId76" ref="J72"/>
    <hyperlink r:id="rId77" ref="B73"/>
    <hyperlink r:id="rId78" ref="J73"/>
    <hyperlink r:id="rId79" ref="B74"/>
    <hyperlink r:id="rId80" ref="J74"/>
    <hyperlink r:id="rId81" ref="B75"/>
    <hyperlink r:id="rId82" ref="J75"/>
    <hyperlink r:id="rId83" ref="J76"/>
    <hyperlink r:id="rId84" ref="J77"/>
    <hyperlink r:id="rId85" ref="J78"/>
    <hyperlink r:id="rId86" ref="J79"/>
    <hyperlink r:id="rId87" ref="J80"/>
    <hyperlink r:id="rId88" ref="J81"/>
    <hyperlink r:id="rId89" ref="J82"/>
    <hyperlink r:id="rId90" ref="J83"/>
    <hyperlink r:id="rId91" ref="J84"/>
    <hyperlink r:id="rId92" ref="J85"/>
    <hyperlink r:id="rId93" ref="J86"/>
    <hyperlink r:id="rId94" ref="J87"/>
    <hyperlink r:id="rId95" ref="J88"/>
    <hyperlink r:id="rId96" ref="J89"/>
    <hyperlink r:id="rId97" ref="J90"/>
    <hyperlink r:id="rId98" ref="J91"/>
    <hyperlink r:id="rId99" ref="J92"/>
    <hyperlink r:id="rId100" ref="J93"/>
    <hyperlink r:id="rId101" ref="J94"/>
    <hyperlink r:id="rId102" ref="J95"/>
    <hyperlink r:id="rId103" ref="J96"/>
    <hyperlink r:id="rId104" ref="J97"/>
    <hyperlink r:id="rId105" ref="J98"/>
    <hyperlink r:id="rId106" ref="J99"/>
    <hyperlink r:id="rId107" ref="J100"/>
    <hyperlink r:id="rId108" ref="J101"/>
    <hyperlink r:id="rId109" ref="J102"/>
    <hyperlink r:id="rId110" ref="J103"/>
    <hyperlink r:id="rId111" ref="J104"/>
    <hyperlink r:id="rId112" ref="J105"/>
    <hyperlink r:id="rId113" ref="J106"/>
    <hyperlink r:id="rId114" ref="J107"/>
    <hyperlink r:id="rId115" ref="J108"/>
    <hyperlink r:id="rId116" ref="J109"/>
    <hyperlink r:id="rId117" ref="J110"/>
    <hyperlink r:id="rId118" ref="J111"/>
    <hyperlink r:id="rId119" ref="J112"/>
    <hyperlink r:id="rId120" ref="J113"/>
    <hyperlink r:id="rId121" ref="J114"/>
    <hyperlink r:id="rId122" ref="J115"/>
    <hyperlink r:id="rId123" ref="J116"/>
    <hyperlink r:id="rId124" ref="J117"/>
    <hyperlink r:id="rId125" ref="J118"/>
    <hyperlink r:id="rId126" ref="J119"/>
    <hyperlink r:id="rId127" ref="J120"/>
    <hyperlink r:id="rId128" ref="J121"/>
    <hyperlink r:id="rId129" ref="J122"/>
    <hyperlink r:id="rId130" ref="J123"/>
    <hyperlink r:id="rId131" ref="J124"/>
    <hyperlink r:id="rId132" ref="J125"/>
    <hyperlink r:id="rId133" ref="J126"/>
    <hyperlink r:id="rId134" ref="J127"/>
    <hyperlink r:id="rId135" ref="J128"/>
    <hyperlink r:id="rId136" ref="J129"/>
    <hyperlink r:id="rId137" ref="J130"/>
    <hyperlink r:id="rId138" ref="J131"/>
    <hyperlink r:id="rId139" ref="J132"/>
    <hyperlink r:id="rId140" ref="J133"/>
    <hyperlink r:id="rId141" ref="J134"/>
    <hyperlink r:id="rId142" ref="J135"/>
    <hyperlink r:id="rId143" ref="J136"/>
    <hyperlink r:id="rId144" ref="J137"/>
    <hyperlink r:id="rId145" ref="J138"/>
    <hyperlink r:id="rId146" ref="J139"/>
    <hyperlink r:id="rId147" ref="J140"/>
    <hyperlink r:id="rId148" ref="J141"/>
    <hyperlink r:id="rId149" ref="J142"/>
    <hyperlink r:id="rId150" ref="J143"/>
    <hyperlink r:id="rId151" ref="J144"/>
    <hyperlink r:id="rId152" ref="J145"/>
    <hyperlink r:id="rId153" ref="J146"/>
    <hyperlink r:id="rId154" ref="J147"/>
    <hyperlink r:id="rId155" ref="J148"/>
    <hyperlink r:id="rId156" ref="J149"/>
    <hyperlink r:id="rId157" ref="J150"/>
    <hyperlink r:id="rId158" ref="J151"/>
    <hyperlink r:id="rId159" ref="J152"/>
    <hyperlink r:id="rId160" ref="J153"/>
    <hyperlink r:id="rId161" ref="J154"/>
    <hyperlink r:id="rId162" ref="J155"/>
    <hyperlink r:id="rId163" ref="J156"/>
    <hyperlink r:id="rId164" ref="J157"/>
    <hyperlink r:id="rId165" ref="J158"/>
    <hyperlink r:id="rId166" ref="J159"/>
    <hyperlink r:id="rId167" ref="J160"/>
    <hyperlink r:id="rId168" ref="J161"/>
    <hyperlink r:id="rId169" ref="J162"/>
    <hyperlink r:id="rId170" ref="J163"/>
    <hyperlink r:id="rId171" ref="J164"/>
    <hyperlink r:id="rId172" ref="J165"/>
    <hyperlink r:id="rId173" ref="J166"/>
    <hyperlink r:id="rId174" ref="J167"/>
    <hyperlink r:id="rId175" ref="J168"/>
    <hyperlink r:id="rId176" ref="J169"/>
    <hyperlink r:id="rId177" ref="J170"/>
    <hyperlink r:id="rId178" ref="J171"/>
    <hyperlink r:id="rId179" ref="J172"/>
    <hyperlink r:id="rId180" ref="J173"/>
    <hyperlink r:id="rId181" ref="J174"/>
    <hyperlink r:id="rId182" ref="J175"/>
    <hyperlink r:id="rId183" ref="J176"/>
    <hyperlink r:id="rId184" ref="J177"/>
    <hyperlink r:id="rId185" ref="J178"/>
    <hyperlink r:id="rId186" ref="J179"/>
    <hyperlink r:id="rId187" ref="J180"/>
    <hyperlink r:id="rId188" ref="J181"/>
    <hyperlink r:id="rId189" ref="J182"/>
    <hyperlink r:id="rId190" ref="J183"/>
    <hyperlink r:id="rId191" ref="J184"/>
    <hyperlink r:id="rId192" ref="J185"/>
    <hyperlink r:id="rId193" ref="J186"/>
    <hyperlink r:id="rId194" ref="J187"/>
    <hyperlink r:id="rId195" ref="J188"/>
    <hyperlink r:id="rId196" ref="J189"/>
    <hyperlink r:id="rId197" ref="J190"/>
    <hyperlink r:id="rId198" ref="J191"/>
    <hyperlink r:id="rId199" ref="J192"/>
    <hyperlink r:id="rId200" ref="J193"/>
    <hyperlink r:id="rId201" ref="J194"/>
    <hyperlink r:id="rId202" ref="J195"/>
    <hyperlink r:id="rId203" ref="J196"/>
    <hyperlink r:id="rId204" ref="J197"/>
    <hyperlink r:id="rId205" ref="J198"/>
    <hyperlink r:id="rId206" ref="J199"/>
    <hyperlink r:id="rId207" ref="J200"/>
    <hyperlink r:id="rId208" ref="J201"/>
    <hyperlink r:id="rId209" ref="J202"/>
    <hyperlink r:id="rId210" ref="J203"/>
    <hyperlink r:id="rId211" ref="J204"/>
    <hyperlink r:id="rId212" ref="J205"/>
    <hyperlink r:id="rId213" ref="J206"/>
    <hyperlink r:id="rId214" ref="J207"/>
    <hyperlink r:id="rId215" ref="J208"/>
    <hyperlink r:id="rId216" ref="J209"/>
    <hyperlink r:id="rId217" ref="J210"/>
    <hyperlink r:id="rId218" ref="B211"/>
    <hyperlink r:id="rId219" ref="J211"/>
    <hyperlink r:id="rId220" ref="J212"/>
    <hyperlink r:id="rId221" ref="J213"/>
    <hyperlink r:id="rId222" ref="J214"/>
    <hyperlink r:id="rId223" ref="J215"/>
    <hyperlink r:id="rId224" ref="J216"/>
    <hyperlink r:id="rId225" ref="J217"/>
    <hyperlink r:id="rId226" ref="J218"/>
    <hyperlink r:id="rId227" ref="J219"/>
    <hyperlink r:id="rId228" ref="J220"/>
    <hyperlink r:id="rId229" ref="J221"/>
    <hyperlink r:id="rId230" ref="J222"/>
    <hyperlink r:id="rId231" ref="J223"/>
    <hyperlink r:id="rId232" ref="J224"/>
    <hyperlink r:id="rId233" ref="J225"/>
    <hyperlink r:id="rId234" ref="J226"/>
    <hyperlink r:id="rId235" ref="J227"/>
    <hyperlink r:id="rId236" ref="J228"/>
    <hyperlink r:id="rId237" ref="J229"/>
    <hyperlink r:id="rId238" ref="J230"/>
    <hyperlink r:id="rId239" ref="J231"/>
    <hyperlink r:id="rId240" ref="J232"/>
    <hyperlink r:id="rId241" ref="J233"/>
    <hyperlink r:id="rId242" ref="J234"/>
    <hyperlink r:id="rId243" ref="J235"/>
    <hyperlink r:id="rId244" ref="J236"/>
    <hyperlink r:id="rId245" ref="J237"/>
    <hyperlink r:id="rId246" ref="J238"/>
    <hyperlink r:id="rId247" ref="J239"/>
    <hyperlink r:id="rId248" ref="J240"/>
    <hyperlink r:id="rId249" ref="J241"/>
    <hyperlink r:id="rId250" ref="J242"/>
    <hyperlink r:id="rId251" ref="J243"/>
    <hyperlink r:id="rId252" ref="J244"/>
    <hyperlink r:id="rId253" ref="J245"/>
    <hyperlink r:id="rId254" ref="B246"/>
    <hyperlink r:id="rId255" ref="J246"/>
    <hyperlink r:id="rId256" ref="J247"/>
    <hyperlink r:id="rId257" ref="J248"/>
    <hyperlink r:id="rId258" ref="J249"/>
    <hyperlink r:id="rId259" ref="J250"/>
    <hyperlink r:id="rId260" ref="J251"/>
    <hyperlink r:id="rId261" ref="J252"/>
    <hyperlink r:id="rId262" ref="J253"/>
    <hyperlink r:id="rId263" ref="J254"/>
    <hyperlink r:id="rId264" ref="J255"/>
    <hyperlink r:id="rId265" ref="J256"/>
    <hyperlink r:id="rId266" ref="J257"/>
    <hyperlink r:id="rId267" ref="J258"/>
    <hyperlink r:id="rId268" ref="J259"/>
    <hyperlink r:id="rId269" ref="J260"/>
    <hyperlink r:id="rId270" ref="J261"/>
    <hyperlink r:id="rId271" ref="J262"/>
    <hyperlink r:id="rId272" ref="J263"/>
    <hyperlink r:id="rId273" ref="J264"/>
    <hyperlink r:id="rId274" ref="J265"/>
    <hyperlink r:id="rId275" ref="J266"/>
    <hyperlink r:id="rId276" ref="J267"/>
    <hyperlink r:id="rId277" ref="J268"/>
    <hyperlink r:id="rId278" ref="J269"/>
    <hyperlink r:id="rId279" ref="J270"/>
    <hyperlink r:id="rId280" ref="J271"/>
    <hyperlink r:id="rId281" ref="J272"/>
    <hyperlink r:id="rId282" ref="J273"/>
    <hyperlink r:id="rId283" ref="J274"/>
    <hyperlink r:id="rId284" ref="J275"/>
    <hyperlink r:id="rId285" ref="J276"/>
    <hyperlink r:id="rId286" ref="J277"/>
    <hyperlink r:id="rId287" ref="J278"/>
    <hyperlink r:id="rId288" ref="J279"/>
    <hyperlink r:id="rId289" ref="J280"/>
    <hyperlink r:id="rId290" ref="J281"/>
    <hyperlink r:id="rId291" ref="J282"/>
    <hyperlink r:id="rId292" ref="J283"/>
    <hyperlink r:id="rId293" ref="J284"/>
    <hyperlink r:id="rId294" ref="J285"/>
    <hyperlink r:id="rId295" ref="J286"/>
    <hyperlink r:id="rId296" ref="J287"/>
    <hyperlink r:id="rId297" ref="J288"/>
    <hyperlink r:id="rId298" ref="J289"/>
    <hyperlink r:id="rId299" ref="J290"/>
    <hyperlink r:id="rId300" ref="J291"/>
    <hyperlink r:id="rId301" ref="J292"/>
    <hyperlink r:id="rId302" ref="J293"/>
    <hyperlink r:id="rId303" ref="J294"/>
    <hyperlink r:id="rId304" ref="J295"/>
    <hyperlink r:id="rId305" ref="J296"/>
    <hyperlink r:id="rId306" ref="J297"/>
    <hyperlink r:id="rId307" ref="J298"/>
    <hyperlink r:id="rId308" ref="J299"/>
    <hyperlink r:id="rId309" ref="J300"/>
    <hyperlink r:id="rId310" ref="J301"/>
    <hyperlink r:id="rId311" ref="J302"/>
    <hyperlink r:id="rId312" ref="J303"/>
    <hyperlink r:id="rId313" ref="J304"/>
    <hyperlink r:id="rId314" ref="J305"/>
    <hyperlink r:id="rId315" ref="J306"/>
    <hyperlink r:id="rId316" ref="J307"/>
    <hyperlink r:id="rId317" ref="J308"/>
    <hyperlink r:id="rId318" ref="J309"/>
    <hyperlink r:id="rId319" ref="J310"/>
    <hyperlink r:id="rId320" ref="J311"/>
    <hyperlink r:id="rId321" ref="J312"/>
    <hyperlink r:id="rId322" ref="J313"/>
    <hyperlink r:id="rId323" ref="J314"/>
    <hyperlink r:id="rId324" ref="F315"/>
    <hyperlink r:id="rId325" ref="J315"/>
    <hyperlink r:id="rId326" ref="J316"/>
    <hyperlink r:id="rId327" ref="J317"/>
    <hyperlink r:id="rId328" ref="J318"/>
    <hyperlink r:id="rId329" ref="J319"/>
    <hyperlink r:id="rId330" ref="J320"/>
    <hyperlink r:id="rId331" ref="J321"/>
    <hyperlink r:id="rId332" ref="J322"/>
    <hyperlink r:id="rId333" ref="J323"/>
    <hyperlink r:id="rId334" ref="J324"/>
    <hyperlink r:id="rId335" ref="J325"/>
    <hyperlink r:id="rId336" ref="J326"/>
    <hyperlink r:id="rId337" ref="J327"/>
    <hyperlink r:id="rId338" ref="J328"/>
    <hyperlink r:id="rId339" ref="J329"/>
    <hyperlink r:id="rId340" ref="J330"/>
    <hyperlink r:id="rId341" ref="J331"/>
    <hyperlink r:id="rId342" ref="J332"/>
    <hyperlink r:id="rId343" ref="J333"/>
    <hyperlink r:id="rId344" ref="J334"/>
    <hyperlink r:id="rId345" ref="B335"/>
    <hyperlink r:id="rId346" ref="J335"/>
    <hyperlink r:id="rId347" ref="J336"/>
    <hyperlink r:id="rId348" ref="J337"/>
    <hyperlink r:id="rId349" ref="J338"/>
    <hyperlink r:id="rId350" ref="J339"/>
    <hyperlink r:id="rId351" ref="J340"/>
    <hyperlink r:id="rId352" ref="J341"/>
    <hyperlink r:id="rId353" ref="J342"/>
    <hyperlink r:id="rId354" ref="J343"/>
    <hyperlink r:id="rId355" ref="J344"/>
    <hyperlink r:id="rId356" ref="J345"/>
    <hyperlink r:id="rId357" ref="J346"/>
    <hyperlink r:id="rId358" ref="J347"/>
    <hyperlink r:id="rId359" ref="B348"/>
    <hyperlink r:id="rId360" ref="J348"/>
    <hyperlink r:id="rId361" ref="J349"/>
    <hyperlink r:id="rId362" ref="J350"/>
    <hyperlink r:id="rId363" ref="J351"/>
    <hyperlink r:id="rId364" ref="J352"/>
    <hyperlink r:id="rId365" ref="J353"/>
    <hyperlink r:id="rId366" ref="J354"/>
    <hyperlink r:id="rId367" ref="J355"/>
    <hyperlink r:id="rId368" ref="J356"/>
    <hyperlink r:id="rId369" ref="F357"/>
    <hyperlink r:id="rId370" ref="J357"/>
    <hyperlink r:id="rId371" ref="J358"/>
    <hyperlink r:id="rId372" ref="J359"/>
    <hyperlink r:id="rId373" ref="J360"/>
    <hyperlink r:id="rId374" ref="J361"/>
    <hyperlink r:id="rId375" ref="J362"/>
    <hyperlink r:id="rId376" ref="J363"/>
    <hyperlink r:id="rId377" ref="F364"/>
    <hyperlink r:id="rId378" ref="J364"/>
    <hyperlink r:id="rId379" ref="J365"/>
    <hyperlink r:id="rId380" ref="J366"/>
    <hyperlink r:id="rId381" ref="J367"/>
    <hyperlink r:id="rId382" ref="J368"/>
    <hyperlink r:id="rId383" ref="J369"/>
    <hyperlink r:id="rId384" ref="J370"/>
    <hyperlink r:id="rId385" ref="J371"/>
    <hyperlink r:id="rId386" ref="J372"/>
    <hyperlink r:id="rId387" ref="J373"/>
    <hyperlink r:id="rId388" ref="J374"/>
    <hyperlink r:id="rId389" ref="J375"/>
    <hyperlink r:id="rId390" ref="J376"/>
    <hyperlink r:id="rId391" ref="J377"/>
    <hyperlink r:id="rId392" ref="J378"/>
    <hyperlink r:id="rId393" ref="J379"/>
    <hyperlink r:id="rId394" ref="J380"/>
    <hyperlink r:id="rId395" ref="J381"/>
    <hyperlink r:id="rId396" ref="J382"/>
    <hyperlink r:id="rId397" ref="J383"/>
    <hyperlink r:id="rId398" ref="J384"/>
    <hyperlink r:id="rId399" ref="J385"/>
    <hyperlink r:id="rId400" ref="J386"/>
    <hyperlink r:id="rId401" ref="J387"/>
    <hyperlink r:id="rId402" ref="J388"/>
    <hyperlink r:id="rId403" ref="J389"/>
    <hyperlink r:id="rId404" ref="J390"/>
    <hyperlink r:id="rId405" ref="J391"/>
    <hyperlink r:id="rId406" ref="J392"/>
    <hyperlink r:id="rId407" ref="J393"/>
    <hyperlink r:id="rId408" ref="J394"/>
    <hyperlink r:id="rId409" ref="J395"/>
    <hyperlink r:id="rId410" ref="J396"/>
    <hyperlink r:id="rId411" ref="J397"/>
    <hyperlink r:id="rId412" ref="J398"/>
    <hyperlink r:id="rId413" ref="J399"/>
    <hyperlink r:id="rId414" ref="J400"/>
    <hyperlink r:id="rId415" ref="J401"/>
    <hyperlink r:id="rId416" ref="B402"/>
    <hyperlink r:id="rId417" ref="J402"/>
    <hyperlink r:id="rId418" ref="J403"/>
    <hyperlink r:id="rId419" ref="J404"/>
    <hyperlink r:id="rId420" ref="J405"/>
    <hyperlink r:id="rId421" ref="J406"/>
    <hyperlink r:id="rId422" ref="J407"/>
    <hyperlink r:id="rId423" ref="J408"/>
    <hyperlink r:id="rId424" ref="J409"/>
    <hyperlink r:id="rId425" ref="J410"/>
    <hyperlink r:id="rId426" ref="J411"/>
    <hyperlink r:id="rId427" ref="J412"/>
    <hyperlink r:id="rId428" ref="J413"/>
    <hyperlink r:id="rId429" ref="J414"/>
    <hyperlink r:id="rId430" ref="J415"/>
    <hyperlink r:id="rId431" ref="J416"/>
    <hyperlink r:id="rId432" ref="J417"/>
    <hyperlink r:id="rId433" ref="J418"/>
    <hyperlink r:id="rId434" ref="J419"/>
    <hyperlink r:id="rId435" ref="J420"/>
    <hyperlink r:id="rId436" ref="J421"/>
    <hyperlink r:id="rId437" ref="J422"/>
    <hyperlink r:id="rId438" ref="J423"/>
    <hyperlink r:id="rId439" ref="J424"/>
    <hyperlink r:id="rId440" ref="J425"/>
    <hyperlink r:id="rId441" ref="J426"/>
    <hyperlink r:id="rId442" ref="J427"/>
    <hyperlink r:id="rId443" ref="J428"/>
    <hyperlink r:id="rId444" ref="J429"/>
    <hyperlink r:id="rId445" ref="J430"/>
    <hyperlink r:id="rId446" ref="J431"/>
    <hyperlink r:id="rId447" ref="J432"/>
    <hyperlink r:id="rId448" ref="J433"/>
    <hyperlink r:id="rId449" ref="J434"/>
    <hyperlink r:id="rId450" ref="J435"/>
    <hyperlink r:id="rId451" ref="J436"/>
    <hyperlink r:id="rId452" ref="J437"/>
    <hyperlink r:id="rId453" ref="J438"/>
    <hyperlink r:id="rId454" ref="J439"/>
    <hyperlink r:id="rId455" ref="J440"/>
    <hyperlink r:id="rId456" ref="J441"/>
    <hyperlink r:id="rId457" ref="J442"/>
    <hyperlink r:id="rId458" ref="J443"/>
    <hyperlink r:id="rId459" ref="J444"/>
    <hyperlink r:id="rId460" ref="J445"/>
    <hyperlink r:id="rId461" ref="J446"/>
    <hyperlink r:id="rId462" ref="J447"/>
    <hyperlink r:id="rId463" ref="J448"/>
    <hyperlink r:id="rId464" ref="J449"/>
    <hyperlink r:id="rId465" ref="J450"/>
    <hyperlink r:id="rId466" ref="J451"/>
    <hyperlink r:id="rId467" ref="J452"/>
    <hyperlink r:id="rId468" ref="J453"/>
    <hyperlink r:id="rId469" ref="J454"/>
    <hyperlink r:id="rId470" ref="J455"/>
    <hyperlink r:id="rId471" ref="J456"/>
    <hyperlink r:id="rId472" ref="J457"/>
    <hyperlink r:id="rId473" ref="J458"/>
    <hyperlink r:id="rId474" ref="J459"/>
    <hyperlink r:id="rId475" ref="J460"/>
    <hyperlink r:id="rId476" ref="B461"/>
    <hyperlink r:id="rId477" ref="J461"/>
    <hyperlink r:id="rId478" ref="J462"/>
    <hyperlink r:id="rId479" ref="J463"/>
    <hyperlink r:id="rId480" ref="J464"/>
    <hyperlink r:id="rId481" ref="J465"/>
    <hyperlink r:id="rId482" ref="J466"/>
    <hyperlink r:id="rId483" ref="J467"/>
    <hyperlink r:id="rId484" ref="J468"/>
    <hyperlink r:id="rId485" ref="J469"/>
    <hyperlink r:id="rId486" ref="J470"/>
    <hyperlink r:id="rId487" ref="J471"/>
    <hyperlink r:id="rId488" ref="J472"/>
    <hyperlink r:id="rId489" ref="J473"/>
    <hyperlink r:id="rId490" ref="J474"/>
    <hyperlink r:id="rId491" ref="J475"/>
    <hyperlink r:id="rId492" ref="J476"/>
    <hyperlink r:id="rId493" ref="J477"/>
    <hyperlink r:id="rId494" ref="J478"/>
    <hyperlink r:id="rId495" ref="J479"/>
    <hyperlink r:id="rId496" ref="J480"/>
    <hyperlink r:id="rId497" ref="J481"/>
    <hyperlink r:id="rId498" ref="J482"/>
    <hyperlink r:id="rId499" ref="J483"/>
    <hyperlink r:id="rId500" ref="J484"/>
    <hyperlink r:id="rId501" ref="J485"/>
    <hyperlink r:id="rId502" ref="J486"/>
    <hyperlink r:id="rId503" ref="J487"/>
    <hyperlink r:id="rId504" ref="J488"/>
    <hyperlink r:id="rId505" ref="J489"/>
    <hyperlink r:id="rId506" ref="J490"/>
    <hyperlink r:id="rId507" ref="J491"/>
    <hyperlink r:id="rId508" ref="J492"/>
    <hyperlink r:id="rId509" ref="J493"/>
    <hyperlink r:id="rId510" ref="J494"/>
    <hyperlink r:id="rId511" ref="J495"/>
    <hyperlink r:id="rId512" ref="J496"/>
    <hyperlink r:id="rId513" ref="B497"/>
    <hyperlink r:id="rId514" ref="J497"/>
    <hyperlink r:id="rId515" ref="J498"/>
    <hyperlink r:id="rId516" ref="J499"/>
    <hyperlink r:id="rId517" ref="J500"/>
    <hyperlink r:id="rId518" ref="J501"/>
    <hyperlink r:id="rId519" ref="J502"/>
    <hyperlink r:id="rId520" ref="J503"/>
    <hyperlink r:id="rId521" ref="J504"/>
    <hyperlink r:id="rId522" ref="J505"/>
    <hyperlink r:id="rId523" ref="J506"/>
    <hyperlink r:id="rId524" ref="J507"/>
    <hyperlink r:id="rId525" ref="J508"/>
    <hyperlink r:id="rId526" ref="J509"/>
    <hyperlink r:id="rId527" ref="J510"/>
    <hyperlink r:id="rId528" ref="J511"/>
    <hyperlink r:id="rId529" ref="J512"/>
    <hyperlink r:id="rId530" ref="J513"/>
    <hyperlink r:id="rId531" ref="J514"/>
    <hyperlink r:id="rId532" ref="J515"/>
    <hyperlink r:id="rId533" ref="J516"/>
    <hyperlink r:id="rId534" ref="J517"/>
    <hyperlink r:id="rId535" ref="J518"/>
    <hyperlink r:id="rId536" ref="J519"/>
    <hyperlink r:id="rId537" ref="J520"/>
    <hyperlink r:id="rId538" ref="J521"/>
    <hyperlink r:id="rId539" ref="J522"/>
    <hyperlink r:id="rId540" ref="J523"/>
    <hyperlink r:id="rId541" ref="J524"/>
    <hyperlink r:id="rId542" ref="J525"/>
    <hyperlink r:id="rId543" ref="J526"/>
    <hyperlink r:id="rId544" ref="J527"/>
    <hyperlink r:id="rId545" ref="J528"/>
    <hyperlink r:id="rId546" ref="J529"/>
    <hyperlink r:id="rId547" ref="J530"/>
    <hyperlink r:id="rId548" ref="J531"/>
    <hyperlink r:id="rId549" ref="J532"/>
    <hyperlink r:id="rId550" ref="J533"/>
    <hyperlink r:id="rId551" ref="J534"/>
    <hyperlink r:id="rId552" ref="J535"/>
    <hyperlink r:id="rId553" ref="J536"/>
    <hyperlink r:id="rId554" ref="J537"/>
    <hyperlink r:id="rId555" ref="J538"/>
    <hyperlink r:id="rId556" ref="J539"/>
    <hyperlink r:id="rId557" ref="J540"/>
    <hyperlink r:id="rId558" ref="J541"/>
    <hyperlink r:id="rId559" ref="J542"/>
    <hyperlink r:id="rId560" ref="J543"/>
    <hyperlink r:id="rId561" ref="J544"/>
    <hyperlink r:id="rId562" ref="J545"/>
    <hyperlink r:id="rId563" ref="J546"/>
    <hyperlink r:id="rId564" ref="J547"/>
    <hyperlink r:id="rId565" ref="J548"/>
    <hyperlink r:id="rId566" ref="J549"/>
    <hyperlink r:id="rId567" ref="J550"/>
    <hyperlink r:id="rId568" ref="J551"/>
    <hyperlink r:id="rId569" ref="J552"/>
    <hyperlink r:id="rId570" ref="J553"/>
    <hyperlink r:id="rId571" ref="J554"/>
    <hyperlink r:id="rId572" ref="J555"/>
    <hyperlink r:id="rId573" ref="J556"/>
    <hyperlink r:id="rId574" ref="E557"/>
    <hyperlink r:id="rId575" ref="J557"/>
    <hyperlink r:id="rId576" ref="F558"/>
    <hyperlink r:id="rId577" ref="J558"/>
    <hyperlink r:id="rId578" ref="J559"/>
    <hyperlink r:id="rId579" ref="J560"/>
    <hyperlink r:id="rId580" ref="J561"/>
    <hyperlink r:id="rId581" ref="J562"/>
    <hyperlink r:id="rId582" ref="J563"/>
    <hyperlink r:id="rId583" ref="J564"/>
    <hyperlink r:id="rId584" ref="J565"/>
    <hyperlink r:id="rId585" ref="J566"/>
    <hyperlink r:id="rId586" ref="J567"/>
    <hyperlink r:id="rId587" ref="J568"/>
    <hyperlink r:id="rId588" ref="J569"/>
    <hyperlink r:id="rId589" ref="J570"/>
    <hyperlink r:id="rId590" ref="J571"/>
    <hyperlink r:id="rId591" ref="J572"/>
    <hyperlink r:id="rId592" ref="J573"/>
    <hyperlink r:id="rId593" ref="J574"/>
    <hyperlink r:id="rId594" ref="J575"/>
    <hyperlink r:id="rId595" ref="J576"/>
    <hyperlink r:id="rId596" ref="J577"/>
    <hyperlink r:id="rId597" ref="J578"/>
    <hyperlink r:id="rId598" ref="J579"/>
    <hyperlink r:id="rId599" ref="J580"/>
    <hyperlink r:id="rId600" ref="J581"/>
    <hyperlink r:id="rId601" ref="J582"/>
    <hyperlink r:id="rId602" ref="J583"/>
    <hyperlink r:id="rId603" ref="J584"/>
    <hyperlink r:id="rId604" ref="J585"/>
    <hyperlink r:id="rId605" ref="J586"/>
    <hyperlink r:id="rId606" ref="J587"/>
    <hyperlink r:id="rId607" ref="J588"/>
    <hyperlink r:id="rId608" ref="J589"/>
    <hyperlink r:id="rId609" ref="J590"/>
    <hyperlink r:id="rId610" ref="J591"/>
    <hyperlink r:id="rId611" ref="J592"/>
    <hyperlink r:id="rId612" ref="J593"/>
    <hyperlink r:id="rId613" ref="J594"/>
    <hyperlink r:id="rId614" ref="J595"/>
    <hyperlink r:id="rId615" ref="J596"/>
    <hyperlink r:id="rId616" ref="J597"/>
    <hyperlink r:id="rId617" ref="J598"/>
    <hyperlink r:id="rId618" ref="J599"/>
    <hyperlink r:id="rId619" ref="J600"/>
    <hyperlink r:id="rId620" ref="J601"/>
    <hyperlink r:id="rId621" ref="J602"/>
    <hyperlink r:id="rId622" ref="J603"/>
    <hyperlink r:id="rId623" ref="J604"/>
    <hyperlink r:id="rId624" ref="J605"/>
    <hyperlink r:id="rId625" ref="J606"/>
    <hyperlink r:id="rId626" ref="J607"/>
    <hyperlink r:id="rId627" ref="J608"/>
    <hyperlink r:id="rId628" ref="J609"/>
    <hyperlink r:id="rId629" ref="J610"/>
    <hyperlink r:id="rId630" ref="J611"/>
    <hyperlink r:id="rId631" ref="J612"/>
    <hyperlink r:id="rId632" ref="J613"/>
    <hyperlink r:id="rId633" ref="J614"/>
    <hyperlink r:id="rId634" ref="J615"/>
    <hyperlink r:id="rId635" ref="J616"/>
    <hyperlink r:id="rId636" ref="J617"/>
    <hyperlink r:id="rId637" ref="J618"/>
    <hyperlink r:id="rId638" ref="J619"/>
    <hyperlink r:id="rId639" ref="J620"/>
    <hyperlink r:id="rId640" ref="J621"/>
    <hyperlink r:id="rId641" ref="J622"/>
    <hyperlink r:id="rId642" ref="J623"/>
    <hyperlink r:id="rId643" ref="J624"/>
    <hyperlink r:id="rId644" ref="J625"/>
    <hyperlink r:id="rId645" ref="J626"/>
    <hyperlink r:id="rId646" ref="J627"/>
    <hyperlink r:id="rId647" ref="J628"/>
    <hyperlink r:id="rId648" ref="J629"/>
    <hyperlink r:id="rId649" ref="J630"/>
    <hyperlink r:id="rId650" ref="J631"/>
    <hyperlink r:id="rId651" ref="J632"/>
    <hyperlink r:id="rId652" ref="J633"/>
    <hyperlink r:id="rId653" ref="J634"/>
    <hyperlink r:id="rId654" ref="J635"/>
    <hyperlink r:id="rId655" ref="J636"/>
    <hyperlink r:id="rId656" ref="J637"/>
  </hyperlinks>
  <drawing r:id="rId657"/>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4.43" defaultRowHeight="15.75"/>
  <cols>
    <col customWidth="1" min="2" max="2" width="17.0"/>
    <col customWidth="1" min="22" max="23" width="20.43"/>
  </cols>
  <sheetData>
    <row r="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8" t="s">
        <v>22</v>
      </c>
      <c r="X1" s="3" t="s">
        <v>23</v>
      </c>
      <c r="Y1" s="3" t="s">
        <v>24</v>
      </c>
    </row>
    <row r="2">
      <c r="A2" s="1" t="s">
        <v>5598</v>
      </c>
      <c r="B2" s="1" t="s">
        <v>5599</v>
      </c>
      <c r="C2" s="1" t="s">
        <v>5600</v>
      </c>
      <c r="H2" s="1" t="s">
        <v>5601</v>
      </c>
      <c r="I2" s="1" t="s">
        <v>5602</v>
      </c>
      <c r="J2" s="4" t="s">
        <v>5603</v>
      </c>
      <c r="K2" s="1" t="s">
        <v>5604</v>
      </c>
      <c r="L2" s="1" t="s">
        <v>31</v>
      </c>
      <c r="M2" s="1" t="s">
        <v>5605</v>
      </c>
      <c r="N2" s="1" t="s">
        <v>5606</v>
      </c>
      <c r="O2" s="1" t="s">
        <v>5607</v>
      </c>
      <c r="P2" s="1">
        <v>1.0</v>
      </c>
      <c r="Q2" s="1">
        <v>1.0</v>
      </c>
      <c r="U2" s="1">
        <v>105.0</v>
      </c>
      <c r="V2" s="1" t="s">
        <v>5608</v>
      </c>
      <c r="W2" s="9"/>
      <c r="X2" s="6"/>
      <c r="Y2" s="1" t="s">
        <v>36</v>
      </c>
    </row>
    <row r="3">
      <c r="A3" s="1" t="s">
        <v>5609</v>
      </c>
      <c r="B3" s="1" t="s">
        <v>5610</v>
      </c>
      <c r="C3" s="1" t="s">
        <v>5611</v>
      </c>
      <c r="D3" s="1" t="s">
        <v>5612</v>
      </c>
      <c r="G3" s="1" t="s">
        <v>5613</v>
      </c>
      <c r="H3" s="1" t="s">
        <v>5614</v>
      </c>
      <c r="I3" s="1" t="s">
        <v>5615</v>
      </c>
      <c r="J3" s="4" t="s">
        <v>5616</v>
      </c>
      <c r="K3" s="1" t="s">
        <v>30</v>
      </c>
      <c r="L3" s="1" t="s">
        <v>31</v>
      </c>
      <c r="M3" s="1" t="s">
        <v>31</v>
      </c>
      <c r="N3" s="1" t="s">
        <v>5617</v>
      </c>
      <c r="O3" s="1" t="s">
        <v>5618</v>
      </c>
      <c r="P3" s="1">
        <v>1.0</v>
      </c>
      <c r="Q3" s="1">
        <v>1.0</v>
      </c>
      <c r="U3" s="1">
        <v>19.0</v>
      </c>
      <c r="V3" s="1" t="s">
        <v>5619</v>
      </c>
      <c r="W3" s="10">
        <v>44292.0</v>
      </c>
      <c r="X3" s="6"/>
      <c r="Y3" s="1" t="s">
        <v>36</v>
      </c>
    </row>
    <row r="4">
      <c r="A4" s="1" t="s">
        <v>5620</v>
      </c>
      <c r="B4" s="1" t="s">
        <v>5621</v>
      </c>
      <c r="C4" s="1" t="s">
        <v>5622</v>
      </c>
      <c r="D4" s="1" t="s">
        <v>5622</v>
      </c>
      <c r="E4" s="1" t="s">
        <v>5623</v>
      </c>
      <c r="G4" s="1" t="s">
        <v>3688</v>
      </c>
      <c r="H4" s="1" t="s">
        <v>5624</v>
      </c>
      <c r="J4" s="4" t="s">
        <v>5625</v>
      </c>
      <c r="K4" s="1" t="s">
        <v>401</v>
      </c>
      <c r="L4" s="1" t="s">
        <v>31</v>
      </c>
      <c r="M4" s="1" t="s">
        <v>5506</v>
      </c>
      <c r="N4" s="1" t="s">
        <v>5626</v>
      </c>
      <c r="O4" s="1" t="s">
        <v>5627</v>
      </c>
      <c r="P4" s="1">
        <v>1.0</v>
      </c>
      <c r="Q4" s="1">
        <v>9.0</v>
      </c>
      <c r="R4" s="1">
        <v>170.0</v>
      </c>
      <c r="S4" s="1">
        <v>23.0</v>
      </c>
      <c r="T4" s="1">
        <v>36.0</v>
      </c>
      <c r="U4" s="1">
        <v>235708.0</v>
      </c>
      <c r="V4" s="1" t="s">
        <v>5628</v>
      </c>
      <c r="W4" s="10">
        <v>43865.0</v>
      </c>
      <c r="X4" s="6"/>
      <c r="Y4" s="1" t="s">
        <v>36</v>
      </c>
    </row>
    <row r="5">
      <c r="A5" s="1" t="s">
        <v>5629</v>
      </c>
      <c r="B5" s="1" t="s">
        <v>5630</v>
      </c>
      <c r="C5" s="1" t="s">
        <v>5631</v>
      </c>
      <c r="D5" s="1" t="s">
        <v>5632</v>
      </c>
      <c r="G5" s="1" t="s">
        <v>5633</v>
      </c>
      <c r="J5" s="4" t="s">
        <v>5634</v>
      </c>
      <c r="K5" s="1" t="s">
        <v>30</v>
      </c>
      <c r="L5" s="1" t="s">
        <v>31</v>
      </c>
      <c r="M5" s="1" t="s">
        <v>5635</v>
      </c>
      <c r="N5" s="1" t="s">
        <v>5636</v>
      </c>
      <c r="O5" s="1" t="s">
        <v>5637</v>
      </c>
      <c r="P5" s="1">
        <v>1.0</v>
      </c>
      <c r="Q5" s="1">
        <v>1.0</v>
      </c>
      <c r="U5" s="1">
        <v>574.0</v>
      </c>
      <c r="V5" s="1" t="s">
        <v>5638</v>
      </c>
      <c r="W5" s="9"/>
      <c r="X5" s="6"/>
      <c r="Y5" s="1"/>
    </row>
    <row r="6">
      <c r="A6" s="1" t="s">
        <v>5639</v>
      </c>
      <c r="B6" s="1" t="s">
        <v>5640</v>
      </c>
      <c r="C6" s="1" t="s">
        <v>5641</v>
      </c>
      <c r="H6" s="1" t="s">
        <v>5642</v>
      </c>
      <c r="J6" s="4" t="s">
        <v>5643</v>
      </c>
      <c r="K6" s="1" t="s">
        <v>30</v>
      </c>
      <c r="L6" s="1" t="s">
        <v>31</v>
      </c>
      <c r="M6" s="1" t="s">
        <v>5644</v>
      </c>
      <c r="N6" s="1" t="s">
        <v>5645</v>
      </c>
      <c r="O6" s="1" t="s">
        <v>5646</v>
      </c>
      <c r="P6" s="1">
        <v>3.0</v>
      </c>
      <c r="Q6" s="1">
        <v>1.0</v>
      </c>
      <c r="U6" s="1">
        <v>92.0</v>
      </c>
      <c r="V6" s="1" t="s">
        <v>5647</v>
      </c>
      <c r="W6" s="9"/>
      <c r="X6" s="6"/>
      <c r="Y6" s="1"/>
    </row>
    <row r="7">
      <c r="A7" s="1" t="s">
        <v>5648</v>
      </c>
      <c r="B7" s="1" t="s">
        <v>5649</v>
      </c>
      <c r="C7" s="1" t="s">
        <v>5650</v>
      </c>
      <c r="D7" s="1" t="s">
        <v>5651</v>
      </c>
      <c r="E7" s="1" t="s">
        <v>5652</v>
      </c>
      <c r="H7" s="1" t="s">
        <v>5653</v>
      </c>
      <c r="J7" s="4" t="s">
        <v>5654</v>
      </c>
      <c r="K7" s="1" t="s">
        <v>30</v>
      </c>
      <c r="L7" s="1" t="s">
        <v>31</v>
      </c>
      <c r="M7" s="1" t="s">
        <v>5655</v>
      </c>
      <c r="N7" s="1" t="s">
        <v>5656</v>
      </c>
      <c r="O7" s="1" t="s">
        <v>5657</v>
      </c>
      <c r="P7" s="1">
        <v>1.0</v>
      </c>
      <c r="U7" s="1">
        <v>293.0</v>
      </c>
      <c r="V7" s="1" t="s">
        <v>5658</v>
      </c>
      <c r="W7" s="10">
        <v>43819.0</v>
      </c>
      <c r="X7" s="6"/>
      <c r="Y7" s="1"/>
    </row>
    <row r="8">
      <c r="A8" s="1" t="s">
        <v>5659</v>
      </c>
      <c r="B8" s="1" t="s">
        <v>5660</v>
      </c>
      <c r="C8" s="1" t="s">
        <v>5661</v>
      </c>
      <c r="D8" s="1" t="s">
        <v>5662</v>
      </c>
      <c r="H8" s="1" t="s">
        <v>5663</v>
      </c>
      <c r="J8" s="4" t="s">
        <v>5664</v>
      </c>
      <c r="K8" s="1" t="s">
        <v>30</v>
      </c>
      <c r="L8" s="1" t="s">
        <v>31</v>
      </c>
      <c r="M8" s="1" t="s">
        <v>5665</v>
      </c>
      <c r="N8" s="1" t="s">
        <v>5666</v>
      </c>
      <c r="O8" s="1" t="s">
        <v>5667</v>
      </c>
      <c r="P8" s="1">
        <v>5.0</v>
      </c>
      <c r="Q8" s="1">
        <v>1.0</v>
      </c>
      <c r="S8" s="1">
        <v>2.0</v>
      </c>
      <c r="U8" s="1">
        <v>103.0</v>
      </c>
      <c r="V8" s="1" t="s">
        <v>5668</v>
      </c>
      <c r="W8" s="10">
        <v>44250.0</v>
      </c>
      <c r="X8" s="6"/>
      <c r="Y8" s="1"/>
    </row>
    <row r="9">
      <c r="A9" s="1" t="s">
        <v>5669</v>
      </c>
      <c r="B9" s="1" t="s">
        <v>5670</v>
      </c>
      <c r="C9" s="1" t="s">
        <v>5671</v>
      </c>
      <c r="J9" s="4" t="s">
        <v>5672</v>
      </c>
      <c r="K9" s="1" t="s">
        <v>30</v>
      </c>
      <c r="L9" s="1" t="s">
        <v>79</v>
      </c>
      <c r="M9" s="1" t="s">
        <v>5673</v>
      </c>
      <c r="N9" s="1" t="s">
        <v>5674</v>
      </c>
      <c r="O9" s="1" t="s">
        <v>5675</v>
      </c>
      <c r="P9" s="1">
        <v>2.0</v>
      </c>
      <c r="Q9" s="1">
        <v>1.0</v>
      </c>
      <c r="R9" s="1">
        <v>1.0</v>
      </c>
      <c r="S9" s="1">
        <v>1.0</v>
      </c>
      <c r="U9" s="1">
        <v>151.0</v>
      </c>
      <c r="V9" s="1" t="s">
        <v>5676</v>
      </c>
      <c r="W9" s="9"/>
      <c r="X9" s="6"/>
      <c r="Y9" s="1" t="s">
        <v>36</v>
      </c>
    </row>
    <row r="10">
      <c r="A10" s="1" t="s">
        <v>5677</v>
      </c>
      <c r="B10" s="1" t="s">
        <v>5678</v>
      </c>
      <c r="C10" s="1" t="s">
        <v>5679</v>
      </c>
      <c r="D10" s="1" t="s">
        <v>5680</v>
      </c>
      <c r="J10" s="4" t="s">
        <v>5681</v>
      </c>
      <c r="K10" s="1" t="s">
        <v>30</v>
      </c>
      <c r="L10" s="1" t="s">
        <v>163</v>
      </c>
      <c r="M10" s="1" t="s">
        <v>5682</v>
      </c>
      <c r="N10" s="1" t="s">
        <v>5683</v>
      </c>
      <c r="O10" s="1" t="s">
        <v>5684</v>
      </c>
      <c r="P10" s="1">
        <v>1.0</v>
      </c>
      <c r="U10" s="1">
        <v>5.0</v>
      </c>
      <c r="V10" s="1" t="s">
        <v>5685</v>
      </c>
      <c r="W10" s="10">
        <v>44308.0</v>
      </c>
      <c r="X10" s="6"/>
      <c r="Y10" s="1"/>
    </row>
    <row r="11">
      <c r="A11" s="1" t="s">
        <v>5686</v>
      </c>
      <c r="B11" s="1" t="s">
        <v>5687</v>
      </c>
      <c r="C11" s="1" t="s">
        <v>1717</v>
      </c>
      <c r="F11" s="1" t="s">
        <v>1718</v>
      </c>
      <c r="G11" s="1" t="s">
        <v>1719</v>
      </c>
      <c r="J11" s="4" t="s">
        <v>5688</v>
      </c>
      <c r="K11" s="1" t="s">
        <v>30</v>
      </c>
      <c r="L11" s="1" t="s">
        <v>31</v>
      </c>
      <c r="M11" s="1" t="s">
        <v>5689</v>
      </c>
      <c r="N11" s="1" t="s">
        <v>5690</v>
      </c>
      <c r="O11" s="1" t="s">
        <v>5691</v>
      </c>
      <c r="P11" s="1">
        <v>1.0</v>
      </c>
      <c r="U11" s="1">
        <v>449.0</v>
      </c>
      <c r="V11" s="1" t="s">
        <v>5692</v>
      </c>
      <c r="W11" s="10">
        <v>43950.0</v>
      </c>
      <c r="X11" s="1" t="s">
        <v>95</v>
      </c>
      <c r="Y11" s="1" t="s">
        <v>36</v>
      </c>
    </row>
    <row r="12">
      <c r="A12" s="1" t="s">
        <v>5693</v>
      </c>
      <c r="B12" s="1" t="s">
        <v>5694</v>
      </c>
      <c r="C12" s="1" t="s">
        <v>5695</v>
      </c>
      <c r="J12" s="4" t="s">
        <v>5696</v>
      </c>
      <c r="K12" s="1" t="s">
        <v>30</v>
      </c>
      <c r="L12" s="1" t="s">
        <v>31</v>
      </c>
      <c r="M12" s="1" t="s">
        <v>5697</v>
      </c>
      <c r="N12" s="1" t="s">
        <v>5698</v>
      </c>
      <c r="O12" s="1" t="s">
        <v>5699</v>
      </c>
      <c r="P12" s="1">
        <v>1.0</v>
      </c>
      <c r="Q12" s="1">
        <v>1.0</v>
      </c>
      <c r="U12" s="1">
        <v>17.0</v>
      </c>
      <c r="V12" s="1" t="s">
        <v>5700</v>
      </c>
      <c r="W12" s="9"/>
      <c r="X12" s="6"/>
      <c r="Y12" s="1" t="s">
        <v>36</v>
      </c>
    </row>
    <row r="13">
      <c r="A13" s="1" t="s">
        <v>5701</v>
      </c>
      <c r="B13" s="1" t="s">
        <v>5702</v>
      </c>
      <c r="C13" s="1" t="s">
        <v>5703</v>
      </c>
      <c r="D13" s="1" t="s">
        <v>5704</v>
      </c>
      <c r="F13" s="1" t="s">
        <v>5705</v>
      </c>
      <c r="G13" s="1" t="s">
        <v>522</v>
      </c>
      <c r="J13" s="4" t="s">
        <v>5706</v>
      </c>
      <c r="K13" s="1" t="s">
        <v>30</v>
      </c>
      <c r="L13" s="1" t="s">
        <v>31</v>
      </c>
      <c r="M13" s="1" t="s">
        <v>5707</v>
      </c>
      <c r="N13" s="1" t="s">
        <v>5708</v>
      </c>
      <c r="O13" s="1" t="s">
        <v>5709</v>
      </c>
      <c r="P13" s="1">
        <v>1.0</v>
      </c>
      <c r="Q13" s="1">
        <v>1.0</v>
      </c>
      <c r="U13" s="1">
        <v>76.0</v>
      </c>
      <c r="V13" s="1" t="s">
        <v>5710</v>
      </c>
      <c r="W13" s="9"/>
      <c r="X13" s="1" t="s">
        <v>95</v>
      </c>
      <c r="Y13" s="1"/>
    </row>
    <row r="14">
      <c r="A14" s="1" t="s">
        <v>5711</v>
      </c>
      <c r="B14" s="1" t="s">
        <v>5712</v>
      </c>
      <c r="C14" s="1" t="s">
        <v>5713</v>
      </c>
      <c r="D14" s="1" t="s">
        <v>5714</v>
      </c>
      <c r="F14" s="1" t="s">
        <v>5715</v>
      </c>
      <c r="G14" s="1" t="s">
        <v>5716</v>
      </c>
      <c r="H14" s="1" t="s">
        <v>5717</v>
      </c>
      <c r="I14" s="1" t="s">
        <v>5718</v>
      </c>
      <c r="J14" s="4" t="s">
        <v>5719</v>
      </c>
      <c r="K14" s="1" t="s">
        <v>401</v>
      </c>
      <c r="L14" s="1" t="s">
        <v>31</v>
      </c>
      <c r="M14" s="1" t="s">
        <v>31</v>
      </c>
      <c r="N14" s="1" t="s">
        <v>5720</v>
      </c>
      <c r="O14" s="1" t="s">
        <v>5721</v>
      </c>
      <c r="P14" s="1">
        <v>1.0</v>
      </c>
      <c r="Q14" s="1">
        <v>2.0</v>
      </c>
      <c r="R14" s="1">
        <v>34.0</v>
      </c>
      <c r="S14" s="1">
        <v>1.0</v>
      </c>
      <c r="T14" s="1">
        <v>2.0</v>
      </c>
      <c r="U14" s="1">
        <v>41.0</v>
      </c>
      <c r="V14" s="1" t="s">
        <v>5722</v>
      </c>
      <c r="W14" s="9"/>
      <c r="X14" s="1" t="s">
        <v>95</v>
      </c>
      <c r="Y14" s="1" t="s">
        <v>36</v>
      </c>
    </row>
    <row r="15">
      <c r="A15" s="1" t="s">
        <v>5723</v>
      </c>
      <c r="B15" s="1" t="s">
        <v>5724</v>
      </c>
      <c r="C15" s="1" t="s">
        <v>5725</v>
      </c>
      <c r="G15" s="1" t="s">
        <v>5726</v>
      </c>
      <c r="J15" s="4" t="s">
        <v>5727</v>
      </c>
      <c r="K15" s="1" t="s">
        <v>401</v>
      </c>
      <c r="L15" s="1" t="s">
        <v>31</v>
      </c>
      <c r="M15" s="1" t="s">
        <v>31</v>
      </c>
      <c r="N15" s="1" t="s">
        <v>5728</v>
      </c>
      <c r="O15" s="1" t="s">
        <v>5729</v>
      </c>
      <c r="P15" s="1">
        <v>1.0</v>
      </c>
      <c r="Q15" s="1">
        <v>1.0</v>
      </c>
      <c r="U15" s="1">
        <v>56.0</v>
      </c>
      <c r="V15" s="1" t="s">
        <v>5730</v>
      </c>
      <c r="W15" s="10">
        <v>44312.0</v>
      </c>
      <c r="X15" s="6"/>
      <c r="Y15" s="1"/>
    </row>
    <row r="16">
      <c r="A16" s="1" t="s">
        <v>5731</v>
      </c>
      <c r="B16" s="1" t="s">
        <v>5732</v>
      </c>
      <c r="C16" s="1" t="s">
        <v>5733</v>
      </c>
      <c r="D16" s="1" t="s">
        <v>5734</v>
      </c>
      <c r="J16" s="4" t="s">
        <v>5735</v>
      </c>
      <c r="K16" s="1" t="s">
        <v>30</v>
      </c>
      <c r="L16" s="1" t="s">
        <v>51</v>
      </c>
      <c r="M16" s="1" t="s">
        <v>5736</v>
      </c>
      <c r="N16" s="1" t="s">
        <v>5737</v>
      </c>
      <c r="O16" s="1" t="s">
        <v>5738</v>
      </c>
      <c r="P16" s="1">
        <v>1.0</v>
      </c>
      <c r="Q16" s="1">
        <v>1.0</v>
      </c>
      <c r="U16" s="1">
        <v>20.0</v>
      </c>
      <c r="V16" s="1" t="s">
        <v>5739</v>
      </c>
      <c r="W16" s="9"/>
      <c r="X16" s="6"/>
      <c r="Y16" s="1"/>
    </row>
    <row r="17">
      <c r="A17" s="1" t="s">
        <v>5740</v>
      </c>
      <c r="B17" s="1" t="s">
        <v>5741</v>
      </c>
      <c r="C17" s="1" t="s">
        <v>5742</v>
      </c>
      <c r="H17" s="1" t="s">
        <v>5743</v>
      </c>
      <c r="J17" s="4" t="s">
        <v>5744</v>
      </c>
      <c r="K17" s="1" t="s">
        <v>130</v>
      </c>
      <c r="L17" s="1" t="s">
        <v>31</v>
      </c>
      <c r="M17" s="1" t="s">
        <v>5745</v>
      </c>
      <c r="N17" s="1" t="s">
        <v>5746</v>
      </c>
      <c r="O17" s="1" t="s">
        <v>5747</v>
      </c>
      <c r="P17" s="1">
        <v>5.0</v>
      </c>
      <c r="Q17" s="1">
        <v>3.0</v>
      </c>
      <c r="R17" s="1">
        <v>8.0</v>
      </c>
      <c r="S17" s="1">
        <v>10.0</v>
      </c>
      <c r="U17" s="1">
        <v>123474.0</v>
      </c>
      <c r="V17" s="1" t="s">
        <v>5748</v>
      </c>
      <c r="W17" s="10">
        <v>37014.0</v>
      </c>
      <c r="X17" s="1" t="s">
        <v>178</v>
      </c>
      <c r="Y17" s="1" t="s">
        <v>36</v>
      </c>
    </row>
    <row r="18">
      <c r="A18" s="1" t="s">
        <v>5749</v>
      </c>
      <c r="B18" s="1" t="s">
        <v>5742</v>
      </c>
      <c r="C18" s="1" t="s">
        <v>5742</v>
      </c>
      <c r="H18" s="1" t="s">
        <v>5750</v>
      </c>
      <c r="I18" s="1" t="s">
        <v>5751</v>
      </c>
      <c r="J18" s="4" t="s">
        <v>5752</v>
      </c>
      <c r="K18" s="1" t="s">
        <v>130</v>
      </c>
      <c r="L18" s="1" t="s">
        <v>31</v>
      </c>
      <c r="M18" s="1" t="s">
        <v>5745</v>
      </c>
      <c r="N18" s="1" t="s">
        <v>5753</v>
      </c>
      <c r="O18" s="1" t="s">
        <v>5754</v>
      </c>
      <c r="P18" s="1">
        <v>9.0</v>
      </c>
      <c r="Q18" s="1">
        <v>291.0</v>
      </c>
      <c r="R18" s="1">
        <v>5521.0</v>
      </c>
      <c r="S18" s="1">
        <v>2973.0</v>
      </c>
      <c r="T18" s="1">
        <v>13037.0</v>
      </c>
      <c r="U18" s="1">
        <v>121828.0</v>
      </c>
      <c r="V18" s="1" t="s">
        <v>5755</v>
      </c>
      <c r="W18" s="10">
        <v>37014.0</v>
      </c>
      <c r="X18" s="1" t="s">
        <v>178</v>
      </c>
      <c r="Y18" s="1" t="s">
        <v>36</v>
      </c>
    </row>
    <row r="19">
      <c r="A19" s="1" t="s">
        <v>5756</v>
      </c>
      <c r="B19" s="1" t="s">
        <v>5757</v>
      </c>
      <c r="C19" s="1" t="s">
        <v>5758</v>
      </c>
      <c r="H19" s="1" t="s">
        <v>5759</v>
      </c>
      <c r="J19" s="4" t="s">
        <v>5760</v>
      </c>
      <c r="K19" s="1" t="s">
        <v>41</v>
      </c>
      <c r="L19" s="1" t="s">
        <v>31</v>
      </c>
      <c r="M19" s="1" t="s">
        <v>5761</v>
      </c>
      <c r="N19" s="1" t="s">
        <v>5762</v>
      </c>
      <c r="O19" s="1" t="s">
        <v>5763</v>
      </c>
      <c r="P19" s="1">
        <v>4.0</v>
      </c>
      <c r="Q19" s="1">
        <v>2.0</v>
      </c>
      <c r="U19" s="1">
        <v>17.0</v>
      </c>
      <c r="V19" s="1" t="s">
        <v>5764</v>
      </c>
      <c r="W19" s="10">
        <v>44357.0</v>
      </c>
      <c r="X19" s="1" t="s">
        <v>178</v>
      </c>
      <c r="Y19" s="1" t="s">
        <v>36</v>
      </c>
    </row>
    <row r="20">
      <c r="A20" s="1" t="s">
        <v>5765</v>
      </c>
      <c r="B20" s="1" t="s">
        <v>5766</v>
      </c>
      <c r="C20" s="1" t="s">
        <v>5767</v>
      </c>
      <c r="D20" s="1" t="s">
        <v>5767</v>
      </c>
      <c r="J20" s="4" t="s">
        <v>5768</v>
      </c>
      <c r="K20" s="1" t="s">
        <v>30</v>
      </c>
      <c r="L20" s="1" t="s">
        <v>51</v>
      </c>
      <c r="M20" s="1" t="s">
        <v>1289</v>
      </c>
      <c r="N20" s="1" t="s">
        <v>5769</v>
      </c>
      <c r="O20" s="1" t="s">
        <v>5770</v>
      </c>
      <c r="P20" s="1">
        <v>1.0</v>
      </c>
      <c r="Q20" s="1">
        <v>1.0</v>
      </c>
      <c r="U20" s="1">
        <v>30.0</v>
      </c>
      <c r="V20" s="1" t="s">
        <v>5771</v>
      </c>
      <c r="W20" s="9"/>
      <c r="X20" s="6"/>
      <c r="Y20" s="1"/>
    </row>
    <row r="21">
      <c r="A21" s="1" t="s">
        <v>5772</v>
      </c>
      <c r="B21" s="1" t="s">
        <v>5773</v>
      </c>
      <c r="C21" s="1" t="s">
        <v>5774</v>
      </c>
      <c r="D21" s="1" t="s">
        <v>5775</v>
      </c>
      <c r="G21" s="1" t="s">
        <v>5776</v>
      </c>
      <c r="H21" s="1" t="s">
        <v>5777</v>
      </c>
      <c r="I21" s="1" t="s">
        <v>5778</v>
      </c>
      <c r="J21" s="4" t="s">
        <v>5779</v>
      </c>
      <c r="K21" s="1" t="s">
        <v>401</v>
      </c>
      <c r="L21" s="1" t="s">
        <v>31</v>
      </c>
      <c r="M21" s="1" t="s">
        <v>1075</v>
      </c>
      <c r="N21" s="1" t="s">
        <v>5780</v>
      </c>
      <c r="O21" s="1" t="s">
        <v>5781</v>
      </c>
      <c r="P21" s="1">
        <v>1.0</v>
      </c>
      <c r="Q21" s="1">
        <v>3.0</v>
      </c>
      <c r="R21" s="1">
        <v>81.0</v>
      </c>
      <c r="S21" s="1">
        <v>8.0</v>
      </c>
      <c r="T21" s="1">
        <v>20.0</v>
      </c>
      <c r="U21" s="1">
        <v>745.0</v>
      </c>
      <c r="V21" s="1" t="s">
        <v>5782</v>
      </c>
      <c r="W21" s="9"/>
      <c r="X21" s="6"/>
      <c r="Y21" s="1" t="s">
        <v>36</v>
      </c>
    </row>
    <row r="22">
      <c r="A22" s="1" t="s">
        <v>5783</v>
      </c>
      <c r="B22" s="1" t="s">
        <v>5784</v>
      </c>
      <c r="C22" s="1" t="s">
        <v>5785</v>
      </c>
      <c r="H22" s="1" t="s">
        <v>5786</v>
      </c>
      <c r="J22" s="4" t="s">
        <v>5787</v>
      </c>
      <c r="K22" s="1" t="s">
        <v>663</v>
      </c>
      <c r="L22" s="1" t="s">
        <v>31</v>
      </c>
      <c r="M22" s="1" t="s">
        <v>5788</v>
      </c>
      <c r="N22" s="1" t="s">
        <v>5789</v>
      </c>
      <c r="O22" s="1" t="s">
        <v>5790</v>
      </c>
      <c r="P22" s="1">
        <v>6.0</v>
      </c>
      <c r="Q22" s="1">
        <v>3.0</v>
      </c>
      <c r="S22" s="1">
        <v>1.0</v>
      </c>
      <c r="U22" s="1">
        <v>49277.0</v>
      </c>
      <c r="V22" s="1" t="s">
        <v>5791</v>
      </c>
      <c r="W22" s="9"/>
      <c r="X22" s="1" t="s">
        <v>135</v>
      </c>
      <c r="Y22" s="1" t="s">
        <v>36</v>
      </c>
    </row>
    <row r="23">
      <c r="A23" s="1" t="s">
        <v>5792</v>
      </c>
      <c r="B23" s="1" t="s">
        <v>5793</v>
      </c>
      <c r="C23" s="1" t="s">
        <v>5794</v>
      </c>
      <c r="H23" s="1" t="s">
        <v>5795</v>
      </c>
      <c r="I23" s="1" t="s">
        <v>5796</v>
      </c>
      <c r="J23" s="4" t="s">
        <v>5797</v>
      </c>
      <c r="K23" s="1" t="s">
        <v>41</v>
      </c>
      <c r="L23" s="1" t="s">
        <v>31</v>
      </c>
      <c r="M23" s="1" t="s">
        <v>31</v>
      </c>
      <c r="N23" s="1" t="s">
        <v>5798</v>
      </c>
      <c r="O23" s="1" t="s">
        <v>5799</v>
      </c>
      <c r="P23" s="1">
        <v>21.0</v>
      </c>
      <c r="Q23" s="1">
        <v>13.0</v>
      </c>
      <c r="R23" s="1">
        <v>6.0</v>
      </c>
      <c r="S23" s="1">
        <v>6.0</v>
      </c>
      <c r="T23" s="1">
        <v>1.0</v>
      </c>
      <c r="U23" s="1">
        <v>46.0</v>
      </c>
      <c r="V23" s="1" t="s">
        <v>5800</v>
      </c>
      <c r="W23" s="10">
        <v>44027.0</v>
      </c>
      <c r="X23" s="1" t="s">
        <v>95</v>
      </c>
      <c r="Y23" s="1" t="s">
        <v>36</v>
      </c>
    </row>
    <row r="24">
      <c r="A24" s="1" t="s">
        <v>5801</v>
      </c>
      <c r="B24" s="1" t="s">
        <v>5802</v>
      </c>
      <c r="C24" s="1" t="s">
        <v>5794</v>
      </c>
      <c r="I24" s="1" t="s">
        <v>5803</v>
      </c>
      <c r="J24" s="4" t="s">
        <v>5804</v>
      </c>
      <c r="K24" s="1" t="s">
        <v>41</v>
      </c>
      <c r="L24" s="1" t="s">
        <v>31</v>
      </c>
      <c r="M24" s="1" t="s">
        <v>31</v>
      </c>
      <c r="N24" s="1" t="s">
        <v>5805</v>
      </c>
      <c r="O24" s="1" t="s">
        <v>5806</v>
      </c>
      <c r="P24" s="1">
        <v>21.0</v>
      </c>
      <c r="Q24" s="1">
        <v>14.0</v>
      </c>
      <c r="R24" s="1">
        <v>10.0</v>
      </c>
      <c r="S24" s="1">
        <v>9.0</v>
      </c>
      <c r="T24" s="1">
        <v>5.0</v>
      </c>
      <c r="U24" s="1">
        <v>78.0</v>
      </c>
      <c r="V24" s="1" t="s">
        <v>5807</v>
      </c>
      <c r="W24" s="10">
        <v>44026.0</v>
      </c>
      <c r="X24" s="1" t="s">
        <v>95</v>
      </c>
      <c r="Y24" s="1" t="s">
        <v>36</v>
      </c>
    </row>
    <row r="25">
      <c r="A25" s="1" t="s">
        <v>5808</v>
      </c>
      <c r="B25" s="1" t="s">
        <v>5809</v>
      </c>
      <c r="C25" s="1" t="s">
        <v>5810</v>
      </c>
      <c r="H25" s="1" t="s">
        <v>5811</v>
      </c>
      <c r="J25" s="4" t="s">
        <v>5812</v>
      </c>
      <c r="K25" s="1" t="s">
        <v>401</v>
      </c>
      <c r="L25" s="1" t="s">
        <v>31</v>
      </c>
      <c r="M25" s="1" t="s">
        <v>31</v>
      </c>
      <c r="N25" s="1" t="s">
        <v>5813</v>
      </c>
      <c r="O25" s="1" t="s">
        <v>5814</v>
      </c>
      <c r="P25" s="1">
        <v>4.0</v>
      </c>
      <c r="Q25" s="1">
        <v>7.0</v>
      </c>
      <c r="R25" s="1">
        <v>75.0</v>
      </c>
      <c r="S25" s="1">
        <v>6.0</v>
      </c>
      <c r="T25" s="1">
        <v>8.0</v>
      </c>
      <c r="U25" s="1">
        <v>377.0</v>
      </c>
      <c r="V25" s="1" t="s">
        <v>5815</v>
      </c>
      <c r="W25" s="9"/>
      <c r="X25" s="6"/>
      <c r="Y25" s="1" t="s">
        <v>5816</v>
      </c>
    </row>
    <row r="26">
      <c r="A26" s="1" t="s">
        <v>5817</v>
      </c>
      <c r="B26" s="1" t="s">
        <v>5818</v>
      </c>
      <c r="C26" s="1" t="s">
        <v>5819</v>
      </c>
      <c r="J26" s="4" t="s">
        <v>5820</v>
      </c>
      <c r="K26" s="1" t="s">
        <v>30</v>
      </c>
      <c r="L26" s="1" t="s">
        <v>79</v>
      </c>
      <c r="M26" s="1" t="s">
        <v>5821</v>
      </c>
      <c r="N26" s="1" t="s">
        <v>5822</v>
      </c>
      <c r="O26" s="1" t="s">
        <v>5823</v>
      </c>
      <c r="P26" s="1">
        <v>4.0</v>
      </c>
      <c r="Q26" s="1">
        <v>2.0</v>
      </c>
      <c r="T26" s="1">
        <v>17.0</v>
      </c>
      <c r="U26" s="1">
        <v>78.0</v>
      </c>
      <c r="V26" s="1" t="s">
        <v>5824</v>
      </c>
      <c r="W26" s="9"/>
      <c r="X26" s="6"/>
      <c r="Y26" s="6"/>
    </row>
    <row r="27">
      <c r="A27" s="1" t="s">
        <v>5825</v>
      </c>
      <c r="B27" s="1" t="s">
        <v>5826</v>
      </c>
      <c r="C27" s="1" t="s">
        <v>5827</v>
      </c>
      <c r="D27" s="1" t="s">
        <v>5828</v>
      </c>
      <c r="E27" s="1" t="s">
        <v>5829</v>
      </c>
      <c r="G27" s="1" t="s">
        <v>5830</v>
      </c>
      <c r="H27" s="1" t="s">
        <v>5831</v>
      </c>
      <c r="I27" s="1" t="s">
        <v>5832</v>
      </c>
      <c r="J27" s="4" t="s">
        <v>5833</v>
      </c>
      <c r="K27" s="1" t="s">
        <v>401</v>
      </c>
      <c r="L27" s="1" t="s">
        <v>31</v>
      </c>
      <c r="M27" s="1" t="s">
        <v>5834</v>
      </c>
      <c r="N27" s="1" t="s">
        <v>5835</v>
      </c>
      <c r="O27" s="1" t="s">
        <v>5836</v>
      </c>
      <c r="P27" s="1">
        <v>1.0</v>
      </c>
      <c r="Q27" s="1">
        <v>2.0</v>
      </c>
      <c r="R27" s="1">
        <v>2.0</v>
      </c>
      <c r="S27" s="1">
        <v>2.0</v>
      </c>
      <c r="T27" s="1">
        <v>5.0</v>
      </c>
      <c r="U27" s="1">
        <v>819.0</v>
      </c>
      <c r="V27" s="1" t="s">
        <v>5837</v>
      </c>
      <c r="W27" s="10">
        <v>43666.0</v>
      </c>
      <c r="X27" s="6"/>
      <c r="Y27" s="1" t="s">
        <v>36</v>
      </c>
    </row>
    <row r="28">
      <c r="A28" s="1" t="s">
        <v>5838</v>
      </c>
      <c r="B28" s="1" t="s">
        <v>5839</v>
      </c>
      <c r="C28" s="1" t="s">
        <v>5725</v>
      </c>
      <c r="G28" s="1" t="s">
        <v>5726</v>
      </c>
      <c r="H28" s="1" t="s">
        <v>5840</v>
      </c>
      <c r="J28" s="4" t="s">
        <v>5841</v>
      </c>
      <c r="K28" s="1" t="s">
        <v>401</v>
      </c>
      <c r="L28" s="1" t="s">
        <v>31</v>
      </c>
      <c r="M28" s="1" t="s">
        <v>31</v>
      </c>
      <c r="N28" s="1" t="s">
        <v>5842</v>
      </c>
      <c r="O28" s="1" t="s">
        <v>5843</v>
      </c>
      <c r="P28" s="1">
        <v>1.0</v>
      </c>
      <c r="Q28" s="1">
        <v>1.0</v>
      </c>
      <c r="U28" s="1">
        <v>58.0</v>
      </c>
      <c r="V28" s="1" t="s">
        <v>5844</v>
      </c>
      <c r="W28" s="10">
        <v>44313.0</v>
      </c>
      <c r="X28" s="6"/>
      <c r="Y28" s="1" t="s">
        <v>36</v>
      </c>
    </row>
    <row r="29">
      <c r="A29" s="1" t="s">
        <v>5845</v>
      </c>
      <c r="B29" s="1" t="s">
        <v>5846</v>
      </c>
      <c r="C29" s="1" t="s">
        <v>5847</v>
      </c>
      <c r="H29" s="1" t="s">
        <v>5848</v>
      </c>
      <c r="J29" s="4" t="s">
        <v>5849</v>
      </c>
      <c r="K29" s="1" t="s">
        <v>2309</v>
      </c>
      <c r="L29" s="1" t="s">
        <v>31</v>
      </c>
      <c r="M29" s="1" t="s">
        <v>5850</v>
      </c>
      <c r="N29" s="1" t="s">
        <v>5851</v>
      </c>
      <c r="O29" s="1" t="s">
        <v>5852</v>
      </c>
      <c r="P29" s="1">
        <v>12.0</v>
      </c>
      <c r="Q29" s="1">
        <v>12.0</v>
      </c>
      <c r="R29" s="1">
        <v>8.0</v>
      </c>
      <c r="T29" s="1">
        <v>1.0</v>
      </c>
      <c r="U29" s="1">
        <v>665.0</v>
      </c>
      <c r="V29" s="1" t="s">
        <v>5853</v>
      </c>
      <c r="W29" s="10">
        <v>42538.0</v>
      </c>
      <c r="X29" s="1" t="s">
        <v>95</v>
      </c>
      <c r="Y29" s="1" t="s">
        <v>36</v>
      </c>
    </row>
    <row r="30">
      <c r="A30" s="1" t="s">
        <v>5854</v>
      </c>
      <c r="B30" s="1" t="s">
        <v>5855</v>
      </c>
      <c r="C30" s="1" t="s">
        <v>5856</v>
      </c>
      <c r="D30" s="1" t="s">
        <v>5857</v>
      </c>
      <c r="E30" s="1" t="s">
        <v>5858</v>
      </c>
      <c r="F30" s="1" t="s">
        <v>5859</v>
      </c>
      <c r="G30" s="1" t="s">
        <v>5860</v>
      </c>
      <c r="H30" s="1" t="s">
        <v>5861</v>
      </c>
      <c r="J30" s="4" t="s">
        <v>5862</v>
      </c>
      <c r="K30" s="1" t="s">
        <v>663</v>
      </c>
      <c r="L30" s="1" t="s">
        <v>31</v>
      </c>
      <c r="M30" s="1" t="s">
        <v>5863</v>
      </c>
      <c r="N30" s="1" t="s">
        <v>5864</v>
      </c>
      <c r="O30" s="1" t="s">
        <v>5865</v>
      </c>
      <c r="P30" s="1">
        <v>1.0</v>
      </c>
      <c r="Q30" s="1">
        <v>14.0</v>
      </c>
      <c r="R30" s="1">
        <v>149.0</v>
      </c>
      <c r="S30" s="1">
        <v>47.0</v>
      </c>
      <c r="T30" s="1">
        <v>468.0</v>
      </c>
      <c r="U30" s="1">
        <v>1236.0</v>
      </c>
      <c r="V30" s="1" t="s">
        <v>5866</v>
      </c>
      <c r="W30" s="10">
        <v>42902.0</v>
      </c>
      <c r="X30" s="1" t="s">
        <v>95</v>
      </c>
      <c r="Y30" s="1" t="s">
        <v>36</v>
      </c>
    </row>
    <row r="31">
      <c r="A31" s="1" t="s">
        <v>5867</v>
      </c>
      <c r="B31" s="1" t="s">
        <v>5868</v>
      </c>
      <c r="C31" s="1" t="s">
        <v>5725</v>
      </c>
      <c r="G31" s="1" t="s">
        <v>5726</v>
      </c>
      <c r="J31" s="4" t="s">
        <v>5869</v>
      </c>
      <c r="K31" s="1" t="s">
        <v>30</v>
      </c>
      <c r="L31" s="1" t="s">
        <v>31</v>
      </c>
      <c r="M31" s="1" t="s">
        <v>31</v>
      </c>
      <c r="N31" s="1" t="s">
        <v>5870</v>
      </c>
      <c r="O31" s="1" t="s">
        <v>5871</v>
      </c>
      <c r="P31" s="1">
        <v>1.0</v>
      </c>
      <c r="Q31" s="1">
        <v>1.0</v>
      </c>
      <c r="U31" s="1">
        <v>108.0</v>
      </c>
      <c r="V31" s="1" t="s">
        <v>5872</v>
      </c>
      <c r="W31" s="10">
        <v>44245.0</v>
      </c>
      <c r="X31" s="6"/>
      <c r="Y31" s="1" t="s">
        <v>36</v>
      </c>
    </row>
    <row r="32">
      <c r="A32" s="1" t="s">
        <v>5873</v>
      </c>
      <c r="B32" s="1" t="s">
        <v>5874</v>
      </c>
      <c r="C32" s="1" t="s">
        <v>5875</v>
      </c>
      <c r="D32" s="1" t="s">
        <v>5876</v>
      </c>
      <c r="E32" s="1" t="s">
        <v>5877</v>
      </c>
      <c r="G32" s="1" t="s">
        <v>5878</v>
      </c>
      <c r="H32" s="1" t="s">
        <v>5879</v>
      </c>
      <c r="J32" s="4" t="s">
        <v>5880</v>
      </c>
      <c r="K32" s="1" t="s">
        <v>401</v>
      </c>
      <c r="L32" s="1" t="s">
        <v>79</v>
      </c>
      <c r="M32" s="1" t="s">
        <v>5881</v>
      </c>
      <c r="N32" s="1" t="s">
        <v>5882</v>
      </c>
      <c r="O32" s="1" t="s">
        <v>5883</v>
      </c>
      <c r="P32" s="1">
        <v>1.0</v>
      </c>
      <c r="Q32" s="1">
        <v>1.0</v>
      </c>
      <c r="U32" s="1">
        <v>182.0</v>
      </c>
      <c r="V32" s="1" t="s">
        <v>5884</v>
      </c>
      <c r="W32" s="10">
        <v>44065.0</v>
      </c>
      <c r="X32" s="6"/>
      <c r="Y32" s="1" t="s">
        <v>36</v>
      </c>
    </row>
    <row r="33">
      <c r="A33" s="1" t="s">
        <v>5885</v>
      </c>
      <c r="B33" s="1" t="s">
        <v>5886</v>
      </c>
      <c r="C33" s="1" t="s">
        <v>5887</v>
      </c>
      <c r="D33" s="1" t="s">
        <v>5888</v>
      </c>
      <c r="F33" s="1" t="s">
        <v>5889</v>
      </c>
      <c r="H33" s="1" t="s">
        <v>5890</v>
      </c>
      <c r="J33" s="4" t="s">
        <v>5891</v>
      </c>
      <c r="K33" s="1" t="s">
        <v>30</v>
      </c>
      <c r="L33" s="1" t="s">
        <v>51</v>
      </c>
      <c r="M33" s="1" t="s">
        <v>4711</v>
      </c>
      <c r="N33" s="1" t="s">
        <v>5892</v>
      </c>
      <c r="O33" s="1" t="s">
        <v>5893</v>
      </c>
      <c r="P33" s="1">
        <v>1.0</v>
      </c>
      <c r="Q33" s="1">
        <v>1.0</v>
      </c>
      <c r="U33" s="1">
        <v>8.0</v>
      </c>
      <c r="V33" s="1" t="s">
        <v>5894</v>
      </c>
      <c r="W33" s="9"/>
      <c r="X33" s="6"/>
      <c r="Y33" s="1" t="s">
        <v>199</v>
      </c>
    </row>
    <row r="34">
      <c r="A34" s="1" t="s">
        <v>5895</v>
      </c>
      <c r="B34" s="1" t="s">
        <v>5896</v>
      </c>
      <c r="C34" s="1" t="s">
        <v>5897</v>
      </c>
      <c r="D34" s="1" t="s">
        <v>5898</v>
      </c>
      <c r="E34" s="1" t="s">
        <v>5899</v>
      </c>
      <c r="F34" s="1" t="s">
        <v>5900</v>
      </c>
      <c r="G34" s="1" t="s">
        <v>5901</v>
      </c>
      <c r="H34" s="1" t="s">
        <v>5902</v>
      </c>
      <c r="I34" s="1" t="s">
        <v>5903</v>
      </c>
      <c r="J34" s="4" t="s">
        <v>5904</v>
      </c>
      <c r="K34" s="1" t="s">
        <v>401</v>
      </c>
      <c r="L34" s="1" t="s">
        <v>31</v>
      </c>
      <c r="M34" s="1" t="s">
        <v>5905</v>
      </c>
      <c r="N34" s="1" t="s">
        <v>5906</v>
      </c>
      <c r="O34" s="1" t="s">
        <v>5907</v>
      </c>
      <c r="P34" s="1">
        <v>1.0</v>
      </c>
      <c r="Q34" s="1">
        <v>4.0</v>
      </c>
      <c r="R34" s="1">
        <v>63.0</v>
      </c>
      <c r="S34" s="1">
        <v>4.0</v>
      </c>
      <c r="T34" s="1">
        <v>41.0</v>
      </c>
      <c r="U34" s="1">
        <v>112.0</v>
      </c>
      <c r="V34" s="1" t="s">
        <v>5908</v>
      </c>
      <c r="W34" s="9"/>
      <c r="X34" s="1" t="s">
        <v>95</v>
      </c>
      <c r="Y34" s="1" t="s">
        <v>36</v>
      </c>
    </row>
    <row r="35">
      <c r="A35" s="1" t="s">
        <v>5909</v>
      </c>
      <c r="B35" s="1" t="s">
        <v>5910</v>
      </c>
      <c r="C35" s="1" t="s">
        <v>5911</v>
      </c>
      <c r="D35" s="1" t="s">
        <v>5912</v>
      </c>
      <c r="J35" s="4" t="s">
        <v>5913</v>
      </c>
      <c r="K35" s="1" t="s">
        <v>401</v>
      </c>
      <c r="L35" s="1" t="s">
        <v>51</v>
      </c>
      <c r="M35" s="1" t="s">
        <v>5914</v>
      </c>
      <c r="N35" s="1" t="s">
        <v>5915</v>
      </c>
      <c r="O35" s="1" t="s">
        <v>5916</v>
      </c>
      <c r="P35" s="1">
        <v>1.0</v>
      </c>
      <c r="Q35" s="1">
        <v>1.0</v>
      </c>
      <c r="U35" s="1">
        <v>77.0</v>
      </c>
      <c r="V35" s="1" t="s">
        <v>5917</v>
      </c>
      <c r="W35" s="10">
        <v>44350.0</v>
      </c>
      <c r="X35" s="6"/>
      <c r="Y35" s="1" t="s">
        <v>36</v>
      </c>
    </row>
    <row r="36">
      <c r="A36" s="1" t="s">
        <v>5918</v>
      </c>
      <c r="B36" s="1" t="s">
        <v>5919</v>
      </c>
      <c r="C36" s="1" t="s">
        <v>5920</v>
      </c>
      <c r="H36" s="1" t="s">
        <v>5921</v>
      </c>
      <c r="J36" s="4" t="s">
        <v>5922</v>
      </c>
      <c r="K36" s="1" t="s">
        <v>401</v>
      </c>
      <c r="L36" s="1" t="s">
        <v>31</v>
      </c>
      <c r="M36" s="1" t="s">
        <v>31</v>
      </c>
      <c r="N36" s="1" t="s">
        <v>5923</v>
      </c>
      <c r="O36" s="1" t="s">
        <v>5924</v>
      </c>
      <c r="P36" s="1">
        <v>3.0</v>
      </c>
      <c r="Q36" s="1">
        <v>19.0</v>
      </c>
      <c r="R36" s="1">
        <v>670.0</v>
      </c>
      <c r="S36" s="1">
        <v>71.0</v>
      </c>
      <c r="T36" s="1">
        <v>70.0</v>
      </c>
      <c r="U36" s="1">
        <v>366.0</v>
      </c>
      <c r="V36" s="1" t="s">
        <v>5925</v>
      </c>
      <c r="W36" s="9"/>
      <c r="X36" s="6"/>
      <c r="Y36" s="1" t="s">
        <v>36</v>
      </c>
    </row>
    <row r="37">
      <c r="A37" s="1" t="s">
        <v>5926</v>
      </c>
      <c r="B37" s="1" t="s">
        <v>5927</v>
      </c>
      <c r="C37" s="1" t="s">
        <v>5928</v>
      </c>
      <c r="H37" s="1" t="s">
        <v>5929</v>
      </c>
      <c r="J37" s="4" t="s">
        <v>5930</v>
      </c>
      <c r="K37" s="1" t="s">
        <v>401</v>
      </c>
      <c r="L37" s="1" t="s">
        <v>51</v>
      </c>
      <c r="M37" s="1" t="s">
        <v>5931</v>
      </c>
      <c r="N37" s="1" t="s">
        <v>5932</v>
      </c>
      <c r="O37" s="1" t="s">
        <v>5933</v>
      </c>
      <c r="P37" s="1">
        <v>1.0</v>
      </c>
      <c r="Q37" s="1">
        <v>1.0</v>
      </c>
      <c r="U37" s="1">
        <v>3.0</v>
      </c>
      <c r="V37" s="1" t="s">
        <v>5934</v>
      </c>
      <c r="W37" s="10">
        <v>44361.0</v>
      </c>
      <c r="X37" s="6"/>
      <c r="Y37" s="1" t="s">
        <v>36</v>
      </c>
    </row>
    <row r="38">
      <c r="A38" s="1" t="s">
        <v>5935</v>
      </c>
      <c r="B38" s="1" t="s">
        <v>5936</v>
      </c>
      <c r="C38" s="1" t="s">
        <v>5937</v>
      </c>
      <c r="H38" s="1" t="s">
        <v>5938</v>
      </c>
      <c r="I38" s="1" t="s">
        <v>5939</v>
      </c>
      <c r="J38" s="4" t="s">
        <v>5940</v>
      </c>
      <c r="K38" s="1" t="s">
        <v>401</v>
      </c>
      <c r="L38" s="1" t="s">
        <v>31</v>
      </c>
      <c r="M38" s="1" t="s">
        <v>5941</v>
      </c>
      <c r="N38" s="1" t="s">
        <v>5942</v>
      </c>
      <c r="O38" s="1" t="s">
        <v>5943</v>
      </c>
      <c r="P38" s="1">
        <v>5.0</v>
      </c>
      <c r="Q38" s="1">
        <v>11.0</v>
      </c>
      <c r="R38" s="1">
        <v>426.0</v>
      </c>
      <c r="S38" s="1">
        <v>55.0</v>
      </c>
      <c r="T38" s="1">
        <v>170.0</v>
      </c>
      <c r="U38" s="1">
        <v>389.0</v>
      </c>
      <c r="V38" s="1" t="s">
        <v>5944</v>
      </c>
      <c r="W38" s="10">
        <v>42293.0</v>
      </c>
      <c r="X38" s="1"/>
      <c r="Y38" s="1" t="s">
        <v>36</v>
      </c>
    </row>
    <row r="39">
      <c r="A39" s="1" t="s">
        <v>5945</v>
      </c>
      <c r="B39" s="1" t="s">
        <v>5946</v>
      </c>
      <c r="C39" s="1" t="s">
        <v>5947</v>
      </c>
      <c r="H39" s="1" t="s">
        <v>5948</v>
      </c>
      <c r="I39" s="1" t="s">
        <v>5949</v>
      </c>
      <c r="J39" s="4" t="s">
        <v>5950</v>
      </c>
      <c r="K39" s="1" t="s">
        <v>41</v>
      </c>
      <c r="L39" s="1" t="s">
        <v>31</v>
      </c>
      <c r="M39" s="1" t="s">
        <v>31</v>
      </c>
      <c r="N39" s="1" t="s">
        <v>5951</v>
      </c>
      <c r="O39" s="1" t="s">
        <v>5952</v>
      </c>
      <c r="P39" s="1">
        <v>5.0</v>
      </c>
      <c r="Q39" s="1">
        <v>1.0</v>
      </c>
      <c r="U39" s="1">
        <v>17.0</v>
      </c>
      <c r="V39" s="1" t="s">
        <v>5953</v>
      </c>
      <c r="W39" s="9"/>
      <c r="X39" s="1" t="s">
        <v>178</v>
      </c>
      <c r="Y39" s="1" t="s">
        <v>36</v>
      </c>
    </row>
    <row r="40">
      <c r="A40" s="1" t="s">
        <v>5954</v>
      </c>
      <c r="B40" s="1" t="s">
        <v>5955</v>
      </c>
      <c r="C40" s="1" t="s">
        <v>5956</v>
      </c>
      <c r="H40" s="1" t="s">
        <v>5957</v>
      </c>
      <c r="J40" s="4" t="s">
        <v>5958</v>
      </c>
      <c r="K40" s="1" t="s">
        <v>401</v>
      </c>
      <c r="L40" s="1" t="s">
        <v>31</v>
      </c>
      <c r="M40" s="1" t="s">
        <v>5959</v>
      </c>
      <c r="N40" s="1" t="s">
        <v>5960</v>
      </c>
      <c r="O40" s="1" t="s">
        <v>5961</v>
      </c>
      <c r="P40" s="1">
        <v>1.0</v>
      </c>
      <c r="Q40" s="1">
        <v>1.0</v>
      </c>
      <c r="U40" s="1">
        <v>24.0</v>
      </c>
      <c r="V40" s="1" t="s">
        <v>5962</v>
      </c>
      <c r="W40" s="9"/>
      <c r="X40" s="6"/>
      <c r="Y40" s="1"/>
    </row>
    <row r="41">
      <c r="A41" s="1" t="s">
        <v>5963</v>
      </c>
      <c r="B41" s="1" t="s">
        <v>5964</v>
      </c>
      <c r="C41" s="1" t="s">
        <v>5965</v>
      </c>
      <c r="D41" s="1" t="s">
        <v>5966</v>
      </c>
      <c r="G41" s="1" t="s">
        <v>5967</v>
      </c>
      <c r="J41" s="4" t="s">
        <v>5968</v>
      </c>
      <c r="K41" s="1" t="s">
        <v>30</v>
      </c>
      <c r="L41" s="1" t="s">
        <v>1191</v>
      </c>
      <c r="M41" s="1" t="s">
        <v>1192</v>
      </c>
      <c r="N41" s="1" t="s">
        <v>5969</v>
      </c>
      <c r="O41" s="1" t="s">
        <v>5970</v>
      </c>
      <c r="P41" s="1">
        <v>1.0</v>
      </c>
      <c r="Q41" s="1">
        <v>1.0</v>
      </c>
      <c r="U41" s="1">
        <v>38.0</v>
      </c>
      <c r="V41" s="1" t="s">
        <v>5971</v>
      </c>
      <c r="W41" s="10">
        <v>44343.0</v>
      </c>
      <c r="X41" s="6"/>
      <c r="Y41" s="1" t="s">
        <v>36</v>
      </c>
    </row>
    <row r="42">
      <c r="A42" s="1" t="s">
        <v>5972</v>
      </c>
      <c r="B42" s="1" t="s">
        <v>5973</v>
      </c>
      <c r="C42" s="1" t="s">
        <v>5974</v>
      </c>
      <c r="D42" s="1" t="s">
        <v>5975</v>
      </c>
      <c r="E42" s="1" t="s">
        <v>5976</v>
      </c>
      <c r="F42" s="1" t="s">
        <v>5977</v>
      </c>
      <c r="G42" s="1" t="s">
        <v>5978</v>
      </c>
      <c r="H42" s="1" t="s">
        <v>5979</v>
      </c>
      <c r="I42" s="1" t="s">
        <v>5980</v>
      </c>
      <c r="J42" s="4" t="s">
        <v>5981</v>
      </c>
      <c r="K42" s="1" t="s">
        <v>401</v>
      </c>
      <c r="L42" s="1" t="s">
        <v>31</v>
      </c>
      <c r="M42" s="1" t="s">
        <v>31</v>
      </c>
      <c r="N42" s="1" t="s">
        <v>5982</v>
      </c>
      <c r="O42" s="1" t="s">
        <v>5983</v>
      </c>
      <c r="P42" s="1">
        <v>1.0</v>
      </c>
      <c r="Q42" s="1">
        <v>6.0</v>
      </c>
      <c r="R42" s="1">
        <v>60.0</v>
      </c>
      <c r="S42" s="1">
        <v>20.0</v>
      </c>
      <c r="T42" s="1">
        <v>2.0</v>
      </c>
      <c r="U42" s="1">
        <v>140.0</v>
      </c>
      <c r="V42" s="1" t="s">
        <v>5984</v>
      </c>
      <c r="W42" s="10">
        <v>43896.0</v>
      </c>
      <c r="X42" s="1" t="s">
        <v>95</v>
      </c>
      <c r="Y42" s="1" t="s">
        <v>168</v>
      </c>
    </row>
    <row r="43">
      <c r="A43" s="1" t="s">
        <v>75</v>
      </c>
      <c r="B43" s="1" t="s">
        <v>76</v>
      </c>
      <c r="C43" s="1" t="s">
        <v>77</v>
      </c>
      <c r="J43" s="4" t="s">
        <v>78</v>
      </c>
      <c r="K43" s="1" t="s">
        <v>30</v>
      </c>
      <c r="L43" s="1" t="s">
        <v>79</v>
      </c>
      <c r="M43" s="1" t="s">
        <v>80</v>
      </c>
      <c r="N43" s="1" t="s">
        <v>81</v>
      </c>
      <c r="O43" s="1" t="s">
        <v>82</v>
      </c>
      <c r="P43" s="1">
        <v>2.0</v>
      </c>
      <c r="Q43" s="1">
        <v>1.0</v>
      </c>
      <c r="R43" s="1">
        <v>2.0</v>
      </c>
      <c r="S43" s="1">
        <v>1.0</v>
      </c>
      <c r="U43" s="1">
        <v>348.0</v>
      </c>
      <c r="V43" s="1" t="s">
        <v>83</v>
      </c>
      <c r="W43" s="10">
        <v>43840.0</v>
      </c>
      <c r="X43" s="6"/>
      <c r="Y43" s="1" t="s">
        <v>36</v>
      </c>
    </row>
    <row r="44">
      <c r="A44" s="1" t="s">
        <v>5985</v>
      </c>
      <c r="B44" s="1" t="s">
        <v>5986</v>
      </c>
      <c r="C44" s="1" t="s">
        <v>5987</v>
      </c>
      <c r="D44" s="1" t="s">
        <v>5988</v>
      </c>
      <c r="E44" s="1" t="s">
        <v>5989</v>
      </c>
      <c r="J44" s="4" t="s">
        <v>5990</v>
      </c>
      <c r="K44" s="1" t="s">
        <v>30</v>
      </c>
      <c r="L44" s="1" t="s">
        <v>51</v>
      </c>
      <c r="M44" s="1" t="s">
        <v>5991</v>
      </c>
      <c r="N44" s="1" t="s">
        <v>5992</v>
      </c>
      <c r="O44" s="1" t="s">
        <v>5993</v>
      </c>
      <c r="P44" s="1">
        <v>2.0</v>
      </c>
      <c r="Q44" s="1">
        <v>1.0</v>
      </c>
      <c r="U44" s="1">
        <v>57.0</v>
      </c>
      <c r="V44" s="1" t="s">
        <v>5994</v>
      </c>
      <c r="W44" s="9"/>
      <c r="X44" s="6"/>
      <c r="Y44" s="1"/>
    </row>
    <row r="45">
      <c r="A45" s="1" t="s">
        <v>5995</v>
      </c>
      <c r="B45" s="1" t="s">
        <v>5996</v>
      </c>
      <c r="C45" s="1" t="s">
        <v>5997</v>
      </c>
      <c r="D45" s="1" t="s">
        <v>5998</v>
      </c>
      <c r="G45" s="1" t="s">
        <v>5999</v>
      </c>
      <c r="J45" s="4" t="s">
        <v>6000</v>
      </c>
      <c r="K45" s="1" t="s">
        <v>30</v>
      </c>
      <c r="L45" s="1" t="s">
        <v>31</v>
      </c>
      <c r="M45" s="1" t="s">
        <v>6001</v>
      </c>
      <c r="N45" s="1" t="s">
        <v>6002</v>
      </c>
      <c r="O45" s="1" t="s">
        <v>6003</v>
      </c>
      <c r="P45" s="1">
        <v>2.0</v>
      </c>
      <c r="Q45" s="1">
        <v>1.0</v>
      </c>
      <c r="U45" s="1">
        <v>128.0</v>
      </c>
      <c r="V45" s="1" t="s">
        <v>6004</v>
      </c>
      <c r="W45" s="10">
        <v>43769.0</v>
      </c>
      <c r="X45" s="6"/>
      <c r="Y45" s="1" t="s">
        <v>36</v>
      </c>
    </row>
    <row r="46">
      <c r="A46" s="1" t="s">
        <v>6005</v>
      </c>
      <c r="B46" s="1" t="s">
        <v>6006</v>
      </c>
      <c r="C46" s="1" t="s">
        <v>6007</v>
      </c>
      <c r="J46" s="4" t="s">
        <v>6008</v>
      </c>
      <c r="K46" s="1" t="s">
        <v>30</v>
      </c>
      <c r="L46" s="1" t="s">
        <v>51</v>
      </c>
      <c r="M46" s="1" t="s">
        <v>6009</v>
      </c>
      <c r="N46" s="1" t="s">
        <v>6010</v>
      </c>
      <c r="O46" s="1" t="s">
        <v>6011</v>
      </c>
      <c r="P46" s="1">
        <v>1.0</v>
      </c>
      <c r="Q46" s="1">
        <v>1.0</v>
      </c>
      <c r="U46" s="1">
        <v>66.0</v>
      </c>
      <c r="V46" s="1" t="s">
        <v>6012</v>
      </c>
      <c r="W46" s="10">
        <v>44316.0</v>
      </c>
      <c r="X46" s="6"/>
      <c r="Y46" s="6"/>
    </row>
    <row r="47">
      <c r="A47" s="1" t="s">
        <v>6013</v>
      </c>
      <c r="B47" s="1" t="s">
        <v>6014</v>
      </c>
      <c r="C47" s="1" t="s">
        <v>6015</v>
      </c>
      <c r="J47" s="4" t="s">
        <v>6016</v>
      </c>
      <c r="K47" s="1" t="s">
        <v>30</v>
      </c>
      <c r="L47" s="1" t="s">
        <v>31</v>
      </c>
      <c r="M47" s="1" t="s">
        <v>6017</v>
      </c>
      <c r="N47" s="1" t="s">
        <v>6018</v>
      </c>
      <c r="O47" s="1" t="s">
        <v>6019</v>
      </c>
      <c r="P47" s="1">
        <v>5.0</v>
      </c>
      <c r="Q47" s="1">
        <v>1.0</v>
      </c>
      <c r="U47" s="1">
        <v>21.0</v>
      </c>
      <c r="V47" s="1" t="s">
        <v>6020</v>
      </c>
      <c r="W47" s="10">
        <v>44050.0</v>
      </c>
      <c r="X47" s="6"/>
      <c r="Y47" s="6"/>
    </row>
    <row r="48">
      <c r="A48" s="1" t="s">
        <v>6021</v>
      </c>
      <c r="B48" s="1" t="s">
        <v>6022</v>
      </c>
      <c r="C48" s="1" t="s">
        <v>6023</v>
      </c>
      <c r="J48" s="4" t="s">
        <v>6024</v>
      </c>
      <c r="K48" s="1" t="s">
        <v>30</v>
      </c>
      <c r="L48" s="1" t="s">
        <v>31</v>
      </c>
      <c r="M48" s="1" t="s">
        <v>6025</v>
      </c>
      <c r="N48" s="1" t="s">
        <v>6026</v>
      </c>
      <c r="O48" s="1" t="s">
        <v>6027</v>
      </c>
      <c r="P48" s="1">
        <v>2.0</v>
      </c>
      <c r="Q48" s="1">
        <v>1.0</v>
      </c>
      <c r="U48" s="1">
        <v>5.0</v>
      </c>
      <c r="V48" s="1" t="s">
        <v>6028</v>
      </c>
      <c r="W48" s="9"/>
      <c r="X48" s="6"/>
      <c r="Y48" s="6"/>
    </row>
    <row r="49">
      <c r="A49" s="1" t="s">
        <v>6029</v>
      </c>
      <c r="B49" s="1" t="s">
        <v>6030</v>
      </c>
      <c r="C49" s="1" t="s">
        <v>6023</v>
      </c>
      <c r="J49" s="4" t="s">
        <v>6031</v>
      </c>
      <c r="K49" s="1" t="s">
        <v>30</v>
      </c>
      <c r="L49" s="1" t="s">
        <v>31</v>
      </c>
      <c r="M49" s="1" t="s">
        <v>6025</v>
      </c>
      <c r="N49" s="1" t="s">
        <v>6032</v>
      </c>
      <c r="O49" s="1" t="s">
        <v>6033</v>
      </c>
      <c r="P49" s="1">
        <v>2.0</v>
      </c>
      <c r="Q49" s="1">
        <v>1.0</v>
      </c>
      <c r="U49" s="1">
        <v>3.0</v>
      </c>
      <c r="V49" s="1" t="s">
        <v>6034</v>
      </c>
      <c r="W49" s="9"/>
      <c r="X49" s="6"/>
      <c r="Y49" s="6"/>
    </row>
    <row r="50">
      <c r="A50" s="1" t="s">
        <v>6035</v>
      </c>
      <c r="B50" s="1" t="s">
        <v>6036</v>
      </c>
      <c r="C50" s="1" t="s">
        <v>6037</v>
      </c>
      <c r="J50" s="4" t="s">
        <v>6038</v>
      </c>
      <c r="K50" s="1" t="s">
        <v>41</v>
      </c>
      <c r="L50" s="1" t="s">
        <v>31</v>
      </c>
      <c r="M50" s="1" t="s">
        <v>6039</v>
      </c>
      <c r="N50" s="1" t="s">
        <v>6040</v>
      </c>
      <c r="O50" s="1" t="s">
        <v>6041</v>
      </c>
      <c r="P50" s="1">
        <v>2.0</v>
      </c>
      <c r="Q50" s="1">
        <v>2.0</v>
      </c>
      <c r="U50" s="1">
        <v>171.0</v>
      </c>
      <c r="V50" s="1" t="s">
        <v>6042</v>
      </c>
      <c r="W50" s="10">
        <v>44062.0</v>
      </c>
      <c r="X50" s="6"/>
      <c r="Y50" s="1" t="s">
        <v>36</v>
      </c>
    </row>
    <row r="51">
      <c r="A51" s="1" t="s">
        <v>6043</v>
      </c>
      <c r="B51" s="1" t="s">
        <v>6044</v>
      </c>
      <c r="C51" s="1" t="s">
        <v>6045</v>
      </c>
      <c r="D51" s="1" t="s">
        <v>6046</v>
      </c>
      <c r="J51" s="4" t="s">
        <v>6047</v>
      </c>
      <c r="K51" s="1" t="s">
        <v>30</v>
      </c>
      <c r="L51" s="1" t="s">
        <v>1191</v>
      </c>
      <c r="M51" s="1" t="s">
        <v>6048</v>
      </c>
      <c r="N51" s="1" t="s">
        <v>6049</v>
      </c>
      <c r="O51" s="1" t="s">
        <v>6050</v>
      </c>
      <c r="P51" s="1">
        <v>1.0</v>
      </c>
      <c r="Q51" s="1">
        <v>1.0</v>
      </c>
      <c r="U51" s="1">
        <v>238.0</v>
      </c>
      <c r="V51" s="1" t="s">
        <v>6051</v>
      </c>
      <c r="W51" s="9"/>
      <c r="X51" s="6"/>
      <c r="Y51" s="1" t="s">
        <v>36</v>
      </c>
    </row>
    <row r="52">
      <c r="A52" s="1" t="s">
        <v>6052</v>
      </c>
      <c r="B52" s="1" t="s">
        <v>6053</v>
      </c>
      <c r="C52" s="1" t="s">
        <v>6054</v>
      </c>
      <c r="D52" s="1" t="s">
        <v>6055</v>
      </c>
      <c r="J52" s="4" t="s">
        <v>6056</v>
      </c>
      <c r="K52" s="1" t="s">
        <v>30</v>
      </c>
      <c r="L52" s="1" t="s">
        <v>51</v>
      </c>
      <c r="M52" s="1" t="s">
        <v>6057</v>
      </c>
      <c r="N52" s="1" t="s">
        <v>6058</v>
      </c>
      <c r="O52" s="1" t="s">
        <v>6059</v>
      </c>
      <c r="P52" s="1">
        <v>1.0</v>
      </c>
      <c r="Q52" s="1">
        <v>1.0</v>
      </c>
      <c r="U52" s="1">
        <v>59.0</v>
      </c>
      <c r="V52" s="1" t="s">
        <v>6060</v>
      </c>
      <c r="W52" s="9"/>
      <c r="X52" s="6"/>
      <c r="Y52" s="1" t="s">
        <v>36</v>
      </c>
    </row>
    <row r="53">
      <c r="A53" s="1" t="s">
        <v>6061</v>
      </c>
      <c r="B53" s="1" t="s">
        <v>6062</v>
      </c>
      <c r="C53" s="1" t="s">
        <v>6063</v>
      </c>
      <c r="J53" s="4" t="s">
        <v>6064</v>
      </c>
      <c r="K53" s="1" t="s">
        <v>130</v>
      </c>
      <c r="L53" s="1" t="s">
        <v>31</v>
      </c>
      <c r="M53" s="1" t="s">
        <v>121</v>
      </c>
      <c r="N53" s="1" t="s">
        <v>6065</v>
      </c>
      <c r="O53" s="1" t="s">
        <v>6066</v>
      </c>
      <c r="P53" s="1">
        <v>4.0</v>
      </c>
      <c r="Q53" s="1">
        <v>2.0</v>
      </c>
      <c r="U53" s="1">
        <v>91.0</v>
      </c>
      <c r="V53" s="1" t="s">
        <v>6067</v>
      </c>
      <c r="W53" s="9"/>
      <c r="X53" s="1" t="s">
        <v>178</v>
      </c>
      <c r="Y53" s="1" t="s">
        <v>36</v>
      </c>
    </row>
    <row r="54">
      <c r="A54" s="1" t="s">
        <v>6068</v>
      </c>
      <c r="B54" s="1" t="s">
        <v>6069</v>
      </c>
      <c r="C54" s="1" t="s">
        <v>6070</v>
      </c>
      <c r="J54" s="4" t="s">
        <v>6071</v>
      </c>
      <c r="K54" s="1" t="s">
        <v>30</v>
      </c>
      <c r="L54" s="1" t="s">
        <v>31</v>
      </c>
      <c r="M54" s="1" t="s">
        <v>6072</v>
      </c>
      <c r="N54" s="1" t="s">
        <v>6073</v>
      </c>
      <c r="O54" s="1" t="s">
        <v>6074</v>
      </c>
      <c r="P54" s="1">
        <v>1.0</v>
      </c>
      <c r="Q54" s="1">
        <v>1.0</v>
      </c>
      <c r="U54" s="1">
        <v>51.0</v>
      </c>
      <c r="V54" s="1" t="s">
        <v>6075</v>
      </c>
      <c r="W54" s="10">
        <v>44316.0</v>
      </c>
      <c r="X54" s="6"/>
      <c r="Y54" s="1"/>
    </row>
    <row r="55">
      <c r="A55" s="1" t="s">
        <v>6076</v>
      </c>
      <c r="B55" s="1" t="s">
        <v>6077</v>
      </c>
      <c r="C55" s="1" t="s">
        <v>6078</v>
      </c>
      <c r="J55" s="4" t="s">
        <v>6079</v>
      </c>
      <c r="K55" s="1" t="s">
        <v>30</v>
      </c>
      <c r="L55" s="1" t="s">
        <v>79</v>
      </c>
      <c r="M55" s="1" t="s">
        <v>6080</v>
      </c>
      <c r="N55" s="1" t="s">
        <v>6081</v>
      </c>
      <c r="O55" s="1" t="s">
        <v>6082</v>
      </c>
      <c r="P55" s="1">
        <v>1.0</v>
      </c>
      <c r="Q55" s="1">
        <v>1.0</v>
      </c>
      <c r="U55" s="1">
        <v>72.0</v>
      </c>
      <c r="V55" s="1" t="s">
        <v>6083</v>
      </c>
      <c r="W55" s="10">
        <v>44282.0</v>
      </c>
      <c r="X55" s="6"/>
      <c r="Y55" s="1"/>
    </row>
    <row r="56">
      <c r="A56" s="1" t="s">
        <v>6084</v>
      </c>
      <c r="B56" s="1" t="s">
        <v>6085</v>
      </c>
      <c r="C56" s="1" t="s">
        <v>6086</v>
      </c>
      <c r="D56" s="1" t="s">
        <v>6087</v>
      </c>
      <c r="E56" s="1" t="s">
        <v>6088</v>
      </c>
      <c r="F56" s="1" t="s">
        <v>6087</v>
      </c>
      <c r="G56" s="1" t="s">
        <v>6089</v>
      </c>
      <c r="H56" s="1" t="s">
        <v>6090</v>
      </c>
      <c r="I56" s="1" t="s">
        <v>6091</v>
      </c>
      <c r="J56" s="4" t="s">
        <v>6092</v>
      </c>
      <c r="K56" s="1" t="s">
        <v>61</v>
      </c>
      <c r="L56" s="1" t="s">
        <v>6093</v>
      </c>
      <c r="M56" s="1" t="s">
        <v>6094</v>
      </c>
      <c r="N56" s="1" t="s">
        <v>6095</v>
      </c>
      <c r="O56" s="1" t="s">
        <v>6096</v>
      </c>
      <c r="P56" s="1">
        <v>1.0</v>
      </c>
      <c r="Q56" s="1">
        <v>5.0</v>
      </c>
      <c r="R56" s="1">
        <v>16.0</v>
      </c>
      <c r="S56" s="1">
        <v>5.0</v>
      </c>
      <c r="T56" s="1">
        <v>4.0</v>
      </c>
      <c r="U56" s="1">
        <v>657.0</v>
      </c>
      <c r="V56" s="1" t="s">
        <v>6097</v>
      </c>
      <c r="W56" s="10">
        <v>42520.0</v>
      </c>
      <c r="X56" s="1" t="s">
        <v>95</v>
      </c>
      <c r="Y56" s="1" t="s">
        <v>36</v>
      </c>
    </row>
    <row r="57">
      <c r="A57" s="1" t="s">
        <v>6098</v>
      </c>
      <c r="B57" s="1" t="s">
        <v>6099</v>
      </c>
      <c r="C57" s="1" t="s">
        <v>6100</v>
      </c>
      <c r="J57" s="4" t="s">
        <v>6101</v>
      </c>
      <c r="K57" s="1" t="s">
        <v>401</v>
      </c>
      <c r="L57" s="1" t="s">
        <v>51</v>
      </c>
      <c r="M57" s="1" t="s">
        <v>6102</v>
      </c>
      <c r="N57" s="1" t="s">
        <v>6103</v>
      </c>
      <c r="O57" s="1" t="s">
        <v>6104</v>
      </c>
      <c r="P57" s="1">
        <v>3.0</v>
      </c>
      <c r="Q57" s="1">
        <v>2.0</v>
      </c>
      <c r="U57" s="1">
        <v>25.0</v>
      </c>
      <c r="V57" s="1" t="s">
        <v>6105</v>
      </c>
      <c r="W57" s="9"/>
      <c r="X57" s="6"/>
      <c r="Y57" s="1" t="s">
        <v>36</v>
      </c>
    </row>
    <row r="58">
      <c r="A58" s="1" t="s">
        <v>6106</v>
      </c>
      <c r="B58" s="1" t="s">
        <v>6107</v>
      </c>
      <c r="C58" s="1" t="s">
        <v>6108</v>
      </c>
      <c r="J58" s="4" t="s">
        <v>6109</v>
      </c>
      <c r="K58" s="1" t="s">
        <v>401</v>
      </c>
      <c r="L58" s="1" t="s">
        <v>31</v>
      </c>
      <c r="M58" s="1" t="s">
        <v>6110</v>
      </c>
      <c r="N58" s="1" t="s">
        <v>6111</v>
      </c>
      <c r="O58" s="1" t="s">
        <v>6112</v>
      </c>
      <c r="P58" s="1">
        <v>1.0</v>
      </c>
      <c r="Q58" s="1">
        <v>1.0</v>
      </c>
      <c r="U58" s="1">
        <v>56.0</v>
      </c>
      <c r="V58" s="1" t="s">
        <v>6113</v>
      </c>
      <c r="W58" s="10">
        <v>44292.0</v>
      </c>
      <c r="X58" s="6"/>
      <c r="Y58" s="1" t="s">
        <v>36</v>
      </c>
    </row>
    <row r="59">
      <c r="A59" s="1" t="s">
        <v>6114</v>
      </c>
      <c r="B59" s="1" t="s">
        <v>6115</v>
      </c>
      <c r="C59" s="1" t="s">
        <v>6116</v>
      </c>
      <c r="J59" s="4" t="s">
        <v>6117</v>
      </c>
      <c r="K59" s="1" t="s">
        <v>30</v>
      </c>
      <c r="L59" s="1" t="s">
        <v>31</v>
      </c>
      <c r="M59" s="1" t="s">
        <v>121</v>
      </c>
      <c r="N59" s="1" t="s">
        <v>6118</v>
      </c>
      <c r="O59" s="1" t="s">
        <v>6119</v>
      </c>
      <c r="P59" s="1">
        <v>12.0</v>
      </c>
      <c r="Q59" s="1">
        <v>3.0</v>
      </c>
      <c r="U59" s="1">
        <v>29.0</v>
      </c>
      <c r="V59" s="1" t="s">
        <v>6120</v>
      </c>
      <c r="W59" s="10">
        <v>44315.0</v>
      </c>
      <c r="X59" s="6"/>
      <c r="Y59" s="1"/>
    </row>
    <row r="60">
      <c r="A60" s="1" t="s">
        <v>6121</v>
      </c>
      <c r="B60" s="1" t="s">
        <v>85</v>
      </c>
      <c r="C60" s="1" t="s">
        <v>6122</v>
      </c>
      <c r="J60" s="4" t="s">
        <v>6123</v>
      </c>
      <c r="K60" s="1" t="s">
        <v>30</v>
      </c>
      <c r="L60" s="1" t="s">
        <v>1191</v>
      </c>
      <c r="M60" s="1" t="s">
        <v>6124</v>
      </c>
      <c r="N60" s="1" t="s">
        <v>6125</v>
      </c>
      <c r="O60" s="1" t="s">
        <v>6126</v>
      </c>
      <c r="P60" s="1">
        <v>2.0</v>
      </c>
      <c r="Q60" s="1">
        <v>1.0</v>
      </c>
      <c r="U60" s="1">
        <v>1562.0</v>
      </c>
      <c r="V60" s="1" t="s">
        <v>6127</v>
      </c>
      <c r="W60" s="10">
        <v>43825.0</v>
      </c>
      <c r="X60" s="6"/>
      <c r="Y60" s="1"/>
    </row>
    <row r="61">
      <c r="A61" s="1" t="s">
        <v>6128</v>
      </c>
      <c r="B61" s="1" t="s">
        <v>6129</v>
      </c>
      <c r="C61" s="1" t="s">
        <v>6130</v>
      </c>
      <c r="D61" s="1" t="s">
        <v>6131</v>
      </c>
      <c r="E61" s="1" t="s">
        <v>6132</v>
      </c>
      <c r="H61" s="1" t="s">
        <v>6133</v>
      </c>
      <c r="J61" s="4" t="s">
        <v>6134</v>
      </c>
      <c r="K61" s="1" t="s">
        <v>30</v>
      </c>
      <c r="L61" s="1" t="s">
        <v>163</v>
      </c>
      <c r="M61" s="1" t="s">
        <v>5665</v>
      </c>
      <c r="N61" s="1" t="s">
        <v>6135</v>
      </c>
      <c r="O61" s="1" t="s">
        <v>6136</v>
      </c>
      <c r="P61" s="1">
        <v>1.0</v>
      </c>
      <c r="Q61" s="1">
        <v>1.0</v>
      </c>
      <c r="U61" s="1">
        <v>12.0</v>
      </c>
      <c r="V61" s="1" t="s">
        <v>6137</v>
      </c>
      <c r="W61" s="9"/>
      <c r="X61" s="6"/>
      <c r="Y61" s="1" t="s">
        <v>168</v>
      </c>
    </row>
    <row r="62">
      <c r="A62" s="1" t="s">
        <v>6138</v>
      </c>
      <c r="B62" s="1" t="s">
        <v>6139</v>
      </c>
      <c r="C62" s="1" t="s">
        <v>6140</v>
      </c>
      <c r="J62" s="4" t="s">
        <v>6141</v>
      </c>
      <c r="K62" s="1" t="s">
        <v>130</v>
      </c>
      <c r="L62" s="1" t="s">
        <v>31</v>
      </c>
      <c r="M62" s="1" t="s">
        <v>298</v>
      </c>
      <c r="N62" s="1" t="s">
        <v>6142</v>
      </c>
      <c r="O62" s="1" t="s">
        <v>6143</v>
      </c>
      <c r="P62" s="1">
        <v>1.0</v>
      </c>
      <c r="Q62" s="1">
        <v>1.0</v>
      </c>
      <c r="U62" s="1">
        <v>191.0</v>
      </c>
      <c r="V62" s="1" t="s">
        <v>6144</v>
      </c>
      <c r="W62" s="10">
        <v>44279.0</v>
      </c>
      <c r="X62" s="6"/>
      <c r="Y62" s="1" t="s">
        <v>36</v>
      </c>
    </row>
    <row r="63">
      <c r="A63" s="1" t="s">
        <v>6145</v>
      </c>
      <c r="B63" s="1" t="s">
        <v>6146</v>
      </c>
      <c r="C63" s="1" t="s">
        <v>6147</v>
      </c>
      <c r="H63" s="1" t="s">
        <v>6148</v>
      </c>
      <c r="I63" s="1" t="s">
        <v>1536</v>
      </c>
      <c r="J63" s="4" t="s">
        <v>6149</v>
      </c>
      <c r="K63" s="1" t="s">
        <v>130</v>
      </c>
      <c r="L63" s="1" t="s">
        <v>31</v>
      </c>
      <c r="M63" s="1" t="s">
        <v>6150</v>
      </c>
      <c r="N63" s="1" t="s">
        <v>6151</v>
      </c>
      <c r="O63" s="1" t="s">
        <v>6152</v>
      </c>
      <c r="P63" s="1">
        <v>3.0</v>
      </c>
      <c r="T63" s="1">
        <v>8.0</v>
      </c>
      <c r="U63" s="1">
        <v>85.0</v>
      </c>
      <c r="V63" s="1" t="s">
        <v>6153</v>
      </c>
      <c r="W63" s="10">
        <v>44224.0</v>
      </c>
      <c r="X63" s="1" t="s">
        <v>95</v>
      </c>
      <c r="Y63" s="1" t="s">
        <v>36</v>
      </c>
    </row>
    <row r="64">
      <c r="A64" s="1" t="s">
        <v>6154</v>
      </c>
      <c r="B64" s="1" t="s">
        <v>6155</v>
      </c>
      <c r="C64" s="1" t="s">
        <v>6156</v>
      </c>
      <c r="H64" s="1" t="s">
        <v>6157</v>
      </c>
      <c r="J64" s="4" t="s">
        <v>6158</v>
      </c>
      <c r="K64" s="1" t="s">
        <v>130</v>
      </c>
      <c r="L64" s="1" t="s">
        <v>31</v>
      </c>
      <c r="M64" s="1" t="s">
        <v>6159</v>
      </c>
      <c r="N64" s="1" t="s">
        <v>6160</v>
      </c>
      <c r="O64" s="1" t="s">
        <v>6161</v>
      </c>
      <c r="P64" s="1">
        <v>10.0</v>
      </c>
      <c r="Q64" s="1">
        <v>3.0</v>
      </c>
      <c r="R64" s="1">
        <v>5.0</v>
      </c>
      <c r="S64" s="1">
        <v>4.0</v>
      </c>
      <c r="T64" s="1">
        <v>20.0</v>
      </c>
      <c r="U64" s="1">
        <v>6983.0</v>
      </c>
      <c r="V64" s="1" t="s">
        <v>6162</v>
      </c>
      <c r="W64" s="10">
        <v>42137.0</v>
      </c>
      <c r="X64" s="1" t="s">
        <v>95</v>
      </c>
      <c r="Y64" s="1" t="s">
        <v>36</v>
      </c>
    </row>
    <row r="65">
      <c r="A65" s="1" t="s">
        <v>6163</v>
      </c>
      <c r="B65" s="1" t="s">
        <v>6164</v>
      </c>
      <c r="C65" s="1" t="s">
        <v>6165</v>
      </c>
      <c r="H65" s="1" t="s">
        <v>6166</v>
      </c>
      <c r="J65" s="4" t="s">
        <v>6167</v>
      </c>
      <c r="K65" s="1" t="s">
        <v>130</v>
      </c>
      <c r="L65" s="1" t="s">
        <v>31</v>
      </c>
      <c r="M65" s="1" t="s">
        <v>6168</v>
      </c>
      <c r="N65" s="1" t="s">
        <v>6169</v>
      </c>
      <c r="O65" s="1" t="s">
        <v>6170</v>
      </c>
      <c r="P65" s="1">
        <v>10.0</v>
      </c>
      <c r="Q65" s="1">
        <v>6.0</v>
      </c>
      <c r="S65" s="1">
        <v>2.0</v>
      </c>
      <c r="U65" s="1">
        <v>336.0</v>
      </c>
      <c r="V65" s="1" t="s">
        <v>6171</v>
      </c>
      <c r="W65" s="10">
        <v>42234.0</v>
      </c>
      <c r="X65" s="1" t="s">
        <v>178</v>
      </c>
      <c r="Y65" s="1" t="s">
        <v>36</v>
      </c>
    </row>
    <row r="66">
      <c r="A66" s="1" t="s">
        <v>6172</v>
      </c>
      <c r="B66" s="1" t="s">
        <v>6173</v>
      </c>
      <c r="C66" s="1" t="s">
        <v>6174</v>
      </c>
      <c r="J66" s="4" t="s">
        <v>6175</v>
      </c>
      <c r="K66" s="1" t="s">
        <v>30</v>
      </c>
      <c r="L66" s="1" t="s">
        <v>31</v>
      </c>
      <c r="M66" s="1" t="s">
        <v>6176</v>
      </c>
      <c r="N66" s="1" t="s">
        <v>6177</v>
      </c>
      <c r="O66" s="1" t="s">
        <v>6178</v>
      </c>
      <c r="P66" s="1">
        <v>1.0</v>
      </c>
      <c r="Q66" s="1">
        <v>2.0</v>
      </c>
      <c r="R66" s="1">
        <v>2.0</v>
      </c>
      <c r="U66" s="1">
        <v>20.0</v>
      </c>
      <c r="V66" s="1" t="s">
        <v>6179</v>
      </c>
      <c r="W66" s="9"/>
      <c r="X66" s="6"/>
      <c r="Y66" s="1" t="s">
        <v>199</v>
      </c>
    </row>
    <row r="67">
      <c r="A67" s="1" t="s">
        <v>6180</v>
      </c>
      <c r="B67" s="1" t="s">
        <v>6181</v>
      </c>
      <c r="C67" s="1" t="s">
        <v>6182</v>
      </c>
      <c r="I67" s="1" t="s">
        <v>6183</v>
      </c>
      <c r="J67" s="4" t="s">
        <v>6184</v>
      </c>
      <c r="K67" s="1" t="s">
        <v>30</v>
      </c>
      <c r="L67" s="1" t="s">
        <v>31</v>
      </c>
      <c r="M67" s="1" t="s">
        <v>6185</v>
      </c>
      <c r="N67" s="1" t="s">
        <v>6186</v>
      </c>
      <c r="O67" s="1" t="s">
        <v>6187</v>
      </c>
      <c r="P67" s="1">
        <v>26.0</v>
      </c>
      <c r="Q67" s="1">
        <v>11.0</v>
      </c>
      <c r="U67" s="1">
        <v>239.0</v>
      </c>
      <c r="V67" s="1" t="s">
        <v>6188</v>
      </c>
      <c r="W67" s="10">
        <v>43605.0</v>
      </c>
      <c r="X67" s="6"/>
      <c r="Y67" s="1" t="s">
        <v>36</v>
      </c>
    </row>
    <row r="68">
      <c r="A68" s="1" t="s">
        <v>6189</v>
      </c>
      <c r="B68" s="1" t="s">
        <v>6190</v>
      </c>
      <c r="C68" s="1" t="s">
        <v>6191</v>
      </c>
      <c r="H68" s="1" t="s">
        <v>6192</v>
      </c>
      <c r="J68" s="4" t="s">
        <v>6193</v>
      </c>
      <c r="K68" s="1" t="s">
        <v>41</v>
      </c>
      <c r="L68" s="1" t="s">
        <v>31</v>
      </c>
      <c r="M68" s="1" t="s">
        <v>31</v>
      </c>
      <c r="N68" s="1" t="s">
        <v>6194</v>
      </c>
      <c r="O68" s="1" t="s">
        <v>6195</v>
      </c>
      <c r="P68" s="1">
        <v>11.0</v>
      </c>
      <c r="Q68" s="1">
        <v>2.0</v>
      </c>
      <c r="R68" s="1">
        <v>2.0</v>
      </c>
      <c r="U68" s="1">
        <v>5.0</v>
      </c>
      <c r="V68" s="1" t="s">
        <v>6196</v>
      </c>
      <c r="W68" s="10">
        <v>44359.0</v>
      </c>
      <c r="X68" s="6"/>
      <c r="Y68" s="1" t="s">
        <v>36</v>
      </c>
    </row>
    <row r="69">
      <c r="A69" s="1" t="s">
        <v>6197</v>
      </c>
      <c r="B69" s="1" t="s">
        <v>6198</v>
      </c>
      <c r="C69" s="1" t="s">
        <v>6199</v>
      </c>
      <c r="E69" s="1" t="s">
        <v>6200</v>
      </c>
      <c r="F69" s="1" t="s">
        <v>6201</v>
      </c>
      <c r="G69" s="1" t="s">
        <v>6202</v>
      </c>
      <c r="J69" s="4" t="s">
        <v>6203</v>
      </c>
      <c r="K69" s="1" t="s">
        <v>30</v>
      </c>
      <c r="L69" s="1" t="s">
        <v>31</v>
      </c>
      <c r="M69" s="1" t="s">
        <v>1192</v>
      </c>
      <c r="N69" s="1" t="s">
        <v>6204</v>
      </c>
      <c r="O69" s="1" t="s">
        <v>6205</v>
      </c>
      <c r="P69" s="1">
        <v>1.0</v>
      </c>
      <c r="Q69" s="1">
        <v>1.0</v>
      </c>
      <c r="U69" s="1">
        <v>23.0</v>
      </c>
      <c r="V69" s="1" t="s">
        <v>6206</v>
      </c>
      <c r="W69" s="8"/>
      <c r="X69" s="1" t="s">
        <v>95</v>
      </c>
      <c r="Y69" s="1" t="s">
        <v>36</v>
      </c>
    </row>
    <row r="70">
      <c r="A70" s="1" t="s">
        <v>6207</v>
      </c>
      <c r="B70" s="1" t="s">
        <v>6208</v>
      </c>
      <c r="C70" s="1" t="s">
        <v>6209</v>
      </c>
      <c r="D70" s="1" t="s">
        <v>6210</v>
      </c>
      <c r="E70" s="1" t="s">
        <v>6211</v>
      </c>
      <c r="F70" s="1" t="s">
        <v>6212</v>
      </c>
      <c r="G70" s="1" t="s">
        <v>6213</v>
      </c>
      <c r="I70" s="1" t="s">
        <v>6214</v>
      </c>
      <c r="J70" s="4" t="s">
        <v>6215</v>
      </c>
      <c r="K70" s="1" t="s">
        <v>401</v>
      </c>
      <c r="L70" s="1" t="s">
        <v>31</v>
      </c>
      <c r="M70" s="1" t="s">
        <v>6216</v>
      </c>
      <c r="N70" s="1" t="s">
        <v>6217</v>
      </c>
      <c r="O70" s="1" t="s">
        <v>6218</v>
      </c>
      <c r="P70" s="1">
        <v>1.0</v>
      </c>
      <c r="Q70" s="1">
        <v>1.0</v>
      </c>
      <c r="R70" s="1">
        <v>3.0</v>
      </c>
      <c r="T70" s="1">
        <v>7.0</v>
      </c>
      <c r="U70" s="1">
        <v>1055.0</v>
      </c>
      <c r="V70" s="1" t="s">
        <v>6219</v>
      </c>
      <c r="W70" s="10">
        <v>42651.0</v>
      </c>
      <c r="X70" s="1" t="s">
        <v>95</v>
      </c>
      <c r="Y70" s="1" t="s">
        <v>36</v>
      </c>
    </row>
    <row r="71">
      <c r="A71" s="1" t="s">
        <v>6220</v>
      </c>
      <c r="B71" s="1" t="s">
        <v>6221</v>
      </c>
      <c r="C71" s="1" t="s">
        <v>6222</v>
      </c>
      <c r="H71" s="1" t="s">
        <v>6223</v>
      </c>
      <c r="I71" s="1" t="s">
        <v>6224</v>
      </c>
      <c r="J71" s="4" t="s">
        <v>6225</v>
      </c>
      <c r="K71" s="1" t="s">
        <v>130</v>
      </c>
      <c r="L71" s="1" t="s">
        <v>31</v>
      </c>
      <c r="M71" s="1" t="s">
        <v>6226</v>
      </c>
      <c r="N71" s="1" t="s">
        <v>6227</v>
      </c>
      <c r="O71" s="1" t="s">
        <v>6228</v>
      </c>
      <c r="P71" s="1">
        <v>7.0</v>
      </c>
      <c r="Q71" s="1">
        <v>21.0</v>
      </c>
      <c r="R71" s="1">
        <v>137.0</v>
      </c>
      <c r="S71" s="1">
        <v>72.0</v>
      </c>
      <c r="T71" s="1">
        <v>890.0</v>
      </c>
      <c r="U71" s="1">
        <v>8580.0</v>
      </c>
      <c r="V71" s="1" t="s">
        <v>6229</v>
      </c>
      <c r="W71" s="10">
        <v>38439.0</v>
      </c>
      <c r="X71" s="1" t="s">
        <v>95</v>
      </c>
      <c r="Y71" s="1" t="s">
        <v>36</v>
      </c>
    </row>
    <row r="72">
      <c r="A72" s="1" t="s">
        <v>6230</v>
      </c>
      <c r="B72" s="1" t="s">
        <v>6231</v>
      </c>
      <c r="C72" s="1" t="s">
        <v>6232</v>
      </c>
      <c r="D72" s="1" t="s">
        <v>6233</v>
      </c>
      <c r="J72" s="4" t="s">
        <v>6234</v>
      </c>
      <c r="K72" s="1" t="s">
        <v>401</v>
      </c>
      <c r="L72" s="1" t="s">
        <v>31</v>
      </c>
      <c r="M72" s="1" t="s">
        <v>6235</v>
      </c>
      <c r="N72" s="1" t="s">
        <v>6236</v>
      </c>
      <c r="O72" s="1" t="s">
        <v>6237</v>
      </c>
      <c r="P72" s="1">
        <v>1.0</v>
      </c>
      <c r="Q72" s="1">
        <v>1.0</v>
      </c>
      <c r="U72" s="1">
        <v>5.0</v>
      </c>
      <c r="V72" s="1" t="s">
        <v>6238</v>
      </c>
      <c r="W72" s="10">
        <v>44362.0</v>
      </c>
      <c r="X72" s="6"/>
      <c r="Y72" s="1"/>
    </row>
    <row r="73">
      <c r="A73" s="1" t="s">
        <v>6239</v>
      </c>
      <c r="B73" s="1" t="s">
        <v>6240</v>
      </c>
      <c r="C73" s="1" t="s">
        <v>6241</v>
      </c>
      <c r="J73" s="4" t="s">
        <v>6242</v>
      </c>
      <c r="K73" s="1" t="s">
        <v>30</v>
      </c>
      <c r="L73" s="1" t="s">
        <v>1191</v>
      </c>
      <c r="M73" s="1" t="s">
        <v>1192</v>
      </c>
      <c r="N73" s="1" t="s">
        <v>6243</v>
      </c>
      <c r="O73" s="1" t="s">
        <v>6244</v>
      </c>
      <c r="P73" s="1">
        <v>1.0</v>
      </c>
      <c r="Q73" s="1">
        <v>1.0</v>
      </c>
      <c r="U73" s="1">
        <v>24.0</v>
      </c>
      <c r="V73" s="1" t="s">
        <v>6245</v>
      </c>
      <c r="W73" s="10">
        <v>44292.0</v>
      </c>
      <c r="X73" s="6"/>
      <c r="Y73" s="1"/>
    </row>
    <row r="74">
      <c r="A74" s="1" t="s">
        <v>6246</v>
      </c>
      <c r="B74" s="1" t="s">
        <v>6247</v>
      </c>
      <c r="C74" s="1" t="s">
        <v>6248</v>
      </c>
      <c r="J74" s="4" t="s">
        <v>6249</v>
      </c>
      <c r="K74" s="1" t="s">
        <v>30</v>
      </c>
      <c r="L74" s="1" t="s">
        <v>31</v>
      </c>
      <c r="M74" s="1" t="s">
        <v>225</v>
      </c>
      <c r="N74" s="1" t="s">
        <v>6250</v>
      </c>
      <c r="O74" s="1" t="s">
        <v>6251</v>
      </c>
      <c r="P74" s="1">
        <v>11.0</v>
      </c>
      <c r="Q74" s="1">
        <v>3.0</v>
      </c>
      <c r="R74" s="1">
        <v>1.0</v>
      </c>
      <c r="U74" s="1">
        <v>20.0</v>
      </c>
      <c r="V74" s="1" t="s">
        <v>6252</v>
      </c>
      <c r="W74" s="10">
        <v>44322.0</v>
      </c>
      <c r="X74" s="6"/>
      <c r="Y74" s="1" t="s">
        <v>36</v>
      </c>
    </row>
    <row r="75">
      <c r="A75" s="1" t="s">
        <v>6253</v>
      </c>
      <c r="B75" s="1" t="s">
        <v>6254</v>
      </c>
      <c r="C75" s="1" t="s">
        <v>6255</v>
      </c>
      <c r="D75" s="1" t="s">
        <v>6256</v>
      </c>
      <c r="H75" s="1" t="s">
        <v>6257</v>
      </c>
      <c r="J75" s="4" t="s">
        <v>6258</v>
      </c>
      <c r="K75" s="1" t="s">
        <v>30</v>
      </c>
      <c r="L75" s="1" t="s">
        <v>79</v>
      </c>
      <c r="M75" s="1" t="s">
        <v>6259</v>
      </c>
      <c r="N75" s="1" t="s">
        <v>6260</v>
      </c>
      <c r="O75" s="1" t="s">
        <v>6261</v>
      </c>
      <c r="P75" s="1">
        <v>2.0</v>
      </c>
      <c r="Q75" s="1">
        <v>1.0</v>
      </c>
      <c r="U75" s="1">
        <v>14.0</v>
      </c>
      <c r="V75" s="1" t="s">
        <v>6262</v>
      </c>
      <c r="W75" s="10">
        <v>44328.0</v>
      </c>
      <c r="X75" s="6"/>
      <c r="Y75" s="1"/>
    </row>
    <row r="76">
      <c r="A76" s="1" t="s">
        <v>6263</v>
      </c>
      <c r="B76" s="1" t="s">
        <v>6264</v>
      </c>
      <c r="C76" s="1" t="s">
        <v>6265</v>
      </c>
      <c r="D76" s="1" t="s">
        <v>6266</v>
      </c>
      <c r="G76" s="1" t="s">
        <v>6267</v>
      </c>
      <c r="J76" s="4" t="s">
        <v>6268</v>
      </c>
      <c r="K76" s="1" t="s">
        <v>30</v>
      </c>
      <c r="L76" s="1" t="s">
        <v>213</v>
      </c>
      <c r="M76" s="1" t="s">
        <v>6269</v>
      </c>
      <c r="N76" s="1" t="s">
        <v>6270</v>
      </c>
      <c r="O76" s="1" t="s">
        <v>6271</v>
      </c>
      <c r="P76" s="1">
        <v>1.0</v>
      </c>
      <c r="Q76" s="1">
        <v>1.0</v>
      </c>
      <c r="U76" s="1">
        <v>536.0</v>
      </c>
      <c r="V76" s="1" t="s">
        <v>6272</v>
      </c>
      <c r="W76" s="10">
        <v>44057.0</v>
      </c>
      <c r="X76" s="6"/>
      <c r="Y76" s="1" t="s">
        <v>36</v>
      </c>
    </row>
    <row r="77">
      <c r="A77" s="1" t="s">
        <v>6273</v>
      </c>
      <c r="B77" s="1" t="s">
        <v>6274</v>
      </c>
      <c r="C77" s="1" t="s">
        <v>6275</v>
      </c>
      <c r="J77" s="4" t="s">
        <v>6276</v>
      </c>
      <c r="K77" s="1" t="s">
        <v>30</v>
      </c>
      <c r="L77" s="1" t="s">
        <v>31</v>
      </c>
      <c r="M77" s="1" t="s">
        <v>1192</v>
      </c>
      <c r="N77" s="1" t="s">
        <v>6277</v>
      </c>
      <c r="O77" s="1" t="s">
        <v>6278</v>
      </c>
      <c r="P77" s="1">
        <v>1.0</v>
      </c>
      <c r="Q77" s="1">
        <v>1.0</v>
      </c>
      <c r="U77" s="1">
        <v>10.0</v>
      </c>
      <c r="V77" s="1" t="s">
        <v>6279</v>
      </c>
      <c r="W77" s="9"/>
      <c r="X77" s="6"/>
      <c r="Y77" s="1" t="s">
        <v>36</v>
      </c>
    </row>
    <row r="78">
      <c r="A78" s="1" t="s">
        <v>6280</v>
      </c>
      <c r="B78" s="1" t="s">
        <v>6281</v>
      </c>
      <c r="C78" s="1" t="s">
        <v>6282</v>
      </c>
      <c r="D78" s="1" t="s">
        <v>6283</v>
      </c>
      <c r="E78" s="1" t="s">
        <v>6284</v>
      </c>
      <c r="F78" s="1" t="s">
        <v>6285</v>
      </c>
      <c r="G78" s="1" t="s">
        <v>6286</v>
      </c>
      <c r="H78" s="1" t="s">
        <v>6287</v>
      </c>
      <c r="J78" s="4" t="s">
        <v>6288</v>
      </c>
      <c r="K78" s="1" t="s">
        <v>30</v>
      </c>
      <c r="L78" s="1" t="s">
        <v>51</v>
      </c>
      <c r="M78" s="1" t="s">
        <v>6289</v>
      </c>
      <c r="N78" s="1" t="s">
        <v>6290</v>
      </c>
      <c r="O78" s="1" t="s">
        <v>6291</v>
      </c>
      <c r="P78" s="1">
        <v>1.0</v>
      </c>
      <c r="Q78" s="1">
        <v>1.0</v>
      </c>
      <c r="R78" s="1">
        <v>4.0</v>
      </c>
      <c r="U78" s="1">
        <v>37.0</v>
      </c>
      <c r="V78" s="1" t="s">
        <v>6292</v>
      </c>
      <c r="W78" s="10">
        <v>44189.0</v>
      </c>
      <c r="X78" s="1" t="s">
        <v>135</v>
      </c>
      <c r="Y78" s="1" t="s">
        <v>199</v>
      </c>
    </row>
    <row r="79">
      <c r="A79" s="1" t="s">
        <v>6293</v>
      </c>
      <c r="B79" s="1" t="s">
        <v>6294</v>
      </c>
      <c r="C79" s="1" t="s">
        <v>6295</v>
      </c>
      <c r="J79" s="4" t="s">
        <v>6296</v>
      </c>
      <c r="K79" s="1" t="s">
        <v>401</v>
      </c>
      <c r="L79" s="1" t="s">
        <v>79</v>
      </c>
      <c r="M79" s="1" t="s">
        <v>6297</v>
      </c>
      <c r="N79" s="1" t="s">
        <v>6298</v>
      </c>
      <c r="O79" s="1" t="s">
        <v>6299</v>
      </c>
      <c r="P79" s="1">
        <v>21.0</v>
      </c>
      <c r="Q79" s="1">
        <v>1.0</v>
      </c>
      <c r="U79" s="1">
        <v>964.0</v>
      </c>
      <c r="V79" s="1" t="s">
        <v>6300</v>
      </c>
      <c r="W79" s="9"/>
      <c r="X79" s="6"/>
      <c r="Y79" s="1" t="s">
        <v>36</v>
      </c>
    </row>
    <row r="80">
      <c r="A80" s="1" t="s">
        <v>6301</v>
      </c>
      <c r="B80" s="1" t="s">
        <v>6302</v>
      </c>
      <c r="C80" s="1" t="s">
        <v>6303</v>
      </c>
      <c r="D80" s="1" t="s">
        <v>6304</v>
      </c>
      <c r="J80" s="4" t="s">
        <v>6305</v>
      </c>
      <c r="K80" s="1" t="s">
        <v>30</v>
      </c>
      <c r="L80" s="1" t="s">
        <v>31</v>
      </c>
      <c r="M80" s="1" t="s">
        <v>6306</v>
      </c>
      <c r="N80" s="1" t="s">
        <v>6307</v>
      </c>
      <c r="O80" s="1" t="s">
        <v>6308</v>
      </c>
      <c r="P80" s="1">
        <v>1.0</v>
      </c>
      <c r="Q80" s="1">
        <v>1.0</v>
      </c>
      <c r="T80" s="1">
        <v>1.0</v>
      </c>
      <c r="U80" s="1">
        <v>11.0</v>
      </c>
      <c r="V80" s="1" t="s">
        <v>6309</v>
      </c>
      <c r="W80" s="9"/>
      <c r="X80" s="1"/>
      <c r="Y80" s="1"/>
    </row>
    <row r="81">
      <c r="A81" s="1" t="s">
        <v>6310</v>
      </c>
      <c r="B81" s="1" t="s">
        <v>6311</v>
      </c>
      <c r="C81" s="1" t="s">
        <v>6312</v>
      </c>
      <c r="H81" s="1" t="s">
        <v>6313</v>
      </c>
      <c r="J81" s="4" t="s">
        <v>6314</v>
      </c>
      <c r="K81" s="1" t="s">
        <v>130</v>
      </c>
      <c r="L81" s="1" t="s">
        <v>31</v>
      </c>
      <c r="M81" s="1" t="s">
        <v>6315</v>
      </c>
      <c r="N81" s="1" t="s">
        <v>6316</v>
      </c>
      <c r="O81" s="1" t="s">
        <v>6317</v>
      </c>
      <c r="P81" s="1">
        <v>7.0</v>
      </c>
      <c r="Q81" s="1">
        <v>4.0</v>
      </c>
      <c r="U81" s="1">
        <v>5085.0</v>
      </c>
      <c r="V81" s="1" t="s">
        <v>6318</v>
      </c>
      <c r="W81" s="10">
        <v>40326.0</v>
      </c>
      <c r="X81" s="1" t="s">
        <v>135</v>
      </c>
      <c r="Y81" s="1" t="s">
        <v>3334</v>
      </c>
    </row>
    <row r="82">
      <c r="A82" s="1" t="s">
        <v>6319</v>
      </c>
      <c r="B82" s="1" t="s">
        <v>6320</v>
      </c>
      <c r="C82" s="1" t="s">
        <v>6320</v>
      </c>
      <c r="H82" s="1" t="s">
        <v>6321</v>
      </c>
      <c r="I82" s="1" t="s">
        <v>6322</v>
      </c>
      <c r="J82" s="4" t="s">
        <v>6323</v>
      </c>
      <c r="K82" s="1" t="s">
        <v>401</v>
      </c>
      <c r="L82" s="1" t="s">
        <v>31</v>
      </c>
      <c r="M82" s="1" t="s">
        <v>6324</v>
      </c>
      <c r="N82" s="1" t="s">
        <v>6325</v>
      </c>
      <c r="O82" s="1" t="s">
        <v>6326</v>
      </c>
      <c r="P82" s="1">
        <v>9.0</v>
      </c>
      <c r="Q82" s="1">
        <v>11.0</v>
      </c>
      <c r="R82" s="1">
        <v>34.0</v>
      </c>
      <c r="S82" s="1">
        <v>9.0</v>
      </c>
      <c r="T82" s="1">
        <v>17.0</v>
      </c>
      <c r="U82" s="1">
        <v>1520.0</v>
      </c>
      <c r="V82" s="1" t="s">
        <v>6327</v>
      </c>
      <c r="W82" s="10">
        <v>42765.0</v>
      </c>
      <c r="X82" s="6"/>
      <c r="Y82" s="1" t="s">
        <v>36</v>
      </c>
    </row>
    <row r="83">
      <c r="A83" s="1" t="s">
        <v>6328</v>
      </c>
      <c r="B83" s="1" t="s">
        <v>6329</v>
      </c>
      <c r="C83" s="1" t="s">
        <v>6330</v>
      </c>
      <c r="D83" s="1" t="s">
        <v>6331</v>
      </c>
      <c r="E83" s="1" t="s">
        <v>6332</v>
      </c>
      <c r="F83" s="1" t="s">
        <v>6333</v>
      </c>
      <c r="G83" s="1" t="s">
        <v>6334</v>
      </c>
      <c r="J83" s="4" t="s">
        <v>6335</v>
      </c>
      <c r="K83" s="1" t="s">
        <v>30</v>
      </c>
      <c r="L83" s="1" t="s">
        <v>31</v>
      </c>
      <c r="M83" s="1" t="s">
        <v>6336</v>
      </c>
      <c r="N83" s="1" t="s">
        <v>6337</v>
      </c>
      <c r="O83" s="1" t="s">
        <v>6338</v>
      </c>
      <c r="P83" s="1">
        <v>1.0</v>
      </c>
      <c r="Q83" s="1">
        <v>1.0</v>
      </c>
      <c r="U83" s="1">
        <v>2.0</v>
      </c>
      <c r="V83" s="1" t="s">
        <v>6339</v>
      </c>
      <c r="W83" s="9"/>
      <c r="X83" s="1" t="s">
        <v>95</v>
      </c>
      <c r="Y83" s="1"/>
    </row>
    <row r="84">
      <c r="A84" s="1" t="s">
        <v>6340</v>
      </c>
      <c r="B84" s="1" t="s">
        <v>6341</v>
      </c>
      <c r="C84" s="1" t="s">
        <v>6342</v>
      </c>
      <c r="D84" s="1" t="s">
        <v>6343</v>
      </c>
      <c r="E84" s="1" t="s">
        <v>6344</v>
      </c>
      <c r="G84" s="1" t="s">
        <v>6345</v>
      </c>
      <c r="J84" s="4" t="s">
        <v>6346</v>
      </c>
      <c r="K84" s="1" t="s">
        <v>401</v>
      </c>
      <c r="L84" s="1" t="s">
        <v>51</v>
      </c>
      <c r="M84" s="1" t="s">
        <v>6347</v>
      </c>
      <c r="N84" s="1" t="s">
        <v>6348</v>
      </c>
      <c r="O84" s="1" t="s">
        <v>6349</v>
      </c>
      <c r="P84" s="1">
        <v>1.0</v>
      </c>
      <c r="Q84" s="1">
        <v>1.0</v>
      </c>
      <c r="U84" s="1">
        <v>1.0</v>
      </c>
      <c r="V84" s="1" t="s">
        <v>6350</v>
      </c>
      <c r="W84" s="10">
        <v>44361.0</v>
      </c>
      <c r="X84" s="6"/>
      <c r="Y84" s="1"/>
    </row>
    <row r="85">
      <c r="A85" s="1" t="s">
        <v>6351</v>
      </c>
      <c r="B85" s="1" t="s">
        <v>6352</v>
      </c>
      <c r="C85" s="1" t="s">
        <v>6353</v>
      </c>
      <c r="J85" s="4" t="s">
        <v>6354</v>
      </c>
      <c r="K85" s="1" t="s">
        <v>30</v>
      </c>
      <c r="L85" s="1" t="s">
        <v>163</v>
      </c>
      <c r="M85" s="1" t="s">
        <v>6355</v>
      </c>
      <c r="N85" s="1" t="s">
        <v>6356</v>
      </c>
      <c r="O85" s="1" t="s">
        <v>6357</v>
      </c>
      <c r="P85" s="1">
        <v>1.0</v>
      </c>
      <c r="Q85" s="1">
        <v>1.0</v>
      </c>
      <c r="U85" s="1">
        <v>648.0</v>
      </c>
      <c r="V85" s="1" t="s">
        <v>6358</v>
      </c>
      <c r="W85" s="10">
        <v>43797.0</v>
      </c>
      <c r="X85" s="6"/>
      <c r="Y85" s="1"/>
    </row>
    <row r="86">
      <c r="A86" s="1" t="s">
        <v>6359</v>
      </c>
      <c r="B86" s="1" t="s">
        <v>6360</v>
      </c>
      <c r="C86" s="1" t="s">
        <v>6361</v>
      </c>
      <c r="J86" s="4" t="s">
        <v>6362</v>
      </c>
      <c r="K86" s="1" t="s">
        <v>30</v>
      </c>
      <c r="L86" s="1" t="s">
        <v>31</v>
      </c>
      <c r="M86" s="1" t="s">
        <v>6363</v>
      </c>
      <c r="N86" s="1" t="s">
        <v>6364</v>
      </c>
      <c r="O86" s="1" t="s">
        <v>6365</v>
      </c>
      <c r="P86" s="1">
        <v>1.0</v>
      </c>
      <c r="Q86" s="1">
        <v>1.0</v>
      </c>
      <c r="U86" s="1">
        <v>13.0</v>
      </c>
      <c r="V86" s="1" t="s">
        <v>6366</v>
      </c>
      <c r="W86" s="10">
        <v>44229.0</v>
      </c>
      <c r="X86" s="6"/>
      <c r="Y86" s="1"/>
    </row>
    <row r="87">
      <c r="A87" s="1" t="s">
        <v>6367</v>
      </c>
      <c r="B87" s="1" t="s">
        <v>6368</v>
      </c>
      <c r="C87" s="1" t="s">
        <v>6369</v>
      </c>
      <c r="D87" s="1" t="s">
        <v>6370</v>
      </c>
      <c r="J87" s="4" t="s">
        <v>6371</v>
      </c>
      <c r="K87" s="1" t="s">
        <v>30</v>
      </c>
      <c r="L87" s="1" t="s">
        <v>31</v>
      </c>
      <c r="M87" s="1" t="s">
        <v>6372</v>
      </c>
      <c r="N87" s="1" t="s">
        <v>6373</v>
      </c>
      <c r="O87" s="1" t="s">
        <v>6374</v>
      </c>
      <c r="P87" s="1">
        <v>1.0</v>
      </c>
      <c r="Q87" s="1">
        <v>1.0</v>
      </c>
      <c r="U87" s="1">
        <v>89.0</v>
      </c>
      <c r="V87" s="1" t="s">
        <v>6375</v>
      </c>
      <c r="W87" s="10">
        <v>43693.0</v>
      </c>
      <c r="X87" s="6"/>
      <c r="Y87" s="1"/>
    </row>
    <row r="88">
      <c r="A88" s="1" t="s">
        <v>6376</v>
      </c>
      <c r="B88" s="1" t="s">
        <v>6377</v>
      </c>
      <c r="C88" s="1" t="s">
        <v>6378</v>
      </c>
      <c r="J88" s="4" t="s">
        <v>6379</v>
      </c>
      <c r="K88" s="1" t="s">
        <v>663</v>
      </c>
      <c r="L88" s="1" t="s">
        <v>31</v>
      </c>
      <c r="M88" s="1" t="s">
        <v>6380</v>
      </c>
      <c r="N88" s="1" t="s">
        <v>6381</v>
      </c>
      <c r="O88" s="1" t="s">
        <v>6382</v>
      </c>
      <c r="P88" s="1">
        <v>1.0</v>
      </c>
      <c r="Q88" s="1">
        <v>1.0</v>
      </c>
      <c r="U88" s="1">
        <v>9.0</v>
      </c>
      <c r="V88" s="1" t="s">
        <v>6383</v>
      </c>
      <c r="W88" s="10">
        <v>44264.0</v>
      </c>
      <c r="X88" s="6"/>
      <c r="Y88" s="1" t="s">
        <v>36</v>
      </c>
    </row>
    <row r="89">
      <c r="A89" s="1" t="s">
        <v>6384</v>
      </c>
      <c r="B89" s="1" t="s">
        <v>6385</v>
      </c>
      <c r="C89" s="1" t="s">
        <v>6386</v>
      </c>
      <c r="H89" s="1" t="s">
        <v>6387</v>
      </c>
      <c r="J89" s="4" t="s">
        <v>6388</v>
      </c>
      <c r="K89" s="1" t="s">
        <v>30</v>
      </c>
      <c r="L89" s="1" t="s">
        <v>31</v>
      </c>
      <c r="M89" s="1" t="s">
        <v>6389</v>
      </c>
      <c r="N89" s="1" t="s">
        <v>6390</v>
      </c>
      <c r="O89" s="1" t="s">
        <v>6391</v>
      </c>
      <c r="P89" s="1">
        <v>1.0</v>
      </c>
      <c r="Q89" s="1">
        <v>1.0</v>
      </c>
      <c r="U89" s="1">
        <v>7.0</v>
      </c>
      <c r="V89" s="1" t="s">
        <v>6392</v>
      </c>
      <c r="W89" s="9"/>
      <c r="X89" s="6"/>
      <c r="Y89" s="1" t="s">
        <v>36</v>
      </c>
    </row>
    <row r="90">
      <c r="A90" s="1" t="s">
        <v>6393</v>
      </c>
      <c r="B90" s="1" t="s">
        <v>6394</v>
      </c>
      <c r="C90" s="1" t="s">
        <v>6395</v>
      </c>
      <c r="J90" s="4" t="s">
        <v>6396</v>
      </c>
      <c r="K90" s="1" t="s">
        <v>663</v>
      </c>
      <c r="L90" s="1" t="s">
        <v>31</v>
      </c>
      <c r="M90" s="1" t="s">
        <v>31</v>
      </c>
      <c r="N90" s="1" t="s">
        <v>6397</v>
      </c>
      <c r="O90" s="1" t="s">
        <v>6398</v>
      </c>
      <c r="P90" s="1">
        <v>2.0</v>
      </c>
      <c r="Q90" s="1">
        <v>2.0</v>
      </c>
      <c r="S90" s="1">
        <v>1.0</v>
      </c>
      <c r="U90" s="1">
        <v>119.0</v>
      </c>
      <c r="V90" s="1" t="s">
        <v>6399</v>
      </c>
      <c r="W90" s="10">
        <v>44324.0</v>
      </c>
      <c r="X90" s="6"/>
      <c r="Y90" s="1"/>
    </row>
    <row r="91">
      <c r="A91" s="1" t="s">
        <v>6400</v>
      </c>
      <c r="B91" s="1" t="s">
        <v>6401</v>
      </c>
      <c r="C91" s="1" t="s">
        <v>6402</v>
      </c>
      <c r="H91" s="1" t="s">
        <v>6403</v>
      </c>
      <c r="J91" s="4" t="s">
        <v>6404</v>
      </c>
      <c r="K91" s="1" t="s">
        <v>401</v>
      </c>
      <c r="L91" s="1" t="s">
        <v>31</v>
      </c>
      <c r="M91" s="1" t="s">
        <v>6405</v>
      </c>
      <c r="N91" s="1" t="s">
        <v>6406</v>
      </c>
      <c r="O91" s="1" t="s">
        <v>6407</v>
      </c>
      <c r="P91" s="1">
        <v>1.0</v>
      </c>
      <c r="Q91" s="1">
        <v>1.0</v>
      </c>
      <c r="T91" s="1">
        <v>9.0</v>
      </c>
      <c r="U91" s="1">
        <v>903.0</v>
      </c>
      <c r="V91" s="1" t="s">
        <v>6408</v>
      </c>
      <c r="W91" s="10">
        <v>42775.0</v>
      </c>
      <c r="X91" s="6"/>
      <c r="Y91" s="1" t="s">
        <v>36</v>
      </c>
    </row>
    <row r="92">
      <c r="A92" s="1" t="s">
        <v>6409</v>
      </c>
      <c r="B92" s="1" t="s">
        <v>6410</v>
      </c>
      <c r="C92" s="1" t="s">
        <v>6411</v>
      </c>
      <c r="D92" s="1" t="s">
        <v>6412</v>
      </c>
      <c r="E92" s="1" t="s">
        <v>6413</v>
      </c>
      <c r="G92" s="1" t="s">
        <v>6414</v>
      </c>
      <c r="H92" s="1" t="s">
        <v>6415</v>
      </c>
      <c r="J92" s="4" t="s">
        <v>6416</v>
      </c>
      <c r="K92" s="1" t="s">
        <v>30</v>
      </c>
      <c r="L92" s="1" t="s">
        <v>31</v>
      </c>
      <c r="M92" s="1" t="s">
        <v>307</v>
      </c>
      <c r="N92" s="1" t="s">
        <v>6417</v>
      </c>
      <c r="O92" s="1" t="s">
        <v>6418</v>
      </c>
      <c r="P92" s="1">
        <v>1.0</v>
      </c>
      <c r="Q92" s="1">
        <v>1.0</v>
      </c>
      <c r="U92" s="1">
        <v>3.0</v>
      </c>
      <c r="V92" s="1" t="s">
        <v>6419</v>
      </c>
      <c r="W92" s="9"/>
      <c r="X92" s="6"/>
      <c r="Y92" s="1" t="s">
        <v>168</v>
      </c>
    </row>
    <row r="93">
      <c r="A93" s="1" t="s">
        <v>6420</v>
      </c>
      <c r="B93" s="1" t="s">
        <v>6421</v>
      </c>
      <c r="C93" s="1" t="s">
        <v>6422</v>
      </c>
      <c r="D93" s="1" t="s">
        <v>6423</v>
      </c>
      <c r="E93" s="1" t="s">
        <v>6424</v>
      </c>
      <c r="G93" s="1" t="s">
        <v>6425</v>
      </c>
      <c r="H93" s="1" t="s">
        <v>6426</v>
      </c>
      <c r="I93" s="1" t="s">
        <v>6427</v>
      </c>
      <c r="J93" s="4" t="s">
        <v>6428</v>
      </c>
      <c r="K93" s="1" t="s">
        <v>401</v>
      </c>
      <c r="L93" s="1" t="s">
        <v>30</v>
      </c>
      <c r="N93" s="1" t="s">
        <v>6429</v>
      </c>
      <c r="O93" s="1" t="s">
        <v>6430</v>
      </c>
      <c r="P93" s="1">
        <v>1.0</v>
      </c>
      <c r="Q93" s="1">
        <v>1.0</v>
      </c>
      <c r="U93" s="1">
        <v>5.0</v>
      </c>
      <c r="V93" s="1" t="s">
        <v>6431</v>
      </c>
      <c r="W93" s="9"/>
      <c r="X93" s="1" t="s">
        <v>95</v>
      </c>
      <c r="Y93" s="1" t="s">
        <v>36</v>
      </c>
    </row>
    <row r="94">
      <c r="A94" s="1" t="s">
        <v>6432</v>
      </c>
      <c r="B94" s="1" t="s">
        <v>6433</v>
      </c>
      <c r="C94" s="1" t="s">
        <v>6434</v>
      </c>
      <c r="G94" s="1" t="s">
        <v>6435</v>
      </c>
      <c r="J94" s="4" t="s">
        <v>6436</v>
      </c>
      <c r="K94" s="1" t="s">
        <v>30</v>
      </c>
      <c r="L94" s="1" t="s">
        <v>51</v>
      </c>
      <c r="M94" s="1" t="s">
        <v>6437</v>
      </c>
      <c r="N94" s="1" t="s">
        <v>6438</v>
      </c>
      <c r="O94" s="1" t="s">
        <v>6439</v>
      </c>
      <c r="P94" s="1">
        <v>1.0</v>
      </c>
      <c r="Q94" s="1">
        <v>1.0</v>
      </c>
      <c r="U94" s="1">
        <v>1.0</v>
      </c>
      <c r="V94" s="1" t="s">
        <v>6440</v>
      </c>
      <c r="W94" s="10">
        <v>44358.0</v>
      </c>
      <c r="X94" s="6"/>
      <c r="Y94" s="1" t="s">
        <v>36</v>
      </c>
    </row>
    <row r="95">
      <c r="A95" s="1" t="s">
        <v>6441</v>
      </c>
      <c r="B95" s="1" t="s">
        <v>6442</v>
      </c>
      <c r="C95" s="1" t="s">
        <v>6443</v>
      </c>
      <c r="D95" s="1" t="s">
        <v>6444</v>
      </c>
      <c r="E95" s="1" t="s">
        <v>6445</v>
      </c>
      <c r="F95" s="1" t="s">
        <v>6446</v>
      </c>
      <c r="G95" s="1" t="s">
        <v>6447</v>
      </c>
      <c r="H95" s="1" t="s">
        <v>6448</v>
      </c>
      <c r="I95" s="1" t="s">
        <v>6449</v>
      </c>
      <c r="J95" s="4" t="s">
        <v>6450</v>
      </c>
      <c r="K95" s="1" t="s">
        <v>30</v>
      </c>
      <c r="L95" s="1" t="s">
        <v>51</v>
      </c>
      <c r="M95" s="1" t="s">
        <v>6451</v>
      </c>
      <c r="N95" s="1" t="s">
        <v>6452</v>
      </c>
      <c r="O95" s="1" t="s">
        <v>6453</v>
      </c>
      <c r="P95" s="1">
        <v>1.0</v>
      </c>
      <c r="Q95" s="1">
        <v>1.0</v>
      </c>
      <c r="R95" s="1">
        <v>8.0</v>
      </c>
      <c r="S95" s="1">
        <v>5.0</v>
      </c>
      <c r="U95" s="1">
        <v>11.0</v>
      </c>
      <c r="V95" s="1" t="s">
        <v>6454</v>
      </c>
      <c r="W95" s="10">
        <v>44078.0</v>
      </c>
      <c r="X95" s="1" t="s">
        <v>95</v>
      </c>
      <c r="Y95" s="1" t="s">
        <v>36</v>
      </c>
    </row>
    <row r="96">
      <c r="A96" s="1" t="s">
        <v>6455</v>
      </c>
      <c r="B96" s="1" t="s">
        <v>6456</v>
      </c>
      <c r="C96" s="1" t="s">
        <v>6457</v>
      </c>
      <c r="H96" s="1" t="s">
        <v>6458</v>
      </c>
      <c r="J96" s="4" t="s">
        <v>6459</v>
      </c>
      <c r="K96" s="1" t="s">
        <v>401</v>
      </c>
      <c r="L96" s="1" t="s">
        <v>31</v>
      </c>
      <c r="M96" s="1" t="s">
        <v>225</v>
      </c>
      <c r="N96" s="1" t="s">
        <v>6460</v>
      </c>
      <c r="O96" s="1" t="s">
        <v>6461</v>
      </c>
      <c r="P96" s="1">
        <v>1.0</v>
      </c>
      <c r="Q96" s="1">
        <v>2.0</v>
      </c>
      <c r="R96" s="1">
        <v>3.0</v>
      </c>
      <c r="S96" s="1">
        <v>1.0</v>
      </c>
      <c r="T96" s="1">
        <v>1.0</v>
      </c>
      <c r="U96" s="1">
        <v>81.0</v>
      </c>
      <c r="V96" s="1" t="s">
        <v>6462</v>
      </c>
      <c r="W96" s="10">
        <v>44084.0</v>
      </c>
      <c r="X96" s="1" t="s">
        <v>95</v>
      </c>
      <c r="Y96" s="1" t="s">
        <v>36</v>
      </c>
    </row>
    <row r="97">
      <c r="A97" s="1" t="s">
        <v>6463</v>
      </c>
      <c r="B97" s="1" t="s">
        <v>6464</v>
      </c>
      <c r="C97" s="1" t="s">
        <v>6465</v>
      </c>
      <c r="E97" s="1" t="s">
        <v>6466</v>
      </c>
      <c r="F97" s="1" t="s">
        <v>6467</v>
      </c>
      <c r="G97" s="1" t="s">
        <v>6468</v>
      </c>
      <c r="H97" s="1" t="s">
        <v>6469</v>
      </c>
      <c r="J97" s="4" t="s">
        <v>6470</v>
      </c>
      <c r="K97" s="1" t="s">
        <v>30</v>
      </c>
      <c r="L97" s="1" t="s">
        <v>51</v>
      </c>
      <c r="M97" s="1" t="s">
        <v>6471</v>
      </c>
      <c r="N97" s="1" t="s">
        <v>6472</v>
      </c>
      <c r="O97" s="1" t="s">
        <v>6473</v>
      </c>
      <c r="P97" s="1">
        <v>1.0</v>
      </c>
      <c r="Q97" s="1">
        <v>1.0</v>
      </c>
      <c r="U97" s="1">
        <v>1.0</v>
      </c>
      <c r="V97" s="1" t="s">
        <v>6474</v>
      </c>
      <c r="W97" s="9"/>
      <c r="X97" s="1" t="s">
        <v>95</v>
      </c>
      <c r="Y97" s="1" t="s">
        <v>36</v>
      </c>
    </row>
    <row r="98">
      <c r="A98" s="1" t="s">
        <v>6475</v>
      </c>
      <c r="B98" s="1" t="s">
        <v>6476</v>
      </c>
      <c r="C98" s="1" t="s">
        <v>6477</v>
      </c>
      <c r="D98" s="1" t="s">
        <v>6478</v>
      </c>
      <c r="E98" s="1" t="s">
        <v>3687</v>
      </c>
      <c r="F98" s="1" t="s">
        <v>6479</v>
      </c>
      <c r="G98" s="1" t="s">
        <v>6480</v>
      </c>
      <c r="J98" s="4" t="s">
        <v>6481</v>
      </c>
      <c r="K98" s="1" t="s">
        <v>663</v>
      </c>
      <c r="L98" s="1" t="s">
        <v>1191</v>
      </c>
      <c r="M98" s="1" t="s">
        <v>6482</v>
      </c>
      <c r="N98" s="1" t="s">
        <v>6483</v>
      </c>
      <c r="O98" s="1" t="s">
        <v>6484</v>
      </c>
      <c r="P98" s="1">
        <v>2.0</v>
      </c>
      <c r="Q98" s="1">
        <v>1.0</v>
      </c>
      <c r="U98" s="1">
        <v>24.0</v>
      </c>
      <c r="V98" s="1" t="s">
        <v>6485</v>
      </c>
      <c r="W98" s="10">
        <v>44274.0</v>
      </c>
      <c r="X98" s="1" t="s">
        <v>95</v>
      </c>
      <c r="Y98" s="1" t="s">
        <v>36</v>
      </c>
    </row>
    <row r="99">
      <c r="A99" s="1" t="s">
        <v>302</v>
      </c>
      <c r="B99" s="1" t="s">
        <v>303</v>
      </c>
      <c r="C99" s="1" t="s">
        <v>304</v>
      </c>
      <c r="D99" s="1" t="s">
        <v>305</v>
      </c>
      <c r="J99" s="4" t="s">
        <v>306</v>
      </c>
      <c r="K99" s="1" t="s">
        <v>30</v>
      </c>
      <c r="L99" s="1" t="s">
        <v>31</v>
      </c>
      <c r="M99" s="1" t="s">
        <v>307</v>
      </c>
      <c r="N99" s="1" t="s">
        <v>308</v>
      </c>
      <c r="O99" s="1" t="s">
        <v>309</v>
      </c>
      <c r="P99" s="1">
        <v>1.0</v>
      </c>
      <c r="Q99" s="1">
        <v>1.0</v>
      </c>
      <c r="U99" s="1">
        <v>7.0</v>
      </c>
      <c r="V99" s="1" t="s">
        <v>310</v>
      </c>
      <c r="W99" s="9"/>
      <c r="X99" s="6"/>
      <c r="Y99" s="1" t="s">
        <v>36</v>
      </c>
    </row>
    <row r="100">
      <c r="A100" s="1" t="s">
        <v>6486</v>
      </c>
      <c r="B100" s="4" t="s">
        <v>6487</v>
      </c>
      <c r="C100" s="1" t="s">
        <v>6488</v>
      </c>
      <c r="J100" s="4" t="s">
        <v>6489</v>
      </c>
      <c r="K100" s="1" t="s">
        <v>401</v>
      </c>
      <c r="L100" s="1" t="s">
        <v>163</v>
      </c>
      <c r="M100" s="1" t="s">
        <v>6490</v>
      </c>
      <c r="N100" s="1" t="s">
        <v>6491</v>
      </c>
      <c r="O100" s="1" t="s">
        <v>6492</v>
      </c>
      <c r="P100" s="1">
        <v>1.0</v>
      </c>
      <c r="Q100" s="1">
        <v>1.0</v>
      </c>
      <c r="U100" s="1">
        <v>13.0</v>
      </c>
      <c r="V100" s="1" t="s">
        <v>6493</v>
      </c>
      <c r="W100" s="9"/>
      <c r="X100" s="6"/>
      <c r="Y100" s="1"/>
    </row>
    <row r="101">
      <c r="A101" s="1" t="s">
        <v>6494</v>
      </c>
      <c r="B101" s="1" t="s">
        <v>6495</v>
      </c>
      <c r="C101" s="1" t="s">
        <v>6496</v>
      </c>
      <c r="J101" s="4" t="s">
        <v>6497</v>
      </c>
      <c r="K101" s="1" t="s">
        <v>30</v>
      </c>
      <c r="L101" s="1" t="s">
        <v>31</v>
      </c>
      <c r="M101" s="1" t="s">
        <v>6498</v>
      </c>
      <c r="N101" s="1" t="s">
        <v>6499</v>
      </c>
      <c r="O101" s="1" t="s">
        <v>6500</v>
      </c>
      <c r="P101" s="1">
        <v>1.0</v>
      </c>
      <c r="Q101" s="1">
        <v>1.0</v>
      </c>
      <c r="U101" s="1">
        <v>2.0</v>
      </c>
      <c r="V101" s="1" t="s">
        <v>6501</v>
      </c>
      <c r="W101" s="10">
        <v>44356.0</v>
      </c>
      <c r="X101" s="6"/>
      <c r="Y101" s="1"/>
    </row>
    <row r="102">
      <c r="A102" s="1" t="s">
        <v>6502</v>
      </c>
      <c r="B102" s="1" t="s">
        <v>6503</v>
      </c>
      <c r="C102" s="1" t="s">
        <v>6504</v>
      </c>
      <c r="D102" s="1" t="s">
        <v>6505</v>
      </c>
      <c r="E102" s="1" t="s">
        <v>6506</v>
      </c>
      <c r="F102" s="1" t="s">
        <v>6507</v>
      </c>
      <c r="G102" s="1" t="s">
        <v>6508</v>
      </c>
      <c r="H102" s="1" t="s">
        <v>6509</v>
      </c>
      <c r="J102" s="4" t="s">
        <v>6510</v>
      </c>
      <c r="K102" s="1" t="s">
        <v>130</v>
      </c>
      <c r="L102" s="1" t="s">
        <v>31</v>
      </c>
      <c r="M102" s="1" t="s">
        <v>699</v>
      </c>
      <c r="N102" s="1" t="s">
        <v>6511</v>
      </c>
      <c r="O102" s="1" t="s">
        <v>6512</v>
      </c>
      <c r="P102" s="1">
        <v>1.0</v>
      </c>
      <c r="Q102" s="1">
        <v>1.0</v>
      </c>
      <c r="U102" s="1">
        <v>2.0</v>
      </c>
      <c r="V102" s="1" t="s">
        <v>6513</v>
      </c>
      <c r="W102" s="10">
        <v>44354.0</v>
      </c>
      <c r="X102" s="1" t="s">
        <v>95</v>
      </c>
      <c r="Y102" s="1" t="s">
        <v>36</v>
      </c>
    </row>
    <row r="103">
      <c r="A103" s="1" t="s">
        <v>6514</v>
      </c>
      <c r="B103" s="1" t="s">
        <v>6515</v>
      </c>
      <c r="C103" s="1" t="s">
        <v>6516</v>
      </c>
      <c r="D103" s="1" t="s">
        <v>6517</v>
      </c>
      <c r="G103" s="1" t="s">
        <v>6518</v>
      </c>
      <c r="J103" s="4" t="s">
        <v>6519</v>
      </c>
      <c r="K103" s="1" t="s">
        <v>61</v>
      </c>
      <c r="L103" s="1" t="s">
        <v>31</v>
      </c>
      <c r="M103" s="1" t="s">
        <v>6520</v>
      </c>
      <c r="N103" s="1" t="s">
        <v>6521</v>
      </c>
      <c r="O103" s="1" t="s">
        <v>6522</v>
      </c>
      <c r="P103" s="1">
        <v>1.0</v>
      </c>
      <c r="Q103" s="1">
        <v>1.0</v>
      </c>
      <c r="U103" s="1">
        <v>1.0</v>
      </c>
      <c r="V103" s="1" t="s">
        <v>6523</v>
      </c>
      <c r="W103" s="10">
        <v>44356.0</v>
      </c>
      <c r="X103" s="6"/>
      <c r="Y103" s="1"/>
    </row>
    <row r="104">
      <c r="A104" s="1" t="s">
        <v>6524</v>
      </c>
      <c r="B104" s="1" t="s">
        <v>6525</v>
      </c>
      <c r="C104" s="1" t="s">
        <v>6526</v>
      </c>
      <c r="H104" s="1" t="s">
        <v>6527</v>
      </c>
      <c r="J104" s="4" t="s">
        <v>6528</v>
      </c>
      <c r="K104" s="1" t="s">
        <v>401</v>
      </c>
      <c r="L104" s="1" t="s">
        <v>31</v>
      </c>
      <c r="M104" s="1" t="s">
        <v>31</v>
      </c>
      <c r="N104" s="1" t="s">
        <v>6529</v>
      </c>
      <c r="O104" s="1" t="s">
        <v>6530</v>
      </c>
      <c r="P104" s="1">
        <v>4.0</v>
      </c>
      <c r="Q104" s="1">
        <v>1.0</v>
      </c>
      <c r="U104" s="1">
        <v>7.0</v>
      </c>
      <c r="V104" s="1" t="s">
        <v>6531</v>
      </c>
      <c r="W104" s="10">
        <v>44298.0</v>
      </c>
      <c r="X104" s="1" t="s">
        <v>95</v>
      </c>
      <c r="Y104" s="1" t="s">
        <v>36</v>
      </c>
    </row>
    <row r="105">
      <c r="A105" s="1" t="s">
        <v>6532</v>
      </c>
      <c r="B105" s="1" t="s">
        <v>6533</v>
      </c>
      <c r="C105" s="1" t="s">
        <v>6534</v>
      </c>
      <c r="D105" s="1" t="s">
        <v>6535</v>
      </c>
      <c r="E105" s="1" t="s">
        <v>6536</v>
      </c>
      <c r="F105" s="1" t="s">
        <v>6537</v>
      </c>
      <c r="G105" s="1" t="s">
        <v>6538</v>
      </c>
      <c r="H105" s="1" t="s">
        <v>6539</v>
      </c>
      <c r="I105" s="1" t="s">
        <v>6540</v>
      </c>
      <c r="J105" s="4" t="s">
        <v>6541</v>
      </c>
      <c r="K105" s="1" t="s">
        <v>401</v>
      </c>
      <c r="L105" s="1" t="s">
        <v>31</v>
      </c>
      <c r="M105" s="1" t="s">
        <v>31</v>
      </c>
      <c r="N105" s="1" t="s">
        <v>6542</v>
      </c>
      <c r="O105" s="1" t="s">
        <v>6543</v>
      </c>
      <c r="P105" s="1">
        <v>2.0</v>
      </c>
      <c r="Q105" s="1">
        <v>45.0</v>
      </c>
      <c r="R105" s="1">
        <v>4359.0</v>
      </c>
      <c r="S105" s="1">
        <v>175.0</v>
      </c>
      <c r="T105" s="1">
        <v>264.0</v>
      </c>
      <c r="U105" s="1">
        <v>2905.0</v>
      </c>
      <c r="V105" s="1" t="s">
        <v>6544</v>
      </c>
      <c r="W105" s="9"/>
      <c r="X105" s="1" t="s">
        <v>95</v>
      </c>
      <c r="Y105" s="1" t="s">
        <v>36</v>
      </c>
    </row>
    <row r="106">
      <c r="A106" s="1" t="s">
        <v>6545</v>
      </c>
      <c r="B106" s="1" t="s">
        <v>6546</v>
      </c>
      <c r="C106" s="1" t="s">
        <v>6547</v>
      </c>
      <c r="J106" s="4" t="s">
        <v>6548</v>
      </c>
      <c r="K106" s="1" t="s">
        <v>663</v>
      </c>
      <c r="L106" s="1" t="s">
        <v>31</v>
      </c>
      <c r="M106" s="1" t="s">
        <v>6549</v>
      </c>
      <c r="N106" s="1" t="s">
        <v>6550</v>
      </c>
      <c r="O106" s="1" t="s">
        <v>6551</v>
      </c>
      <c r="P106" s="1">
        <v>4.0</v>
      </c>
      <c r="Q106" s="1">
        <v>1.0</v>
      </c>
      <c r="S106" s="1">
        <v>1.0</v>
      </c>
      <c r="U106" s="1">
        <v>99500.0</v>
      </c>
      <c r="V106" s="1" t="s">
        <v>6552</v>
      </c>
      <c r="W106" s="10">
        <v>37217.0</v>
      </c>
      <c r="X106" s="6"/>
      <c r="Y106" s="1" t="s">
        <v>36</v>
      </c>
    </row>
    <row r="107">
      <c r="A107" s="1" t="s">
        <v>6553</v>
      </c>
      <c r="B107" s="1" t="s">
        <v>6554</v>
      </c>
      <c r="C107" s="1" t="s">
        <v>6555</v>
      </c>
      <c r="J107" s="4" t="s">
        <v>6556</v>
      </c>
      <c r="K107" s="1" t="s">
        <v>663</v>
      </c>
      <c r="L107" s="1" t="s">
        <v>31</v>
      </c>
      <c r="M107" s="1" t="s">
        <v>6549</v>
      </c>
      <c r="N107" s="1" t="s">
        <v>6557</v>
      </c>
      <c r="O107" s="1" t="s">
        <v>6558</v>
      </c>
      <c r="P107" s="1">
        <v>5.0</v>
      </c>
      <c r="Q107" s="1">
        <v>8.0</v>
      </c>
      <c r="R107" s="1">
        <v>5.0</v>
      </c>
      <c r="S107" s="1">
        <v>4.0</v>
      </c>
      <c r="T107" s="1">
        <v>5.0</v>
      </c>
      <c r="U107" s="1">
        <v>327.0</v>
      </c>
      <c r="V107" s="1" t="s">
        <v>6559</v>
      </c>
      <c r="W107" s="10">
        <v>42767.0</v>
      </c>
      <c r="X107" s="6"/>
      <c r="Y107" s="1" t="s">
        <v>36</v>
      </c>
    </row>
    <row r="108">
      <c r="A108" s="1" t="s">
        <v>6560</v>
      </c>
      <c r="B108" s="1" t="s">
        <v>6561</v>
      </c>
      <c r="C108" s="1" t="s">
        <v>6562</v>
      </c>
      <c r="H108" s="1" t="s">
        <v>6563</v>
      </c>
      <c r="J108" s="4" t="s">
        <v>6564</v>
      </c>
      <c r="K108" s="1" t="s">
        <v>30</v>
      </c>
      <c r="L108" s="1" t="s">
        <v>31</v>
      </c>
      <c r="M108" s="1" t="s">
        <v>6565</v>
      </c>
      <c r="N108" s="1" t="s">
        <v>6566</v>
      </c>
      <c r="O108" s="1" t="s">
        <v>6567</v>
      </c>
      <c r="P108" s="1">
        <v>1.0</v>
      </c>
      <c r="Q108" s="1">
        <v>1.0</v>
      </c>
      <c r="U108" s="1">
        <v>4.0</v>
      </c>
      <c r="V108" s="1" t="s">
        <v>6568</v>
      </c>
      <c r="W108" s="9"/>
      <c r="X108" s="6"/>
      <c r="Y108" s="1"/>
    </row>
    <row r="109">
      <c r="A109" s="1" t="s">
        <v>6569</v>
      </c>
      <c r="B109" s="1" t="s">
        <v>6570</v>
      </c>
      <c r="C109" s="1" t="s">
        <v>6570</v>
      </c>
      <c r="D109" s="1" t="s">
        <v>6571</v>
      </c>
      <c r="F109" s="1" t="s">
        <v>6572</v>
      </c>
      <c r="G109" s="1" t="s">
        <v>6573</v>
      </c>
      <c r="H109" s="1" t="s">
        <v>6574</v>
      </c>
      <c r="J109" s="4" t="s">
        <v>6575</v>
      </c>
      <c r="K109" s="1" t="s">
        <v>663</v>
      </c>
      <c r="L109" s="1" t="s">
        <v>31</v>
      </c>
      <c r="M109" s="1" t="s">
        <v>6576</v>
      </c>
      <c r="N109" s="1" t="s">
        <v>6577</v>
      </c>
      <c r="O109" s="1" t="s">
        <v>6578</v>
      </c>
      <c r="P109" s="1">
        <v>3.0</v>
      </c>
      <c r="Q109" s="1">
        <v>34.0</v>
      </c>
      <c r="R109" s="1">
        <v>112.0</v>
      </c>
      <c r="S109" s="1">
        <v>158.0</v>
      </c>
      <c r="T109" s="1">
        <v>1550.0</v>
      </c>
      <c r="U109" s="1">
        <v>102539.0</v>
      </c>
      <c r="V109" s="1" t="s">
        <v>6579</v>
      </c>
      <c r="W109" s="9"/>
      <c r="X109" s="1" t="s">
        <v>95</v>
      </c>
      <c r="Y109" s="1" t="s">
        <v>36</v>
      </c>
    </row>
    <row r="110">
      <c r="A110" s="1" t="s">
        <v>6580</v>
      </c>
      <c r="B110" s="1" t="s">
        <v>6581</v>
      </c>
      <c r="C110" s="1" t="s">
        <v>6582</v>
      </c>
      <c r="J110" s="4" t="s">
        <v>6583</v>
      </c>
      <c r="K110" s="1" t="s">
        <v>30</v>
      </c>
      <c r="L110" s="1" t="s">
        <v>31</v>
      </c>
      <c r="M110" s="1" t="s">
        <v>31</v>
      </c>
      <c r="N110" s="1" t="s">
        <v>6584</v>
      </c>
      <c r="O110" s="1" t="s">
        <v>6585</v>
      </c>
      <c r="P110" s="1">
        <v>1.0</v>
      </c>
      <c r="Q110" s="1">
        <v>1.0</v>
      </c>
      <c r="U110" s="1">
        <v>1.0</v>
      </c>
      <c r="V110" s="1" t="s">
        <v>6586</v>
      </c>
      <c r="W110" s="10">
        <v>44355.0</v>
      </c>
      <c r="X110" s="6"/>
      <c r="Y110" s="1"/>
    </row>
    <row r="111">
      <c r="A111" s="1" t="s">
        <v>6587</v>
      </c>
      <c r="B111" s="1" t="s">
        <v>6588</v>
      </c>
      <c r="C111" s="1" t="s">
        <v>6589</v>
      </c>
      <c r="D111" s="1" t="s">
        <v>6590</v>
      </c>
      <c r="F111" s="1" t="s">
        <v>6591</v>
      </c>
      <c r="J111" s="4" t="s">
        <v>6592</v>
      </c>
      <c r="K111" s="1" t="s">
        <v>401</v>
      </c>
      <c r="L111" s="1" t="s">
        <v>31</v>
      </c>
      <c r="M111" s="1" t="s">
        <v>6235</v>
      </c>
      <c r="N111" s="1" t="s">
        <v>6593</v>
      </c>
      <c r="O111" s="1" t="s">
        <v>6594</v>
      </c>
      <c r="P111" s="1">
        <v>1.0</v>
      </c>
      <c r="Q111" s="1">
        <v>1.0</v>
      </c>
      <c r="U111" s="1">
        <v>2.0</v>
      </c>
      <c r="V111" s="1" t="s">
        <v>6595</v>
      </c>
      <c r="W111" s="10">
        <v>44355.0</v>
      </c>
      <c r="X111" s="1" t="s">
        <v>95</v>
      </c>
      <c r="Y111" s="1" t="s">
        <v>36</v>
      </c>
    </row>
    <row r="112">
      <c r="A112" s="1" t="s">
        <v>6596</v>
      </c>
      <c r="B112" s="1" t="s">
        <v>6597</v>
      </c>
      <c r="C112" s="1" t="s">
        <v>6598</v>
      </c>
      <c r="D112" s="1" t="s">
        <v>6599</v>
      </c>
      <c r="E112" s="1" t="s">
        <v>6600</v>
      </c>
      <c r="F112" s="1" t="s">
        <v>6601</v>
      </c>
      <c r="G112" s="1" t="s">
        <v>6602</v>
      </c>
      <c r="J112" s="4" t="s">
        <v>6603</v>
      </c>
      <c r="K112" s="1" t="s">
        <v>30</v>
      </c>
      <c r="L112" s="1" t="s">
        <v>51</v>
      </c>
      <c r="M112" s="1" t="s">
        <v>6604</v>
      </c>
      <c r="N112" s="1" t="s">
        <v>6605</v>
      </c>
      <c r="O112" s="1" t="s">
        <v>6606</v>
      </c>
      <c r="P112" s="1">
        <v>1.0</v>
      </c>
      <c r="Q112" s="1">
        <v>1.0</v>
      </c>
      <c r="U112" s="1">
        <v>1.0</v>
      </c>
      <c r="V112" s="1" t="s">
        <v>6607</v>
      </c>
      <c r="W112" s="10">
        <v>44355.0</v>
      </c>
      <c r="X112" s="1" t="s">
        <v>95</v>
      </c>
      <c r="Y112" s="1" t="s">
        <v>36</v>
      </c>
    </row>
    <row r="113">
      <c r="A113" s="1" t="s">
        <v>6608</v>
      </c>
      <c r="B113" s="1" t="s">
        <v>6609</v>
      </c>
      <c r="C113" s="1" t="s">
        <v>6610</v>
      </c>
      <c r="H113" s="1" t="s">
        <v>6611</v>
      </c>
      <c r="J113" s="4" t="s">
        <v>6612</v>
      </c>
      <c r="K113" s="1" t="s">
        <v>30</v>
      </c>
      <c r="L113" s="1" t="s">
        <v>213</v>
      </c>
      <c r="M113" s="1" t="s">
        <v>6613</v>
      </c>
      <c r="N113" s="1" t="s">
        <v>6614</v>
      </c>
      <c r="O113" s="1" t="s">
        <v>6615</v>
      </c>
      <c r="P113" s="1">
        <v>1.0</v>
      </c>
      <c r="Q113" s="1">
        <v>1.0</v>
      </c>
      <c r="U113" s="1">
        <v>2.0</v>
      </c>
      <c r="V113" s="1" t="s">
        <v>6616</v>
      </c>
      <c r="W113" s="9"/>
      <c r="X113" s="6"/>
      <c r="Y113" s="1" t="s">
        <v>36</v>
      </c>
    </row>
    <row r="114">
      <c r="A114" s="1" t="s">
        <v>6617</v>
      </c>
      <c r="B114" s="1" t="s">
        <v>6618</v>
      </c>
      <c r="C114" s="1" t="s">
        <v>6619</v>
      </c>
      <c r="J114" s="4" t="s">
        <v>6620</v>
      </c>
      <c r="K114" s="1" t="s">
        <v>401</v>
      </c>
      <c r="L114" s="1" t="s">
        <v>51</v>
      </c>
      <c r="M114" s="1" t="s">
        <v>6621</v>
      </c>
      <c r="N114" s="1" t="s">
        <v>6622</v>
      </c>
      <c r="O114" s="1" t="s">
        <v>6623</v>
      </c>
      <c r="P114" s="1">
        <v>2.0</v>
      </c>
      <c r="Q114" s="1">
        <v>1.0</v>
      </c>
      <c r="U114" s="1">
        <v>266.0</v>
      </c>
      <c r="V114" s="1" t="s">
        <v>6624</v>
      </c>
      <c r="W114" s="9"/>
      <c r="X114" s="6"/>
      <c r="Y114" s="1" t="s">
        <v>36</v>
      </c>
    </row>
    <row r="115">
      <c r="A115" s="1" t="s">
        <v>6625</v>
      </c>
      <c r="B115" s="1" t="s">
        <v>6626</v>
      </c>
      <c r="C115" s="1" t="s">
        <v>6627</v>
      </c>
      <c r="D115" s="1" t="s">
        <v>6628</v>
      </c>
      <c r="F115" s="1" t="s">
        <v>6629</v>
      </c>
      <c r="G115" s="1" t="s">
        <v>6630</v>
      </c>
      <c r="J115" s="4" t="s">
        <v>6631</v>
      </c>
      <c r="K115" s="1" t="s">
        <v>2309</v>
      </c>
      <c r="L115" s="1" t="s">
        <v>31</v>
      </c>
      <c r="M115" s="1" t="s">
        <v>342</v>
      </c>
      <c r="N115" s="1" t="s">
        <v>6632</v>
      </c>
      <c r="O115" s="1" t="s">
        <v>6633</v>
      </c>
      <c r="P115" s="1">
        <v>1.0</v>
      </c>
      <c r="Q115" s="1">
        <v>1.0</v>
      </c>
      <c r="U115" s="1">
        <v>2.0</v>
      </c>
      <c r="V115" s="1" t="s">
        <v>6634</v>
      </c>
      <c r="W115" s="9"/>
      <c r="X115" s="1" t="s">
        <v>95</v>
      </c>
      <c r="Y115" s="1"/>
    </row>
    <row r="116">
      <c r="A116" s="1" t="s">
        <v>6635</v>
      </c>
      <c r="B116" s="1" t="s">
        <v>6636</v>
      </c>
      <c r="C116" s="1" t="s">
        <v>6637</v>
      </c>
      <c r="D116" s="1" t="s">
        <v>6638</v>
      </c>
      <c r="F116" s="4" t="s">
        <v>6639</v>
      </c>
      <c r="G116" s="1" t="s">
        <v>6640</v>
      </c>
      <c r="J116" s="4" t="s">
        <v>6641</v>
      </c>
      <c r="K116" s="1" t="s">
        <v>30</v>
      </c>
      <c r="L116" s="1" t="s">
        <v>31</v>
      </c>
      <c r="M116" s="1" t="s">
        <v>6185</v>
      </c>
      <c r="N116" s="1" t="s">
        <v>6642</v>
      </c>
      <c r="O116" s="1" t="s">
        <v>6643</v>
      </c>
      <c r="P116" s="1">
        <v>1.0</v>
      </c>
      <c r="Q116" s="1">
        <v>1.0</v>
      </c>
      <c r="T116" s="1">
        <v>8.0</v>
      </c>
      <c r="U116" s="1">
        <v>114.0</v>
      </c>
      <c r="V116" s="1" t="s">
        <v>6644</v>
      </c>
      <c r="W116" s="10">
        <v>43746.0</v>
      </c>
      <c r="X116" s="1" t="s">
        <v>95</v>
      </c>
      <c r="Y116" s="1"/>
    </row>
    <row r="117">
      <c r="A117" s="1" t="s">
        <v>6645</v>
      </c>
      <c r="B117" s="1" t="s">
        <v>6646</v>
      </c>
      <c r="C117" s="1" t="s">
        <v>6647</v>
      </c>
      <c r="J117" s="4" t="s">
        <v>6648</v>
      </c>
      <c r="K117" s="1" t="s">
        <v>401</v>
      </c>
      <c r="L117" s="1" t="s">
        <v>31</v>
      </c>
      <c r="M117" s="1" t="s">
        <v>6110</v>
      </c>
      <c r="N117" s="1" t="s">
        <v>6649</v>
      </c>
      <c r="O117" s="1" t="s">
        <v>6650</v>
      </c>
      <c r="P117" s="1">
        <v>1.0</v>
      </c>
      <c r="Q117" s="1">
        <v>1.0</v>
      </c>
      <c r="U117" s="1">
        <v>501.0</v>
      </c>
      <c r="V117" s="1" t="s">
        <v>6651</v>
      </c>
      <c r="W117" s="9"/>
      <c r="X117" s="6"/>
      <c r="Y117" s="1" t="s">
        <v>36</v>
      </c>
    </row>
    <row r="118">
      <c r="A118" s="1" t="s">
        <v>6652</v>
      </c>
      <c r="B118" s="1" t="s">
        <v>6653</v>
      </c>
      <c r="C118" s="1" t="s">
        <v>6654</v>
      </c>
      <c r="J118" s="4" t="s">
        <v>6655</v>
      </c>
      <c r="K118" s="1" t="s">
        <v>30</v>
      </c>
      <c r="L118" s="1" t="s">
        <v>31</v>
      </c>
      <c r="M118" s="1" t="s">
        <v>6656</v>
      </c>
      <c r="N118" s="1" t="s">
        <v>6657</v>
      </c>
      <c r="O118" s="1" t="s">
        <v>6658</v>
      </c>
      <c r="P118" s="1">
        <v>1.0</v>
      </c>
      <c r="Q118" s="1">
        <v>1.0</v>
      </c>
      <c r="U118" s="1">
        <v>10.0</v>
      </c>
      <c r="V118" s="1" t="s">
        <v>6659</v>
      </c>
      <c r="W118" s="9"/>
      <c r="X118" s="6"/>
      <c r="Y118" s="1" t="s">
        <v>36</v>
      </c>
    </row>
    <row r="119">
      <c r="A119" s="1" t="s">
        <v>6660</v>
      </c>
      <c r="B119" s="1" t="s">
        <v>6661</v>
      </c>
      <c r="C119" s="1" t="s">
        <v>6662</v>
      </c>
      <c r="H119" s="1" t="s">
        <v>6663</v>
      </c>
      <c r="J119" s="4" t="s">
        <v>6664</v>
      </c>
      <c r="K119" s="1" t="s">
        <v>30</v>
      </c>
      <c r="L119" s="1" t="s">
        <v>31</v>
      </c>
      <c r="M119" s="1" t="s">
        <v>6665</v>
      </c>
      <c r="N119" s="1" t="s">
        <v>6666</v>
      </c>
      <c r="O119" s="1" t="s">
        <v>6667</v>
      </c>
      <c r="P119" s="1">
        <v>1.0</v>
      </c>
      <c r="Q119" s="1">
        <v>1.0</v>
      </c>
      <c r="U119" s="1">
        <v>4.0</v>
      </c>
      <c r="V119" s="1" t="s">
        <v>6668</v>
      </c>
      <c r="W119" s="9"/>
      <c r="X119" s="6"/>
      <c r="Y119" s="1" t="s">
        <v>36</v>
      </c>
    </row>
    <row r="120">
      <c r="A120" s="1" t="s">
        <v>6669</v>
      </c>
      <c r="B120" s="1" t="s">
        <v>6670</v>
      </c>
      <c r="C120" s="1" t="s">
        <v>6671</v>
      </c>
      <c r="D120" s="1" t="s">
        <v>6672</v>
      </c>
      <c r="G120" s="1" t="s">
        <v>6673</v>
      </c>
      <c r="H120" s="1" t="s">
        <v>6674</v>
      </c>
      <c r="J120" s="4" t="s">
        <v>6675</v>
      </c>
      <c r="K120" s="1" t="s">
        <v>130</v>
      </c>
      <c r="L120" s="1" t="s">
        <v>31</v>
      </c>
      <c r="M120" s="1" t="s">
        <v>6676</v>
      </c>
      <c r="N120" s="1" t="s">
        <v>6677</v>
      </c>
      <c r="O120" s="1" t="s">
        <v>6678</v>
      </c>
      <c r="P120" s="1">
        <v>1.0</v>
      </c>
      <c r="Q120" s="1">
        <v>2.0</v>
      </c>
      <c r="R120" s="1">
        <v>1.0</v>
      </c>
      <c r="S120" s="1">
        <v>2.0</v>
      </c>
      <c r="T120" s="1">
        <v>61.0</v>
      </c>
      <c r="U120" s="1">
        <v>124.0</v>
      </c>
      <c r="V120" s="1" t="s">
        <v>6679</v>
      </c>
      <c r="W120" s="10">
        <v>42537.0</v>
      </c>
      <c r="X120" s="6"/>
      <c r="Y120" s="1" t="s">
        <v>36</v>
      </c>
    </row>
    <row r="121">
      <c r="A121" s="1" t="s">
        <v>6680</v>
      </c>
      <c r="B121" s="1" t="s">
        <v>6681</v>
      </c>
      <c r="C121" s="1" t="s">
        <v>6682</v>
      </c>
      <c r="J121" s="4" t="s">
        <v>6683</v>
      </c>
      <c r="K121" s="1" t="s">
        <v>30</v>
      </c>
      <c r="L121" s="1" t="s">
        <v>1191</v>
      </c>
      <c r="M121" s="1" t="s">
        <v>6684</v>
      </c>
      <c r="N121" s="1" t="s">
        <v>6685</v>
      </c>
      <c r="O121" s="1" t="s">
        <v>6686</v>
      </c>
      <c r="P121" s="1">
        <v>1.0</v>
      </c>
      <c r="Q121" s="1">
        <v>1.0</v>
      </c>
      <c r="U121" s="1">
        <v>3.0</v>
      </c>
      <c r="V121" s="1" t="s">
        <v>6687</v>
      </c>
      <c r="W121" s="9"/>
      <c r="X121" s="6"/>
      <c r="Y121" s="1" t="s">
        <v>36</v>
      </c>
    </row>
    <row r="122">
      <c r="A122" s="1" t="s">
        <v>6688</v>
      </c>
      <c r="B122" s="1" t="s">
        <v>6689</v>
      </c>
      <c r="C122" s="1" t="s">
        <v>6690</v>
      </c>
      <c r="D122" s="1" t="s">
        <v>6691</v>
      </c>
      <c r="H122" s="1" t="s">
        <v>6692</v>
      </c>
      <c r="J122" s="4" t="s">
        <v>6693</v>
      </c>
      <c r="K122" s="1" t="s">
        <v>401</v>
      </c>
      <c r="L122" s="1" t="s">
        <v>31</v>
      </c>
      <c r="M122" s="1" t="s">
        <v>6694</v>
      </c>
      <c r="N122" s="1" t="s">
        <v>6695</v>
      </c>
      <c r="O122" s="1" t="s">
        <v>6696</v>
      </c>
      <c r="P122" s="1">
        <v>1.0</v>
      </c>
      <c r="Q122" s="1">
        <v>1.0</v>
      </c>
      <c r="U122" s="1">
        <v>2.0</v>
      </c>
      <c r="V122" s="1" t="s">
        <v>6697</v>
      </c>
      <c r="W122" s="9"/>
      <c r="X122" s="6"/>
      <c r="Y122" s="1"/>
    </row>
    <row r="123">
      <c r="A123" s="1" t="s">
        <v>6698</v>
      </c>
      <c r="B123" s="1" t="s">
        <v>6699</v>
      </c>
      <c r="C123" s="1" t="s">
        <v>6700</v>
      </c>
      <c r="D123" s="1" t="s">
        <v>6701</v>
      </c>
      <c r="F123" s="1" t="s">
        <v>6702</v>
      </c>
      <c r="G123" s="1" t="s">
        <v>6703</v>
      </c>
      <c r="H123" s="1" t="s">
        <v>6704</v>
      </c>
      <c r="J123" s="4" t="s">
        <v>6705</v>
      </c>
      <c r="K123" s="1" t="s">
        <v>401</v>
      </c>
      <c r="L123" s="1" t="s">
        <v>163</v>
      </c>
      <c r="M123" s="1" t="s">
        <v>6706</v>
      </c>
      <c r="N123" s="1" t="s">
        <v>6707</v>
      </c>
      <c r="O123" s="1" t="s">
        <v>6708</v>
      </c>
      <c r="P123" s="1">
        <v>2.0</v>
      </c>
      <c r="Q123" s="1">
        <v>1.0</v>
      </c>
      <c r="U123" s="1">
        <v>38.0</v>
      </c>
      <c r="V123" s="1" t="s">
        <v>6709</v>
      </c>
      <c r="W123" s="9"/>
      <c r="X123" s="1" t="s">
        <v>95</v>
      </c>
      <c r="Y123" s="1" t="s">
        <v>36</v>
      </c>
    </row>
    <row r="124">
      <c r="A124" s="1" t="s">
        <v>6710</v>
      </c>
      <c r="B124" s="1" t="s">
        <v>6711</v>
      </c>
      <c r="C124" s="1" t="s">
        <v>6712</v>
      </c>
      <c r="D124" s="1" t="s">
        <v>6712</v>
      </c>
      <c r="H124" s="1" t="s">
        <v>6713</v>
      </c>
      <c r="I124" s="1" t="s">
        <v>6714</v>
      </c>
      <c r="J124" s="4" t="s">
        <v>6715</v>
      </c>
      <c r="K124" s="1" t="s">
        <v>401</v>
      </c>
      <c r="L124" s="1" t="s">
        <v>31</v>
      </c>
      <c r="M124" s="1" t="s">
        <v>3572</v>
      </c>
      <c r="N124" s="1" t="s">
        <v>6716</v>
      </c>
      <c r="O124" s="1" t="s">
        <v>6717</v>
      </c>
      <c r="P124" s="1">
        <v>1.0</v>
      </c>
      <c r="Q124" s="1">
        <v>1.0</v>
      </c>
      <c r="U124" s="1">
        <v>10.0</v>
      </c>
      <c r="V124" s="1" t="s">
        <v>6718</v>
      </c>
      <c r="W124" s="9"/>
      <c r="X124" s="6"/>
      <c r="Y124" s="1" t="s">
        <v>36</v>
      </c>
    </row>
    <row r="125">
      <c r="A125" s="1" t="s">
        <v>6719</v>
      </c>
      <c r="B125" s="1" t="s">
        <v>6720</v>
      </c>
      <c r="C125" s="1" t="s">
        <v>6721</v>
      </c>
      <c r="D125" s="1" t="s">
        <v>6722</v>
      </c>
      <c r="E125" s="1" t="s">
        <v>6723</v>
      </c>
      <c r="F125" s="1" t="s">
        <v>6724</v>
      </c>
      <c r="G125" s="1" t="s">
        <v>4782</v>
      </c>
      <c r="H125" s="1" t="s">
        <v>6725</v>
      </c>
      <c r="J125" s="4" t="s">
        <v>6726</v>
      </c>
      <c r="K125" s="1" t="s">
        <v>30</v>
      </c>
      <c r="L125" s="1" t="s">
        <v>51</v>
      </c>
      <c r="M125" s="1" t="s">
        <v>6727</v>
      </c>
      <c r="N125" s="1" t="s">
        <v>6728</v>
      </c>
      <c r="O125" s="1" t="s">
        <v>6729</v>
      </c>
      <c r="P125" s="1">
        <v>1.0</v>
      </c>
      <c r="Q125" s="1">
        <v>1.0</v>
      </c>
      <c r="S125" s="1">
        <v>1.0</v>
      </c>
      <c r="U125" s="1">
        <v>16.0</v>
      </c>
      <c r="V125" s="1" t="s">
        <v>6730</v>
      </c>
      <c r="W125" s="9"/>
      <c r="X125" s="1" t="s">
        <v>135</v>
      </c>
      <c r="Y125" s="1" t="s">
        <v>199</v>
      </c>
    </row>
    <row r="126">
      <c r="A126" s="1" t="s">
        <v>6731</v>
      </c>
      <c r="B126" s="1" t="s">
        <v>6732</v>
      </c>
      <c r="C126" s="1" t="s">
        <v>6733</v>
      </c>
      <c r="D126" s="1" t="s">
        <v>6734</v>
      </c>
      <c r="E126" s="1" t="s">
        <v>6735</v>
      </c>
      <c r="F126" s="1" t="s">
        <v>6736</v>
      </c>
      <c r="G126" s="1" t="s">
        <v>6737</v>
      </c>
      <c r="J126" s="4" t="s">
        <v>6738</v>
      </c>
      <c r="K126" s="1" t="s">
        <v>401</v>
      </c>
      <c r="L126" s="1" t="s">
        <v>51</v>
      </c>
      <c r="M126" s="1" t="s">
        <v>6739</v>
      </c>
      <c r="N126" s="1" t="s">
        <v>6740</v>
      </c>
      <c r="O126" s="1" t="s">
        <v>6741</v>
      </c>
      <c r="P126" s="1">
        <v>1.0</v>
      </c>
      <c r="Q126" s="1">
        <v>1.0</v>
      </c>
      <c r="U126" s="1">
        <v>2.0</v>
      </c>
      <c r="V126" s="1" t="s">
        <v>6742</v>
      </c>
      <c r="W126" s="9"/>
      <c r="X126" s="1" t="s">
        <v>95</v>
      </c>
      <c r="Y126" s="1" t="s">
        <v>36</v>
      </c>
    </row>
    <row r="127">
      <c r="A127" s="1" t="s">
        <v>6743</v>
      </c>
      <c r="B127" s="1" t="s">
        <v>6744</v>
      </c>
      <c r="C127" s="1" t="s">
        <v>6745</v>
      </c>
      <c r="J127" s="4" t="s">
        <v>6746</v>
      </c>
      <c r="K127" s="1" t="s">
        <v>130</v>
      </c>
      <c r="L127" s="1" t="s">
        <v>30</v>
      </c>
      <c r="N127" s="1" t="s">
        <v>6747</v>
      </c>
      <c r="O127" s="1" t="s">
        <v>6748</v>
      </c>
      <c r="P127" s="1">
        <v>3.0</v>
      </c>
      <c r="Q127" s="1">
        <v>2.0</v>
      </c>
      <c r="U127" s="1">
        <v>9.0</v>
      </c>
      <c r="V127" s="1" t="s">
        <v>6749</v>
      </c>
      <c r="W127" s="9"/>
      <c r="X127" s="6"/>
      <c r="Y127" s="1"/>
    </row>
    <row r="128">
      <c r="A128" s="1" t="s">
        <v>414</v>
      </c>
      <c r="B128" s="1" t="s">
        <v>415</v>
      </c>
      <c r="C128" s="1" t="s">
        <v>416</v>
      </c>
      <c r="H128" s="1" t="s">
        <v>417</v>
      </c>
      <c r="J128" s="4" t="s">
        <v>418</v>
      </c>
      <c r="K128" s="1" t="s">
        <v>30</v>
      </c>
      <c r="L128" s="1" t="s">
        <v>31</v>
      </c>
      <c r="M128" s="1" t="s">
        <v>419</v>
      </c>
      <c r="N128" s="1" t="s">
        <v>420</v>
      </c>
      <c r="O128" s="1" t="s">
        <v>421</v>
      </c>
      <c r="P128" s="1">
        <v>1.0</v>
      </c>
      <c r="Q128" s="1">
        <v>1.0</v>
      </c>
      <c r="U128" s="1">
        <v>2.0</v>
      </c>
      <c r="V128" s="1" t="s">
        <v>422</v>
      </c>
      <c r="W128" s="9"/>
      <c r="X128" s="6"/>
      <c r="Y128" s="1" t="s">
        <v>36</v>
      </c>
    </row>
    <row r="129">
      <c r="A129" s="1" t="s">
        <v>6750</v>
      </c>
      <c r="B129" s="1" t="s">
        <v>6751</v>
      </c>
      <c r="C129" s="1" t="s">
        <v>6752</v>
      </c>
      <c r="D129" s="1" t="s">
        <v>6753</v>
      </c>
      <c r="E129" s="1" t="s">
        <v>6754</v>
      </c>
      <c r="F129" s="1" t="s">
        <v>6755</v>
      </c>
      <c r="G129" s="1" t="s">
        <v>6756</v>
      </c>
      <c r="H129" s="1" t="s">
        <v>6757</v>
      </c>
      <c r="J129" s="4" t="s">
        <v>6758</v>
      </c>
      <c r="K129" s="1" t="s">
        <v>401</v>
      </c>
      <c r="L129" s="1" t="s">
        <v>31</v>
      </c>
      <c r="M129" s="1" t="s">
        <v>6389</v>
      </c>
      <c r="N129" s="1" t="s">
        <v>6759</v>
      </c>
      <c r="O129" s="1" t="s">
        <v>6760</v>
      </c>
      <c r="P129" s="1">
        <v>1.0</v>
      </c>
      <c r="Q129" s="1">
        <v>1.0</v>
      </c>
      <c r="U129" s="1">
        <v>17.0</v>
      </c>
      <c r="V129" s="1" t="s">
        <v>6761</v>
      </c>
      <c r="W129" s="10">
        <v>44316.0</v>
      </c>
      <c r="X129" s="1" t="s">
        <v>95</v>
      </c>
      <c r="Y129" s="1" t="s">
        <v>36</v>
      </c>
    </row>
    <row r="130">
      <c r="A130" s="1" t="s">
        <v>6762</v>
      </c>
      <c r="B130" s="1" t="s">
        <v>6763</v>
      </c>
      <c r="C130" s="1" t="s">
        <v>5631</v>
      </c>
      <c r="D130" s="1" t="s">
        <v>5632</v>
      </c>
      <c r="G130" s="1" t="s">
        <v>5633</v>
      </c>
      <c r="J130" s="4" t="s">
        <v>6764</v>
      </c>
      <c r="K130" s="1" t="s">
        <v>30</v>
      </c>
      <c r="L130" s="1" t="s">
        <v>31</v>
      </c>
      <c r="M130" s="1" t="s">
        <v>6765</v>
      </c>
      <c r="N130" s="1" t="s">
        <v>6766</v>
      </c>
      <c r="O130" s="1" t="s">
        <v>6767</v>
      </c>
      <c r="P130" s="1">
        <v>1.0</v>
      </c>
      <c r="Q130" s="1">
        <v>1.0</v>
      </c>
      <c r="U130" s="1">
        <v>309.0</v>
      </c>
      <c r="V130" s="1" t="s">
        <v>6768</v>
      </c>
      <c r="W130" s="9"/>
      <c r="X130" s="6"/>
      <c r="Y130" s="1"/>
    </row>
    <row r="131">
      <c r="A131" s="1" t="s">
        <v>6769</v>
      </c>
      <c r="B131" s="1" t="s">
        <v>6770</v>
      </c>
      <c r="C131" s="1" t="s">
        <v>6771</v>
      </c>
      <c r="H131" s="1" t="s">
        <v>6772</v>
      </c>
      <c r="J131" s="4" t="s">
        <v>6773</v>
      </c>
      <c r="K131" s="1" t="s">
        <v>663</v>
      </c>
      <c r="L131" s="1" t="s">
        <v>31</v>
      </c>
      <c r="M131" s="1" t="s">
        <v>31</v>
      </c>
      <c r="N131" s="1" t="s">
        <v>6774</v>
      </c>
      <c r="O131" s="1" t="s">
        <v>6775</v>
      </c>
      <c r="P131" s="1">
        <v>19.0</v>
      </c>
      <c r="Q131" s="1">
        <v>7.0</v>
      </c>
      <c r="R131" s="1">
        <v>5.0</v>
      </c>
      <c r="T131" s="1">
        <v>1.0</v>
      </c>
      <c r="U131" s="1">
        <v>145.0</v>
      </c>
      <c r="V131" s="1" t="s">
        <v>6776</v>
      </c>
      <c r="W131" s="9"/>
      <c r="X131" s="1" t="s">
        <v>95</v>
      </c>
      <c r="Y131" s="1" t="s">
        <v>36</v>
      </c>
    </row>
    <row r="132">
      <c r="A132" s="1" t="s">
        <v>6777</v>
      </c>
      <c r="B132" s="1" t="s">
        <v>6778</v>
      </c>
      <c r="C132" s="1" t="s">
        <v>6779</v>
      </c>
      <c r="D132" s="1" t="s">
        <v>6780</v>
      </c>
      <c r="E132" s="1" t="s">
        <v>6781</v>
      </c>
      <c r="F132" s="1" t="s">
        <v>6782</v>
      </c>
      <c r="G132" s="1" t="s">
        <v>3206</v>
      </c>
      <c r="J132" s="4" t="s">
        <v>6783</v>
      </c>
      <c r="K132" s="1" t="s">
        <v>30</v>
      </c>
      <c r="L132" s="1" t="s">
        <v>51</v>
      </c>
      <c r="M132" s="1" t="s">
        <v>6784</v>
      </c>
      <c r="N132" s="1" t="s">
        <v>6785</v>
      </c>
      <c r="O132" s="1" t="s">
        <v>6786</v>
      </c>
      <c r="P132" s="1">
        <v>1.0</v>
      </c>
      <c r="Q132" s="1">
        <v>1.0</v>
      </c>
      <c r="U132" s="1">
        <v>16.0</v>
      </c>
      <c r="V132" s="1" t="s">
        <v>6787</v>
      </c>
      <c r="W132" s="9"/>
      <c r="X132" s="1" t="s">
        <v>95</v>
      </c>
      <c r="Y132" s="1" t="s">
        <v>36</v>
      </c>
    </row>
    <row r="133">
      <c r="A133" s="1" t="s">
        <v>6788</v>
      </c>
      <c r="B133" s="1" t="s">
        <v>6789</v>
      </c>
      <c r="C133" s="1" t="s">
        <v>6790</v>
      </c>
      <c r="H133" s="1" t="s">
        <v>6791</v>
      </c>
      <c r="J133" s="4" t="s">
        <v>6792</v>
      </c>
      <c r="K133" s="1" t="s">
        <v>30</v>
      </c>
      <c r="L133" s="1" t="s">
        <v>31</v>
      </c>
      <c r="M133" s="1" t="s">
        <v>31</v>
      </c>
      <c r="N133" s="1" t="s">
        <v>6793</v>
      </c>
      <c r="O133" s="1" t="s">
        <v>6794</v>
      </c>
      <c r="P133" s="1">
        <v>36.0</v>
      </c>
      <c r="Q133" s="1">
        <v>12.0</v>
      </c>
      <c r="R133" s="1">
        <v>1.0</v>
      </c>
      <c r="T133" s="1">
        <v>1.0</v>
      </c>
      <c r="U133" s="1">
        <v>28.0</v>
      </c>
      <c r="V133" s="1" t="s">
        <v>6795</v>
      </c>
      <c r="W133" s="10">
        <v>43845.0</v>
      </c>
      <c r="X133" s="1" t="s">
        <v>95</v>
      </c>
      <c r="Y133" s="1" t="s">
        <v>36</v>
      </c>
    </row>
    <row r="134">
      <c r="A134" s="1" t="s">
        <v>6796</v>
      </c>
      <c r="B134" s="1" t="s">
        <v>6797</v>
      </c>
      <c r="C134" s="1" t="s">
        <v>6798</v>
      </c>
      <c r="J134" s="4" t="s">
        <v>6799</v>
      </c>
      <c r="K134" s="1" t="s">
        <v>663</v>
      </c>
      <c r="L134" s="1" t="s">
        <v>31</v>
      </c>
      <c r="M134" s="1" t="s">
        <v>6380</v>
      </c>
      <c r="N134" s="1" t="s">
        <v>6800</v>
      </c>
      <c r="O134" s="1" t="s">
        <v>6801</v>
      </c>
      <c r="P134" s="1">
        <v>1.0</v>
      </c>
      <c r="Q134" s="1">
        <v>1.0</v>
      </c>
      <c r="U134" s="1">
        <v>2.0</v>
      </c>
      <c r="V134" s="1" t="s">
        <v>6802</v>
      </c>
      <c r="W134" s="9"/>
      <c r="X134" s="6"/>
      <c r="Y134" s="1"/>
    </row>
    <row r="135">
      <c r="A135" s="1" t="s">
        <v>6803</v>
      </c>
      <c r="B135" s="1" t="s">
        <v>6804</v>
      </c>
      <c r="C135" s="1" t="s">
        <v>6805</v>
      </c>
      <c r="J135" s="4" t="s">
        <v>6806</v>
      </c>
      <c r="K135" s="1" t="s">
        <v>30</v>
      </c>
      <c r="L135" s="1" t="s">
        <v>31</v>
      </c>
      <c r="M135" s="1" t="s">
        <v>6807</v>
      </c>
      <c r="N135" s="1" t="s">
        <v>6808</v>
      </c>
      <c r="O135" s="1" t="s">
        <v>6809</v>
      </c>
      <c r="P135" s="1">
        <v>4.0</v>
      </c>
      <c r="Q135" s="1">
        <v>3.0</v>
      </c>
      <c r="U135" s="1">
        <v>1665.0</v>
      </c>
      <c r="V135" s="1" t="s">
        <v>6810</v>
      </c>
      <c r="W135" s="10">
        <v>44003.0</v>
      </c>
      <c r="X135" s="6"/>
      <c r="Y135" s="1" t="s">
        <v>36</v>
      </c>
    </row>
    <row r="136">
      <c r="A136" s="1" t="s">
        <v>6811</v>
      </c>
      <c r="B136" s="1" t="s">
        <v>6812</v>
      </c>
      <c r="C136" s="1" t="s">
        <v>6813</v>
      </c>
      <c r="D136" s="1" t="s">
        <v>6813</v>
      </c>
      <c r="G136" s="1" t="s">
        <v>6814</v>
      </c>
      <c r="H136" s="1" t="s">
        <v>6815</v>
      </c>
      <c r="J136" s="4" t="s">
        <v>6816</v>
      </c>
      <c r="K136" s="1" t="s">
        <v>401</v>
      </c>
      <c r="L136" s="1" t="s">
        <v>31</v>
      </c>
      <c r="M136" s="1" t="s">
        <v>31</v>
      </c>
      <c r="N136" s="1" t="s">
        <v>6817</v>
      </c>
      <c r="O136" s="1" t="s">
        <v>6818</v>
      </c>
      <c r="P136" s="1">
        <v>1.0</v>
      </c>
      <c r="Q136" s="1">
        <v>1.0</v>
      </c>
      <c r="U136" s="1">
        <v>96.0</v>
      </c>
      <c r="V136" s="1" t="s">
        <v>6819</v>
      </c>
      <c r="W136" s="10">
        <v>44042.0</v>
      </c>
      <c r="X136" s="1" t="s">
        <v>95</v>
      </c>
      <c r="Y136" s="1" t="s">
        <v>36</v>
      </c>
    </row>
    <row r="137">
      <c r="A137" s="1" t="s">
        <v>6820</v>
      </c>
      <c r="B137" s="1" t="s">
        <v>6821</v>
      </c>
      <c r="C137" s="1" t="s">
        <v>6821</v>
      </c>
      <c r="H137" s="1" t="s">
        <v>6822</v>
      </c>
      <c r="I137" s="1" t="s">
        <v>6823</v>
      </c>
      <c r="J137" s="4" t="s">
        <v>6824</v>
      </c>
      <c r="K137" s="1" t="s">
        <v>30</v>
      </c>
      <c r="L137" s="1" t="s">
        <v>31</v>
      </c>
      <c r="M137" s="1" t="s">
        <v>5212</v>
      </c>
      <c r="N137" s="1" t="s">
        <v>6825</v>
      </c>
      <c r="O137" s="1" t="s">
        <v>6826</v>
      </c>
      <c r="P137" s="1">
        <v>1.0</v>
      </c>
      <c r="R137" s="1">
        <v>4.0</v>
      </c>
      <c r="S137" s="1">
        <v>1.0</v>
      </c>
      <c r="T137" s="1">
        <v>2.0</v>
      </c>
      <c r="U137" s="1">
        <v>148.0</v>
      </c>
      <c r="V137" s="1" t="s">
        <v>6827</v>
      </c>
      <c r="W137" s="9"/>
      <c r="X137" s="6"/>
      <c r="Y137" s="1" t="s">
        <v>36</v>
      </c>
    </row>
    <row r="138">
      <c r="A138" s="1" t="s">
        <v>6828</v>
      </c>
      <c r="B138" s="1" t="s">
        <v>6829</v>
      </c>
      <c r="C138" s="1" t="s">
        <v>5794</v>
      </c>
      <c r="H138" s="1" t="s">
        <v>6830</v>
      </c>
      <c r="I138" s="1" t="s">
        <v>6831</v>
      </c>
      <c r="J138" s="4" t="s">
        <v>6832</v>
      </c>
      <c r="K138" s="1" t="s">
        <v>41</v>
      </c>
      <c r="L138" s="1" t="s">
        <v>31</v>
      </c>
      <c r="M138" s="1" t="s">
        <v>6833</v>
      </c>
      <c r="N138" s="1" t="s">
        <v>6834</v>
      </c>
      <c r="O138" s="1" t="s">
        <v>6835</v>
      </c>
      <c r="P138" s="1">
        <v>21.0</v>
      </c>
      <c r="Q138" s="1">
        <v>12.0</v>
      </c>
      <c r="R138" s="1">
        <v>5.0</v>
      </c>
      <c r="S138" s="1">
        <v>3.0</v>
      </c>
      <c r="T138" s="1">
        <v>1.0</v>
      </c>
      <c r="U138" s="1">
        <v>6.0</v>
      </c>
      <c r="V138" s="1" t="s">
        <v>6836</v>
      </c>
      <c r="W138" s="10">
        <v>44347.0</v>
      </c>
      <c r="X138" s="1" t="s">
        <v>178</v>
      </c>
      <c r="Y138" s="1" t="s">
        <v>36</v>
      </c>
    </row>
    <row r="139">
      <c r="A139" s="1" t="s">
        <v>6837</v>
      </c>
      <c r="B139" s="1" t="s">
        <v>6838</v>
      </c>
      <c r="C139" s="1" t="s">
        <v>6839</v>
      </c>
      <c r="J139" s="4" t="s">
        <v>6840</v>
      </c>
      <c r="K139" s="1" t="s">
        <v>663</v>
      </c>
      <c r="L139" s="1" t="s">
        <v>31</v>
      </c>
      <c r="M139" s="1" t="s">
        <v>6380</v>
      </c>
      <c r="N139" s="1" t="s">
        <v>6841</v>
      </c>
      <c r="O139" s="1" t="s">
        <v>6842</v>
      </c>
      <c r="P139" s="1">
        <v>1.0</v>
      </c>
      <c r="Q139" s="1">
        <v>1.0</v>
      </c>
      <c r="U139" s="1">
        <v>99681.0</v>
      </c>
      <c r="V139" s="1" t="s">
        <v>6843</v>
      </c>
      <c r="W139" s="9"/>
      <c r="X139" s="6"/>
      <c r="Y139" s="1" t="s">
        <v>36</v>
      </c>
    </row>
    <row r="140">
      <c r="A140" s="1" t="s">
        <v>6844</v>
      </c>
      <c r="B140" s="1" t="s">
        <v>6845</v>
      </c>
      <c r="C140" s="1" t="s">
        <v>6846</v>
      </c>
      <c r="J140" s="4" t="s">
        <v>6847</v>
      </c>
      <c r="K140" s="1" t="s">
        <v>30</v>
      </c>
      <c r="L140" s="1" t="s">
        <v>79</v>
      </c>
      <c r="M140" s="1" t="s">
        <v>6848</v>
      </c>
      <c r="N140" s="1" t="s">
        <v>6849</v>
      </c>
      <c r="O140" s="1" t="s">
        <v>6850</v>
      </c>
      <c r="P140" s="1">
        <v>2.0</v>
      </c>
      <c r="Q140" s="1">
        <v>1.0</v>
      </c>
      <c r="S140" s="1">
        <v>1.0</v>
      </c>
      <c r="U140" s="1">
        <v>141.0</v>
      </c>
      <c r="V140" s="1" t="s">
        <v>6851</v>
      </c>
      <c r="W140" s="9"/>
      <c r="X140" s="6"/>
      <c r="Y140" s="1" t="s">
        <v>36</v>
      </c>
    </row>
    <row r="141">
      <c r="A141" s="1" t="s">
        <v>6852</v>
      </c>
      <c r="B141" s="1" t="s">
        <v>6853</v>
      </c>
      <c r="C141" s="1" t="s">
        <v>6854</v>
      </c>
      <c r="D141" s="1" t="s">
        <v>6855</v>
      </c>
      <c r="E141" s="1" t="s">
        <v>6856</v>
      </c>
      <c r="F141" s="1" t="s">
        <v>6857</v>
      </c>
      <c r="G141" s="1" t="s">
        <v>6858</v>
      </c>
      <c r="H141" s="1" t="s">
        <v>6859</v>
      </c>
      <c r="I141" s="1" t="s">
        <v>6860</v>
      </c>
      <c r="J141" s="4" t="s">
        <v>6861</v>
      </c>
      <c r="K141" s="1" t="s">
        <v>401</v>
      </c>
      <c r="L141" s="1" t="s">
        <v>31</v>
      </c>
      <c r="M141" s="1" t="s">
        <v>1075</v>
      </c>
      <c r="N141" s="1" t="s">
        <v>6862</v>
      </c>
      <c r="O141" s="1" t="s">
        <v>6863</v>
      </c>
      <c r="P141" s="1">
        <v>1.0</v>
      </c>
      <c r="Q141" s="1">
        <v>4.0</v>
      </c>
      <c r="R141" s="1">
        <v>103.0</v>
      </c>
      <c r="S141" s="1">
        <v>9.0</v>
      </c>
      <c r="T141" s="1">
        <v>15.0</v>
      </c>
      <c r="U141" s="1">
        <v>302.0</v>
      </c>
      <c r="V141" s="1" t="s">
        <v>6864</v>
      </c>
      <c r="W141" s="9"/>
      <c r="X141" s="1" t="s">
        <v>95</v>
      </c>
      <c r="Y141" s="1" t="s">
        <v>36</v>
      </c>
    </row>
    <row r="142">
      <c r="A142" s="1" t="s">
        <v>6865</v>
      </c>
      <c r="B142" s="1" t="s">
        <v>6866</v>
      </c>
      <c r="C142" s="1" t="s">
        <v>6867</v>
      </c>
      <c r="D142" s="1" t="s">
        <v>6868</v>
      </c>
      <c r="F142" s="1" t="s">
        <v>6869</v>
      </c>
      <c r="G142" s="1" t="s">
        <v>6870</v>
      </c>
      <c r="H142" s="1" t="s">
        <v>6871</v>
      </c>
      <c r="I142" s="1" t="s">
        <v>6872</v>
      </c>
      <c r="J142" s="4" t="s">
        <v>6873</v>
      </c>
      <c r="K142" s="1" t="s">
        <v>401</v>
      </c>
      <c r="L142" s="1" t="s">
        <v>31</v>
      </c>
      <c r="M142" s="1" t="s">
        <v>31</v>
      </c>
      <c r="N142" s="1" t="s">
        <v>6874</v>
      </c>
      <c r="O142" s="1" t="s">
        <v>6875</v>
      </c>
      <c r="P142" s="1">
        <v>1.0</v>
      </c>
      <c r="Q142" s="1">
        <v>1.0</v>
      </c>
      <c r="R142" s="1">
        <v>2.0</v>
      </c>
      <c r="T142" s="1">
        <v>10.0</v>
      </c>
      <c r="U142" s="1">
        <v>237.0</v>
      </c>
      <c r="V142" s="1" t="s">
        <v>6876</v>
      </c>
      <c r="W142" s="10">
        <v>43842.0</v>
      </c>
      <c r="X142" s="1" t="s">
        <v>95</v>
      </c>
      <c r="Y142" s="1" t="s">
        <v>36</v>
      </c>
    </row>
    <row r="143">
      <c r="A143" s="1" t="s">
        <v>6877</v>
      </c>
      <c r="B143" s="1" t="s">
        <v>6878</v>
      </c>
      <c r="C143" s="1" t="s">
        <v>6879</v>
      </c>
      <c r="D143" s="1" t="s">
        <v>6880</v>
      </c>
      <c r="E143" s="1" t="s">
        <v>6881</v>
      </c>
      <c r="G143" s="1" t="s">
        <v>1314</v>
      </c>
      <c r="J143" s="4" t="s">
        <v>6882</v>
      </c>
      <c r="K143" s="1" t="s">
        <v>30</v>
      </c>
      <c r="L143" s="1" t="s">
        <v>1191</v>
      </c>
      <c r="M143" s="1" t="s">
        <v>6883</v>
      </c>
      <c r="N143" s="1" t="s">
        <v>6884</v>
      </c>
      <c r="O143" s="1" t="s">
        <v>6885</v>
      </c>
      <c r="P143" s="1">
        <v>1.0</v>
      </c>
      <c r="Q143" s="1">
        <v>1.0</v>
      </c>
      <c r="U143" s="1">
        <v>26.0</v>
      </c>
      <c r="V143" s="1" t="s">
        <v>6886</v>
      </c>
      <c r="W143" s="10">
        <v>44333.0</v>
      </c>
      <c r="X143" s="6"/>
      <c r="Y143" s="1" t="s">
        <v>36</v>
      </c>
    </row>
    <row r="144">
      <c r="A144" s="1" t="s">
        <v>6887</v>
      </c>
      <c r="B144" s="1" t="s">
        <v>6888</v>
      </c>
      <c r="C144" s="1" t="s">
        <v>6889</v>
      </c>
      <c r="D144" s="1" t="s">
        <v>6890</v>
      </c>
      <c r="H144" s="1" t="s">
        <v>6891</v>
      </c>
      <c r="J144" s="4" t="s">
        <v>6892</v>
      </c>
      <c r="K144" s="1" t="s">
        <v>30</v>
      </c>
      <c r="L144" s="1" t="s">
        <v>163</v>
      </c>
      <c r="M144" s="1" t="s">
        <v>1289</v>
      </c>
      <c r="N144" s="1" t="s">
        <v>6893</v>
      </c>
      <c r="O144" s="1" t="s">
        <v>6894</v>
      </c>
      <c r="P144" s="1">
        <v>1.0</v>
      </c>
      <c r="U144" s="1">
        <v>2.0</v>
      </c>
      <c r="V144" s="1" t="s">
        <v>6895</v>
      </c>
      <c r="W144" s="10">
        <v>43579.0</v>
      </c>
      <c r="X144" s="6"/>
      <c r="Y144" s="1" t="s">
        <v>36</v>
      </c>
    </row>
    <row r="145">
      <c r="A145" s="1" t="s">
        <v>6896</v>
      </c>
      <c r="B145" s="1" t="s">
        <v>834</v>
      </c>
      <c r="C145" s="1" t="s">
        <v>6897</v>
      </c>
      <c r="J145" s="4" t="s">
        <v>6898</v>
      </c>
      <c r="K145" s="1" t="s">
        <v>30</v>
      </c>
      <c r="L145" s="1" t="s">
        <v>31</v>
      </c>
      <c r="M145" s="1" t="s">
        <v>6899</v>
      </c>
      <c r="N145" s="1" t="s">
        <v>6900</v>
      </c>
      <c r="O145" s="1" t="s">
        <v>6901</v>
      </c>
      <c r="P145" s="1">
        <v>1.0</v>
      </c>
      <c r="Q145" s="1">
        <v>1.0</v>
      </c>
      <c r="U145" s="1">
        <v>1.0</v>
      </c>
      <c r="V145" s="1" t="s">
        <v>6902</v>
      </c>
      <c r="W145" s="9"/>
      <c r="X145" s="6"/>
      <c r="Y145" s="1"/>
    </row>
    <row r="146">
      <c r="A146" s="1" t="s">
        <v>6903</v>
      </c>
      <c r="B146" s="1" t="s">
        <v>6904</v>
      </c>
      <c r="C146" s="1" t="s">
        <v>6905</v>
      </c>
      <c r="D146" s="1" t="s">
        <v>6906</v>
      </c>
      <c r="E146" s="1" t="s">
        <v>6907</v>
      </c>
      <c r="G146" s="1" t="s">
        <v>6908</v>
      </c>
      <c r="J146" s="4" t="s">
        <v>6909</v>
      </c>
      <c r="K146" s="1" t="s">
        <v>30</v>
      </c>
      <c r="L146" s="1" t="s">
        <v>31</v>
      </c>
      <c r="M146" s="1" t="s">
        <v>6372</v>
      </c>
      <c r="N146" s="1" t="s">
        <v>6910</v>
      </c>
      <c r="O146" s="1" t="s">
        <v>6911</v>
      </c>
      <c r="P146" s="1">
        <v>2.0</v>
      </c>
      <c r="Q146" s="1">
        <v>2.0</v>
      </c>
      <c r="R146" s="1">
        <v>1.0</v>
      </c>
      <c r="T146" s="1">
        <v>1.0</v>
      </c>
      <c r="U146" s="1">
        <v>189.0</v>
      </c>
      <c r="V146" s="1" t="s">
        <v>6912</v>
      </c>
      <c r="W146" s="10">
        <v>44254.0</v>
      </c>
      <c r="X146" s="6"/>
      <c r="Y146" s="1"/>
    </row>
    <row r="147">
      <c r="A147" s="1" t="s">
        <v>6913</v>
      </c>
      <c r="B147" s="1" t="s">
        <v>6914</v>
      </c>
      <c r="C147" s="1" t="s">
        <v>6889</v>
      </c>
      <c r="D147" s="1" t="s">
        <v>6890</v>
      </c>
      <c r="H147" s="1" t="s">
        <v>6915</v>
      </c>
      <c r="J147" s="4" t="s">
        <v>6916</v>
      </c>
      <c r="K147" s="1" t="s">
        <v>30</v>
      </c>
      <c r="L147" s="1" t="s">
        <v>163</v>
      </c>
      <c r="M147" s="1" t="s">
        <v>1289</v>
      </c>
      <c r="N147" s="1" t="s">
        <v>6917</v>
      </c>
      <c r="O147" s="1" t="s">
        <v>6918</v>
      </c>
      <c r="P147" s="1">
        <v>1.0</v>
      </c>
      <c r="U147" s="1">
        <v>4.0</v>
      </c>
      <c r="V147" s="1" t="s">
        <v>6919</v>
      </c>
      <c r="W147" s="10">
        <v>43579.0</v>
      </c>
      <c r="X147" s="6"/>
      <c r="Y147" s="1"/>
    </row>
    <row r="148">
      <c r="A148" s="1" t="s">
        <v>6920</v>
      </c>
      <c r="B148" s="1" t="s">
        <v>6921</v>
      </c>
      <c r="C148" s="1" t="s">
        <v>6922</v>
      </c>
      <c r="H148" s="1" t="s">
        <v>1570</v>
      </c>
      <c r="J148" s="4" t="s">
        <v>6923</v>
      </c>
      <c r="K148" s="1" t="s">
        <v>30</v>
      </c>
      <c r="L148" s="1" t="s">
        <v>31</v>
      </c>
      <c r="M148" s="1" t="s">
        <v>524</v>
      </c>
      <c r="N148" s="1" t="s">
        <v>6924</v>
      </c>
      <c r="O148" s="1" t="s">
        <v>6925</v>
      </c>
      <c r="P148" s="1">
        <v>1.0</v>
      </c>
      <c r="Q148" s="1">
        <v>1.0</v>
      </c>
      <c r="U148" s="1">
        <v>1.0</v>
      </c>
      <c r="V148" s="1" t="s">
        <v>6926</v>
      </c>
      <c r="W148" s="10">
        <v>44348.0</v>
      </c>
      <c r="X148" s="6"/>
      <c r="Y148" s="1"/>
    </row>
    <row r="149">
      <c r="A149" s="1" t="s">
        <v>6927</v>
      </c>
      <c r="B149" s="1" t="s">
        <v>6928</v>
      </c>
      <c r="C149" s="1" t="s">
        <v>6929</v>
      </c>
      <c r="D149" s="1" t="s">
        <v>6930</v>
      </c>
      <c r="E149" s="1" t="s">
        <v>6931</v>
      </c>
      <c r="F149" s="1" t="s">
        <v>6932</v>
      </c>
      <c r="G149" s="1" t="s">
        <v>6933</v>
      </c>
      <c r="H149" s="1" t="s">
        <v>6934</v>
      </c>
      <c r="J149" s="4" t="s">
        <v>6935</v>
      </c>
      <c r="K149" s="1" t="s">
        <v>401</v>
      </c>
      <c r="L149" s="1" t="s">
        <v>31</v>
      </c>
      <c r="M149" s="1" t="s">
        <v>31</v>
      </c>
      <c r="N149" s="1" t="s">
        <v>6936</v>
      </c>
      <c r="O149" s="1" t="s">
        <v>6937</v>
      </c>
      <c r="P149" s="1">
        <v>4.0</v>
      </c>
      <c r="Q149" s="1">
        <v>4.0</v>
      </c>
      <c r="R149" s="1">
        <v>4.0</v>
      </c>
      <c r="T149" s="1">
        <v>1.0</v>
      </c>
      <c r="U149" s="1">
        <v>104.0</v>
      </c>
      <c r="V149" s="1" t="s">
        <v>6938</v>
      </c>
      <c r="W149" s="10">
        <v>43679.0</v>
      </c>
      <c r="X149" s="1" t="s">
        <v>95</v>
      </c>
      <c r="Y149" s="1" t="s">
        <v>36</v>
      </c>
    </row>
    <row r="150">
      <c r="A150" s="1" t="s">
        <v>6939</v>
      </c>
      <c r="B150" s="1" t="s">
        <v>6940</v>
      </c>
      <c r="C150" s="1" t="s">
        <v>6941</v>
      </c>
      <c r="J150" s="4" t="s">
        <v>6942</v>
      </c>
      <c r="K150" s="1" t="s">
        <v>401</v>
      </c>
      <c r="L150" s="1" t="s">
        <v>51</v>
      </c>
      <c r="M150" s="1" t="s">
        <v>5914</v>
      </c>
      <c r="N150" s="1" t="s">
        <v>6943</v>
      </c>
      <c r="O150" s="1" t="s">
        <v>6944</v>
      </c>
      <c r="P150" s="1">
        <v>4.0</v>
      </c>
      <c r="U150" s="1">
        <v>83.0</v>
      </c>
      <c r="V150" s="1" t="s">
        <v>6945</v>
      </c>
      <c r="W150" s="10">
        <v>44262.0</v>
      </c>
      <c r="X150" s="6"/>
      <c r="Y150" s="1" t="s">
        <v>36</v>
      </c>
    </row>
    <row r="151">
      <c r="A151" s="1" t="s">
        <v>6946</v>
      </c>
      <c r="B151" s="1" t="s">
        <v>4239</v>
      </c>
      <c r="C151" s="1" t="s">
        <v>6947</v>
      </c>
      <c r="D151" s="1" t="s">
        <v>6948</v>
      </c>
      <c r="H151" s="1" t="s">
        <v>6949</v>
      </c>
      <c r="J151" s="4" t="s">
        <v>6950</v>
      </c>
      <c r="K151" s="1" t="s">
        <v>130</v>
      </c>
      <c r="L151" s="1" t="s">
        <v>31</v>
      </c>
      <c r="M151" s="1" t="s">
        <v>6951</v>
      </c>
      <c r="N151" s="1" t="s">
        <v>6952</v>
      </c>
      <c r="O151" s="1" t="s">
        <v>6953</v>
      </c>
      <c r="P151" s="1">
        <v>1.0</v>
      </c>
      <c r="Q151" s="1">
        <v>1.0</v>
      </c>
      <c r="U151" s="1">
        <v>217.0</v>
      </c>
      <c r="V151" s="1" t="s">
        <v>6954</v>
      </c>
      <c r="W151" s="9"/>
      <c r="X151" s="6"/>
      <c r="Y151" s="1" t="s">
        <v>36</v>
      </c>
    </row>
    <row r="152">
      <c r="A152" s="1" t="s">
        <v>6955</v>
      </c>
      <c r="B152" s="1" t="s">
        <v>6956</v>
      </c>
      <c r="C152" s="1" t="s">
        <v>6957</v>
      </c>
      <c r="J152" s="4" t="s">
        <v>6958</v>
      </c>
      <c r="K152" s="1" t="s">
        <v>663</v>
      </c>
      <c r="L152" s="1" t="s">
        <v>31</v>
      </c>
      <c r="M152" s="1" t="s">
        <v>6959</v>
      </c>
      <c r="N152" s="1" t="s">
        <v>6960</v>
      </c>
      <c r="O152" s="1" t="s">
        <v>6961</v>
      </c>
      <c r="P152" s="1">
        <v>1.0</v>
      </c>
      <c r="Q152" s="1">
        <v>1.0</v>
      </c>
      <c r="U152" s="1">
        <v>1.0</v>
      </c>
      <c r="V152" s="1" t="s">
        <v>6962</v>
      </c>
      <c r="W152" s="10">
        <v>44347.0</v>
      </c>
      <c r="X152" s="6"/>
      <c r="Y152" s="1" t="s">
        <v>36</v>
      </c>
    </row>
    <row r="153">
      <c r="A153" s="1" t="s">
        <v>6963</v>
      </c>
      <c r="B153" s="1" t="s">
        <v>6964</v>
      </c>
      <c r="C153" s="1" t="s">
        <v>6965</v>
      </c>
      <c r="J153" s="4" t="s">
        <v>6966</v>
      </c>
      <c r="K153" s="1" t="s">
        <v>663</v>
      </c>
      <c r="L153" s="1" t="s">
        <v>31</v>
      </c>
      <c r="M153" s="1" t="s">
        <v>6380</v>
      </c>
      <c r="N153" s="1" t="s">
        <v>6967</v>
      </c>
      <c r="O153" s="1" t="s">
        <v>6968</v>
      </c>
      <c r="P153" s="1">
        <v>1.0</v>
      </c>
      <c r="Q153" s="1">
        <v>1.0</v>
      </c>
      <c r="U153" s="1">
        <v>100178.0</v>
      </c>
      <c r="V153" s="1" t="s">
        <v>6969</v>
      </c>
      <c r="W153" s="9"/>
      <c r="X153" s="6"/>
      <c r="Y153" s="1" t="s">
        <v>36</v>
      </c>
    </row>
    <row r="154">
      <c r="A154" s="1" t="s">
        <v>6970</v>
      </c>
      <c r="B154" s="1" t="s">
        <v>6971</v>
      </c>
      <c r="C154" s="1" t="s">
        <v>6972</v>
      </c>
      <c r="J154" s="4" t="s">
        <v>6973</v>
      </c>
      <c r="K154" s="1" t="s">
        <v>30</v>
      </c>
      <c r="L154" s="1" t="s">
        <v>31</v>
      </c>
      <c r="M154" s="1" t="s">
        <v>186</v>
      </c>
      <c r="N154" s="1" t="s">
        <v>6974</v>
      </c>
      <c r="O154" s="1" t="s">
        <v>6975</v>
      </c>
      <c r="P154" s="1">
        <v>1.0</v>
      </c>
      <c r="Q154" s="1">
        <v>1.0</v>
      </c>
      <c r="U154" s="1">
        <v>33.0</v>
      </c>
      <c r="V154" s="1" t="s">
        <v>6976</v>
      </c>
      <c r="W154" s="10">
        <v>43999.0</v>
      </c>
      <c r="X154" s="6"/>
      <c r="Y154" s="1" t="s">
        <v>36</v>
      </c>
    </row>
    <row r="155">
      <c r="A155" s="1" t="s">
        <v>6977</v>
      </c>
      <c r="B155" s="1" t="s">
        <v>6978</v>
      </c>
      <c r="C155" s="1" t="s">
        <v>6979</v>
      </c>
      <c r="D155" s="1" t="s">
        <v>6980</v>
      </c>
      <c r="J155" s="4" t="s">
        <v>6981</v>
      </c>
      <c r="K155" s="1" t="s">
        <v>2309</v>
      </c>
      <c r="L155" s="1" t="s">
        <v>31</v>
      </c>
      <c r="M155" s="1" t="s">
        <v>6982</v>
      </c>
      <c r="N155" s="1" t="s">
        <v>6983</v>
      </c>
      <c r="O155" s="1" t="s">
        <v>6984</v>
      </c>
      <c r="P155" s="1">
        <v>1.0</v>
      </c>
      <c r="Q155" s="1">
        <v>1.0</v>
      </c>
      <c r="U155" s="1">
        <v>1.0</v>
      </c>
      <c r="V155" s="1" t="s">
        <v>6985</v>
      </c>
      <c r="W155" s="10">
        <v>44347.0</v>
      </c>
      <c r="X155" s="6"/>
      <c r="Y155" s="1" t="s">
        <v>36</v>
      </c>
    </row>
    <row r="156">
      <c r="A156" s="1" t="s">
        <v>6986</v>
      </c>
      <c r="B156" s="1" t="s">
        <v>6987</v>
      </c>
      <c r="C156" s="1" t="s">
        <v>6988</v>
      </c>
      <c r="D156" s="1" t="s">
        <v>6989</v>
      </c>
      <c r="J156" s="4" t="s">
        <v>6990</v>
      </c>
      <c r="K156" s="1" t="s">
        <v>30</v>
      </c>
      <c r="L156" s="1" t="s">
        <v>1191</v>
      </c>
      <c r="M156" s="1" t="s">
        <v>6991</v>
      </c>
      <c r="N156" s="1" t="s">
        <v>6992</v>
      </c>
      <c r="O156" s="1" t="s">
        <v>6993</v>
      </c>
      <c r="P156" s="1">
        <v>1.0</v>
      </c>
      <c r="Q156" s="1">
        <v>1.0</v>
      </c>
      <c r="U156" s="1">
        <v>107.0</v>
      </c>
      <c r="V156" s="1" t="s">
        <v>6994</v>
      </c>
      <c r="W156" s="10">
        <v>44317.0</v>
      </c>
      <c r="X156" s="6"/>
      <c r="Y156" s="1"/>
    </row>
    <row r="157">
      <c r="A157" s="1" t="s">
        <v>6995</v>
      </c>
      <c r="B157" s="1" t="s">
        <v>6996</v>
      </c>
      <c r="C157" s="1" t="s">
        <v>6997</v>
      </c>
      <c r="J157" s="4" t="s">
        <v>6998</v>
      </c>
      <c r="K157" s="1" t="s">
        <v>30</v>
      </c>
      <c r="L157" s="1" t="s">
        <v>163</v>
      </c>
      <c r="M157" s="1" t="s">
        <v>244</v>
      </c>
      <c r="N157" s="1" t="s">
        <v>6999</v>
      </c>
      <c r="O157" s="1" t="s">
        <v>7000</v>
      </c>
      <c r="P157" s="1">
        <v>1.0</v>
      </c>
      <c r="Q157" s="1">
        <v>1.0</v>
      </c>
      <c r="U157" s="1">
        <v>1.0</v>
      </c>
      <c r="V157" s="1" t="s">
        <v>7001</v>
      </c>
      <c r="W157" s="10">
        <v>44346.0</v>
      </c>
      <c r="X157" s="6"/>
      <c r="Y157" s="1"/>
    </row>
    <row r="158">
      <c r="A158" s="1" t="s">
        <v>7002</v>
      </c>
      <c r="B158" s="1" t="s">
        <v>7003</v>
      </c>
      <c r="C158" s="1" t="s">
        <v>7004</v>
      </c>
      <c r="D158" s="1" t="s">
        <v>7005</v>
      </c>
      <c r="H158" s="1" t="s">
        <v>7006</v>
      </c>
      <c r="J158" s="4" t="s">
        <v>7007</v>
      </c>
      <c r="K158" s="1" t="s">
        <v>663</v>
      </c>
      <c r="L158" s="1" t="s">
        <v>31</v>
      </c>
      <c r="M158" s="1" t="s">
        <v>7008</v>
      </c>
      <c r="N158" s="1" t="s">
        <v>7009</v>
      </c>
      <c r="O158" s="1" t="s">
        <v>7010</v>
      </c>
      <c r="P158" s="1">
        <v>1.0</v>
      </c>
      <c r="Q158" s="1">
        <v>1.0</v>
      </c>
      <c r="U158" s="1">
        <v>6.0</v>
      </c>
      <c r="V158" s="1" t="s">
        <v>7011</v>
      </c>
      <c r="W158" s="10">
        <v>44324.0</v>
      </c>
      <c r="X158" s="6"/>
      <c r="Y158" s="1" t="s">
        <v>36</v>
      </c>
    </row>
    <row r="159">
      <c r="A159" s="1" t="s">
        <v>7012</v>
      </c>
      <c r="B159" s="1" t="s">
        <v>7013</v>
      </c>
      <c r="C159" s="1" t="s">
        <v>7014</v>
      </c>
      <c r="H159" s="1" t="s">
        <v>7015</v>
      </c>
      <c r="J159" s="4" t="s">
        <v>7016</v>
      </c>
      <c r="K159" s="1" t="s">
        <v>41</v>
      </c>
      <c r="L159" s="1" t="s">
        <v>163</v>
      </c>
      <c r="M159" s="1" t="s">
        <v>7017</v>
      </c>
      <c r="N159" s="1" t="s">
        <v>7018</v>
      </c>
      <c r="O159" s="1" t="s">
        <v>7019</v>
      </c>
      <c r="P159" s="1">
        <v>4.0</v>
      </c>
      <c r="U159" s="1">
        <v>13.0</v>
      </c>
      <c r="V159" s="1" t="s">
        <v>7020</v>
      </c>
      <c r="W159" s="10">
        <v>44013.0</v>
      </c>
      <c r="X159" s="6"/>
      <c r="Y159" s="1" t="s">
        <v>36</v>
      </c>
    </row>
    <row r="160">
      <c r="A160" s="1" t="s">
        <v>7021</v>
      </c>
      <c r="B160" s="1" t="s">
        <v>7022</v>
      </c>
      <c r="C160" s="1" t="s">
        <v>7023</v>
      </c>
      <c r="J160" s="4" t="s">
        <v>7024</v>
      </c>
      <c r="K160" s="1" t="s">
        <v>663</v>
      </c>
      <c r="L160" s="1" t="s">
        <v>31</v>
      </c>
      <c r="M160" s="1" t="s">
        <v>6959</v>
      </c>
      <c r="N160" s="1" t="s">
        <v>7025</v>
      </c>
      <c r="O160" s="1" t="s">
        <v>7026</v>
      </c>
      <c r="P160" s="1">
        <v>1.0</v>
      </c>
      <c r="Q160" s="1">
        <v>1.0</v>
      </c>
      <c r="U160" s="1">
        <v>2.0</v>
      </c>
      <c r="V160" s="1" t="s">
        <v>7027</v>
      </c>
      <c r="W160" s="9"/>
      <c r="X160" s="6"/>
      <c r="Y160" s="1"/>
    </row>
    <row r="161">
      <c r="A161" s="1" t="s">
        <v>7028</v>
      </c>
      <c r="B161" s="1" t="s">
        <v>7029</v>
      </c>
      <c r="C161" s="1" t="s">
        <v>7030</v>
      </c>
      <c r="H161" s="1" t="s">
        <v>7031</v>
      </c>
      <c r="I161" s="1" t="s">
        <v>7032</v>
      </c>
      <c r="J161" s="4" t="s">
        <v>7033</v>
      </c>
      <c r="K161" s="1" t="s">
        <v>2309</v>
      </c>
      <c r="L161" s="1" t="s">
        <v>31</v>
      </c>
      <c r="M161" s="1" t="s">
        <v>31</v>
      </c>
      <c r="N161" s="1" t="s">
        <v>7034</v>
      </c>
      <c r="O161" s="1" t="s">
        <v>7035</v>
      </c>
      <c r="P161" s="1">
        <v>13.0</v>
      </c>
      <c r="Q161" s="1">
        <v>3.0</v>
      </c>
      <c r="R161" s="1">
        <v>3.0</v>
      </c>
      <c r="S161" s="1">
        <v>2.0</v>
      </c>
      <c r="U161" s="1">
        <v>35.0</v>
      </c>
      <c r="V161" s="1" t="s">
        <v>7036</v>
      </c>
      <c r="W161" s="10">
        <v>44226.0</v>
      </c>
      <c r="X161" s="1" t="s">
        <v>95</v>
      </c>
      <c r="Y161" s="1" t="s">
        <v>36</v>
      </c>
    </row>
    <row r="162">
      <c r="A162" s="1" t="s">
        <v>7037</v>
      </c>
      <c r="B162" s="1" t="s">
        <v>7038</v>
      </c>
      <c r="C162" s="1" t="s">
        <v>7039</v>
      </c>
      <c r="D162" s="1" t="s">
        <v>7040</v>
      </c>
      <c r="J162" s="4" t="s">
        <v>7041</v>
      </c>
      <c r="K162" s="1" t="s">
        <v>30</v>
      </c>
      <c r="L162" s="1" t="s">
        <v>51</v>
      </c>
      <c r="M162" s="1" t="s">
        <v>7042</v>
      </c>
      <c r="N162" s="1" t="s">
        <v>7043</v>
      </c>
      <c r="O162" s="1" t="s">
        <v>7044</v>
      </c>
      <c r="P162" s="1">
        <v>1.0</v>
      </c>
      <c r="Q162" s="1">
        <v>1.0</v>
      </c>
      <c r="U162" s="1">
        <v>1.0</v>
      </c>
      <c r="V162" s="1" t="s">
        <v>7045</v>
      </c>
      <c r="W162" s="10">
        <v>44345.0</v>
      </c>
      <c r="X162" s="6"/>
      <c r="Y162" s="1"/>
    </row>
    <row r="163">
      <c r="A163" s="1" t="s">
        <v>7046</v>
      </c>
      <c r="B163" s="1" t="s">
        <v>7047</v>
      </c>
      <c r="C163" s="1" t="s">
        <v>7048</v>
      </c>
      <c r="H163" s="1" t="s">
        <v>7049</v>
      </c>
      <c r="J163" s="4" t="s">
        <v>7050</v>
      </c>
      <c r="K163" s="1" t="s">
        <v>663</v>
      </c>
      <c r="L163" s="1" t="s">
        <v>31</v>
      </c>
      <c r="M163" s="1" t="s">
        <v>6380</v>
      </c>
      <c r="N163" s="1" t="s">
        <v>7051</v>
      </c>
      <c r="O163" s="1" t="s">
        <v>7052</v>
      </c>
      <c r="P163" s="1">
        <v>1.0</v>
      </c>
      <c r="T163" s="1">
        <v>1.0</v>
      </c>
      <c r="U163" s="1">
        <v>1.0</v>
      </c>
      <c r="V163" s="1" t="s">
        <v>7053</v>
      </c>
      <c r="W163" s="9"/>
      <c r="X163" s="1" t="s">
        <v>95</v>
      </c>
      <c r="Y163" s="1" t="s">
        <v>36</v>
      </c>
    </row>
    <row r="164">
      <c r="A164" s="1" t="s">
        <v>7054</v>
      </c>
      <c r="B164" s="1" t="s">
        <v>7055</v>
      </c>
      <c r="C164" s="1" t="s">
        <v>6191</v>
      </c>
      <c r="J164" s="4" t="s">
        <v>7056</v>
      </c>
      <c r="K164" s="1" t="s">
        <v>41</v>
      </c>
      <c r="L164" s="1" t="s">
        <v>31</v>
      </c>
      <c r="M164" s="1" t="s">
        <v>31</v>
      </c>
      <c r="N164" s="1" t="s">
        <v>7057</v>
      </c>
      <c r="O164" s="1" t="s">
        <v>7058</v>
      </c>
      <c r="P164" s="1">
        <v>11.0</v>
      </c>
      <c r="Q164" s="1">
        <v>2.0</v>
      </c>
      <c r="R164" s="1">
        <v>1.0</v>
      </c>
      <c r="U164" s="1">
        <v>15.0</v>
      </c>
      <c r="V164" s="1" t="s">
        <v>7059</v>
      </c>
      <c r="W164" s="10">
        <v>44328.0</v>
      </c>
      <c r="X164" s="6"/>
      <c r="Y164" s="1" t="s">
        <v>36</v>
      </c>
    </row>
    <row r="165">
      <c r="A165" s="1" t="s">
        <v>7060</v>
      </c>
      <c r="B165" s="1" t="s">
        <v>7061</v>
      </c>
      <c r="C165" s="1" t="s">
        <v>7062</v>
      </c>
      <c r="D165" s="1" t="s">
        <v>7063</v>
      </c>
      <c r="E165" s="1" t="s">
        <v>7064</v>
      </c>
      <c r="F165" s="1" t="s">
        <v>7065</v>
      </c>
      <c r="G165" s="1" t="s">
        <v>7066</v>
      </c>
      <c r="H165" s="1" t="s">
        <v>7067</v>
      </c>
      <c r="J165" s="4" t="s">
        <v>7068</v>
      </c>
      <c r="K165" s="1" t="s">
        <v>663</v>
      </c>
      <c r="L165" s="1" t="s">
        <v>31</v>
      </c>
      <c r="M165" s="1" t="s">
        <v>7069</v>
      </c>
      <c r="N165" s="1" t="s">
        <v>7070</v>
      </c>
      <c r="O165" s="1" t="s">
        <v>7071</v>
      </c>
      <c r="P165" s="1">
        <v>1.0</v>
      </c>
      <c r="Q165" s="1">
        <v>1.0</v>
      </c>
      <c r="U165" s="1">
        <v>156.0</v>
      </c>
      <c r="V165" s="1" t="s">
        <v>7072</v>
      </c>
      <c r="W165" s="9"/>
      <c r="X165" s="1" t="s">
        <v>135</v>
      </c>
      <c r="Y165" s="1" t="s">
        <v>199</v>
      </c>
    </row>
    <row r="166">
      <c r="A166" s="1" t="s">
        <v>7073</v>
      </c>
      <c r="B166" s="1" t="s">
        <v>7074</v>
      </c>
      <c r="C166" s="1" t="s">
        <v>7075</v>
      </c>
      <c r="H166" s="1" t="s">
        <v>7076</v>
      </c>
      <c r="I166" s="1" t="s">
        <v>7077</v>
      </c>
      <c r="J166" s="4" t="s">
        <v>7078</v>
      </c>
      <c r="K166" s="1" t="s">
        <v>401</v>
      </c>
      <c r="L166" s="1" t="s">
        <v>31</v>
      </c>
      <c r="M166" s="1" t="s">
        <v>31</v>
      </c>
      <c r="N166" s="1" t="s">
        <v>7079</v>
      </c>
      <c r="O166" s="1" t="s">
        <v>7080</v>
      </c>
      <c r="P166" s="1">
        <v>2.0</v>
      </c>
      <c r="Q166" s="1">
        <v>1.0</v>
      </c>
      <c r="U166" s="1">
        <v>30.0</v>
      </c>
      <c r="V166" s="1" t="s">
        <v>7081</v>
      </c>
      <c r="W166" s="10">
        <v>44126.0</v>
      </c>
      <c r="X166" s="1" t="s">
        <v>95</v>
      </c>
      <c r="Y166" s="1" t="s">
        <v>36</v>
      </c>
    </row>
    <row r="167">
      <c r="A167" s="1" t="s">
        <v>7082</v>
      </c>
      <c r="B167" s="1" t="s">
        <v>7083</v>
      </c>
      <c r="C167" s="1" t="s">
        <v>7084</v>
      </c>
      <c r="D167" s="1" t="s">
        <v>7085</v>
      </c>
      <c r="E167" s="1" t="s">
        <v>7086</v>
      </c>
      <c r="G167" s="1" t="s">
        <v>6480</v>
      </c>
      <c r="J167" s="4" t="s">
        <v>7087</v>
      </c>
      <c r="K167" s="1" t="s">
        <v>401</v>
      </c>
      <c r="L167" s="1" t="s">
        <v>51</v>
      </c>
      <c r="M167" s="1" t="s">
        <v>7088</v>
      </c>
      <c r="N167" s="1" t="s">
        <v>7089</v>
      </c>
      <c r="O167" s="1" t="s">
        <v>7090</v>
      </c>
      <c r="P167" s="1">
        <v>1.0</v>
      </c>
      <c r="Q167" s="1">
        <v>1.0</v>
      </c>
      <c r="U167" s="1">
        <v>21.0</v>
      </c>
      <c r="V167" s="1" t="s">
        <v>7091</v>
      </c>
      <c r="W167" s="10">
        <v>44131.0</v>
      </c>
      <c r="X167" s="1" t="s">
        <v>95</v>
      </c>
      <c r="Y167" s="1" t="s">
        <v>36</v>
      </c>
    </row>
    <row r="168">
      <c r="A168" s="1" t="s">
        <v>7092</v>
      </c>
      <c r="B168" s="1" t="s">
        <v>7093</v>
      </c>
      <c r="C168" s="1" t="s">
        <v>7094</v>
      </c>
      <c r="J168" s="4" t="s">
        <v>7095</v>
      </c>
      <c r="K168" s="1" t="s">
        <v>401</v>
      </c>
      <c r="L168" s="1" t="s">
        <v>79</v>
      </c>
      <c r="M168" s="1" t="s">
        <v>7096</v>
      </c>
      <c r="N168" s="1" t="s">
        <v>7097</v>
      </c>
      <c r="O168" s="1" t="s">
        <v>7098</v>
      </c>
      <c r="P168" s="1">
        <v>1.0</v>
      </c>
      <c r="Q168" s="1">
        <v>1.0</v>
      </c>
      <c r="T168" s="1">
        <v>1.0</v>
      </c>
      <c r="U168" s="1">
        <v>4.0</v>
      </c>
      <c r="V168" s="1" t="s">
        <v>7099</v>
      </c>
      <c r="W168" s="9"/>
      <c r="X168" s="6"/>
      <c r="Y168" s="1" t="s">
        <v>36</v>
      </c>
    </row>
    <row r="169">
      <c r="A169" s="1" t="s">
        <v>7100</v>
      </c>
      <c r="B169" s="1" t="s">
        <v>7101</v>
      </c>
      <c r="C169" s="1" t="s">
        <v>7094</v>
      </c>
      <c r="J169" s="4" t="s">
        <v>7102</v>
      </c>
      <c r="K169" s="1" t="s">
        <v>30</v>
      </c>
      <c r="L169" s="1" t="s">
        <v>79</v>
      </c>
      <c r="M169" s="1" t="s">
        <v>4639</v>
      </c>
      <c r="N169" s="1" t="s">
        <v>7103</v>
      </c>
      <c r="O169" s="1" t="s">
        <v>7104</v>
      </c>
      <c r="P169" s="1">
        <v>1.0</v>
      </c>
      <c r="Q169" s="1">
        <v>1.0</v>
      </c>
      <c r="T169" s="1">
        <v>1.0</v>
      </c>
      <c r="U169" s="1">
        <v>2.0</v>
      </c>
      <c r="V169" s="1" t="s">
        <v>7105</v>
      </c>
      <c r="W169" s="10">
        <v>44341.0</v>
      </c>
      <c r="X169" s="6"/>
      <c r="Y169" s="1" t="s">
        <v>36</v>
      </c>
    </row>
    <row r="170">
      <c r="A170" s="1" t="s">
        <v>7106</v>
      </c>
      <c r="B170" s="1" t="s">
        <v>7107</v>
      </c>
      <c r="C170" s="1" t="s">
        <v>7108</v>
      </c>
      <c r="D170" s="1" t="s">
        <v>7109</v>
      </c>
      <c r="F170" s="1" t="s">
        <v>7110</v>
      </c>
      <c r="G170" s="1" t="s">
        <v>7111</v>
      </c>
      <c r="H170" s="1" t="s">
        <v>7112</v>
      </c>
      <c r="I170" s="1" t="s">
        <v>7113</v>
      </c>
      <c r="J170" s="4" t="s">
        <v>7114</v>
      </c>
      <c r="K170" s="1" t="s">
        <v>401</v>
      </c>
      <c r="L170" s="1" t="s">
        <v>31</v>
      </c>
      <c r="M170" s="1" t="s">
        <v>31</v>
      </c>
      <c r="N170" s="1" t="s">
        <v>7115</v>
      </c>
      <c r="O170" s="1" t="s">
        <v>7116</v>
      </c>
      <c r="P170" s="1">
        <v>1.0</v>
      </c>
      <c r="Q170" s="1">
        <v>2.0</v>
      </c>
      <c r="R170" s="1">
        <v>58.0</v>
      </c>
      <c r="S170" s="1">
        <v>2.0</v>
      </c>
      <c r="U170" s="1">
        <v>23.0</v>
      </c>
      <c r="V170" s="1" t="s">
        <v>7117</v>
      </c>
      <c r="W170" s="10">
        <v>44162.0</v>
      </c>
      <c r="X170" s="1" t="s">
        <v>95</v>
      </c>
      <c r="Y170" s="1" t="s">
        <v>36</v>
      </c>
    </row>
    <row r="171">
      <c r="A171" s="1" t="s">
        <v>7118</v>
      </c>
      <c r="B171" s="1" t="s">
        <v>7119</v>
      </c>
      <c r="C171" s="1" t="s">
        <v>7120</v>
      </c>
      <c r="H171" s="1" t="s">
        <v>7121</v>
      </c>
      <c r="I171" s="1" t="s">
        <v>7122</v>
      </c>
      <c r="J171" s="4" t="s">
        <v>7123</v>
      </c>
      <c r="K171" s="1" t="s">
        <v>130</v>
      </c>
      <c r="L171" s="1" t="s">
        <v>31</v>
      </c>
      <c r="M171" s="1" t="s">
        <v>7124</v>
      </c>
      <c r="N171" s="1" t="s">
        <v>7125</v>
      </c>
      <c r="O171" s="1" t="s">
        <v>7126</v>
      </c>
      <c r="P171" s="1">
        <v>12.0</v>
      </c>
      <c r="Q171" s="1">
        <v>9.0</v>
      </c>
      <c r="S171" s="1">
        <v>1.0</v>
      </c>
      <c r="U171" s="1">
        <v>4673.0</v>
      </c>
      <c r="V171" s="1" t="s">
        <v>7127</v>
      </c>
      <c r="W171" s="10">
        <v>42915.0</v>
      </c>
      <c r="X171" s="1" t="s">
        <v>95</v>
      </c>
      <c r="Y171" s="1" t="s">
        <v>36</v>
      </c>
    </row>
    <row r="172">
      <c r="A172" s="1" t="s">
        <v>7128</v>
      </c>
      <c r="B172" s="1" t="s">
        <v>7129</v>
      </c>
      <c r="C172" s="1" t="s">
        <v>7130</v>
      </c>
      <c r="D172" s="1" t="s">
        <v>7131</v>
      </c>
      <c r="J172" s="4" t="s">
        <v>7132</v>
      </c>
      <c r="K172" s="1" t="s">
        <v>663</v>
      </c>
      <c r="L172" s="1" t="s">
        <v>31</v>
      </c>
      <c r="M172" s="1" t="s">
        <v>6380</v>
      </c>
      <c r="N172" s="1" t="s">
        <v>7133</v>
      </c>
      <c r="O172" s="1" t="s">
        <v>7134</v>
      </c>
      <c r="P172" s="1">
        <v>1.0</v>
      </c>
      <c r="Q172" s="1">
        <v>1.0</v>
      </c>
      <c r="U172" s="1">
        <v>1.0</v>
      </c>
      <c r="V172" s="1" t="s">
        <v>7135</v>
      </c>
      <c r="W172" s="9"/>
      <c r="X172" s="6"/>
      <c r="Y172" s="1" t="s">
        <v>36</v>
      </c>
    </row>
    <row r="173">
      <c r="A173" s="1" t="s">
        <v>7136</v>
      </c>
      <c r="B173" s="1" t="s">
        <v>7137</v>
      </c>
      <c r="C173" s="1" t="s">
        <v>7138</v>
      </c>
      <c r="D173" s="1" t="s">
        <v>7139</v>
      </c>
      <c r="E173" s="1" t="s">
        <v>7140</v>
      </c>
      <c r="F173" s="1" t="s">
        <v>7141</v>
      </c>
      <c r="G173" s="1" t="s">
        <v>4988</v>
      </c>
      <c r="H173" s="1" t="s">
        <v>7142</v>
      </c>
      <c r="I173" s="1" t="s">
        <v>7143</v>
      </c>
      <c r="J173" s="4" t="s">
        <v>7144</v>
      </c>
      <c r="K173" s="1" t="s">
        <v>401</v>
      </c>
      <c r="L173" s="1" t="s">
        <v>31</v>
      </c>
      <c r="M173" s="1" t="s">
        <v>7145</v>
      </c>
      <c r="N173" s="1" t="s">
        <v>7146</v>
      </c>
      <c r="O173" s="1" t="s">
        <v>7147</v>
      </c>
      <c r="P173" s="1">
        <v>1.0</v>
      </c>
      <c r="Q173" s="1">
        <v>1.0</v>
      </c>
      <c r="U173" s="1">
        <v>7.0</v>
      </c>
      <c r="V173" s="1" t="s">
        <v>7148</v>
      </c>
      <c r="W173" s="9"/>
      <c r="X173" s="1" t="s">
        <v>95</v>
      </c>
      <c r="Y173" s="1" t="s">
        <v>36</v>
      </c>
    </row>
    <row r="174">
      <c r="A174" s="1" t="s">
        <v>7149</v>
      </c>
      <c r="B174" s="1" t="s">
        <v>7150</v>
      </c>
      <c r="C174" s="1" t="s">
        <v>7138</v>
      </c>
      <c r="D174" s="1" t="s">
        <v>7139</v>
      </c>
      <c r="E174" s="1" t="s">
        <v>7140</v>
      </c>
      <c r="F174" s="1" t="s">
        <v>7141</v>
      </c>
      <c r="G174" s="1" t="s">
        <v>4988</v>
      </c>
      <c r="H174" s="1" t="s">
        <v>7151</v>
      </c>
      <c r="I174" s="1" t="s">
        <v>7152</v>
      </c>
      <c r="J174" s="4" t="s">
        <v>7153</v>
      </c>
      <c r="K174" s="1" t="s">
        <v>401</v>
      </c>
      <c r="L174" s="1" t="s">
        <v>31</v>
      </c>
      <c r="M174" s="1" t="s">
        <v>7145</v>
      </c>
      <c r="N174" s="1" t="s">
        <v>7154</v>
      </c>
      <c r="O174" s="1" t="s">
        <v>7155</v>
      </c>
      <c r="P174" s="1">
        <v>1.0</v>
      </c>
      <c r="Q174" s="1">
        <v>1.0</v>
      </c>
      <c r="R174" s="1">
        <v>2.0</v>
      </c>
      <c r="U174" s="1">
        <v>7.0</v>
      </c>
      <c r="V174" s="1" t="s">
        <v>7156</v>
      </c>
      <c r="W174" s="9"/>
      <c r="X174" s="1" t="s">
        <v>95</v>
      </c>
      <c r="Y174" s="1" t="s">
        <v>36</v>
      </c>
    </row>
    <row r="175">
      <c r="A175" s="1" t="s">
        <v>7157</v>
      </c>
      <c r="B175" s="1" t="s">
        <v>7158</v>
      </c>
      <c r="C175" s="1" t="s">
        <v>7159</v>
      </c>
      <c r="D175" s="1" t="s">
        <v>7160</v>
      </c>
      <c r="H175" s="1" t="s">
        <v>7161</v>
      </c>
      <c r="J175" s="4" t="s">
        <v>7162</v>
      </c>
      <c r="K175" s="1" t="s">
        <v>30</v>
      </c>
      <c r="L175" s="1" t="s">
        <v>31</v>
      </c>
      <c r="M175" s="1" t="s">
        <v>342</v>
      </c>
      <c r="N175" s="1" t="s">
        <v>7163</v>
      </c>
      <c r="O175" s="1" t="s">
        <v>7164</v>
      </c>
      <c r="P175" s="1">
        <v>1.0</v>
      </c>
      <c r="Q175" s="1">
        <v>1.0</v>
      </c>
      <c r="U175" s="1">
        <v>8.0</v>
      </c>
      <c r="V175" s="1" t="s">
        <v>7165</v>
      </c>
      <c r="W175" s="9"/>
      <c r="X175" s="6"/>
      <c r="Y175" s="1"/>
    </row>
    <row r="176">
      <c r="A176" s="1" t="s">
        <v>7166</v>
      </c>
      <c r="B176" s="1" t="s">
        <v>7167</v>
      </c>
      <c r="C176" s="1" t="s">
        <v>7168</v>
      </c>
      <c r="H176" s="1" t="s">
        <v>7169</v>
      </c>
      <c r="J176" s="4" t="s">
        <v>7170</v>
      </c>
      <c r="K176" s="1" t="s">
        <v>30</v>
      </c>
      <c r="L176" s="1" t="s">
        <v>51</v>
      </c>
      <c r="M176" s="1" t="s">
        <v>6437</v>
      </c>
      <c r="N176" s="1" t="s">
        <v>7171</v>
      </c>
      <c r="O176" s="1" t="s">
        <v>7172</v>
      </c>
      <c r="P176" s="1">
        <v>1.0</v>
      </c>
      <c r="Q176" s="1">
        <v>1.0</v>
      </c>
      <c r="U176" s="1">
        <v>1.0</v>
      </c>
      <c r="V176" s="1" t="s">
        <v>7173</v>
      </c>
      <c r="W176" s="10">
        <v>44341.0</v>
      </c>
      <c r="X176" s="6"/>
      <c r="Y176" s="1" t="s">
        <v>199</v>
      </c>
    </row>
    <row r="177">
      <c r="A177" s="1" t="s">
        <v>7174</v>
      </c>
      <c r="B177" s="1" t="s">
        <v>7175</v>
      </c>
      <c r="C177" s="1" t="s">
        <v>7176</v>
      </c>
      <c r="D177" s="1" t="s">
        <v>7177</v>
      </c>
      <c r="E177" s="1" t="s">
        <v>7178</v>
      </c>
      <c r="H177" s="1" t="s">
        <v>7179</v>
      </c>
      <c r="J177" s="4" t="s">
        <v>7180</v>
      </c>
      <c r="K177" s="1" t="s">
        <v>401</v>
      </c>
      <c r="L177" s="1" t="s">
        <v>31</v>
      </c>
      <c r="M177" s="1" t="s">
        <v>7181</v>
      </c>
      <c r="N177" s="1" t="s">
        <v>7182</v>
      </c>
      <c r="O177" s="1" t="s">
        <v>7183</v>
      </c>
      <c r="P177" s="1">
        <v>1.0</v>
      </c>
      <c r="Q177" s="1">
        <v>1.0</v>
      </c>
      <c r="U177" s="1">
        <v>1.0</v>
      </c>
      <c r="V177" s="1" t="s">
        <v>7184</v>
      </c>
      <c r="W177" s="10">
        <v>44340.0</v>
      </c>
      <c r="X177" s="6"/>
      <c r="Y177" s="1" t="s">
        <v>36</v>
      </c>
    </row>
    <row r="178">
      <c r="A178" s="1" t="s">
        <v>7185</v>
      </c>
      <c r="B178" s="1" t="s">
        <v>7186</v>
      </c>
      <c r="C178" s="1" t="s">
        <v>7138</v>
      </c>
      <c r="D178" s="1" t="s">
        <v>7139</v>
      </c>
      <c r="E178" s="1" t="s">
        <v>7140</v>
      </c>
      <c r="F178" s="1" t="s">
        <v>7141</v>
      </c>
      <c r="G178" s="1" t="s">
        <v>4988</v>
      </c>
      <c r="H178" s="1" t="s">
        <v>7187</v>
      </c>
      <c r="I178" s="1" t="s">
        <v>7188</v>
      </c>
      <c r="J178" s="4" t="s">
        <v>7189</v>
      </c>
      <c r="K178" s="1" t="s">
        <v>30</v>
      </c>
      <c r="L178" s="1" t="s">
        <v>31</v>
      </c>
      <c r="M178" s="1" t="s">
        <v>6216</v>
      </c>
      <c r="N178" s="1" t="s">
        <v>7190</v>
      </c>
      <c r="O178" s="1" t="s">
        <v>7191</v>
      </c>
      <c r="P178" s="1">
        <v>1.0</v>
      </c>
      <c r="Q178" s="1">
        <v>1.0</v>
      </c>
      <c r="U178" s="1">
        <v>7.0</v>
      </c>
      <c r="V178" s="1" t="s">
        <v>7192</v>
      </c>
      <c r="W178" s="9"/>
      <c r="X178" s="1" t="s">
        <v>95</v>
      </c>
      <c r="Y178" s="1" t="s">
        <v>36</v>
      </c>
    </row>
    <row r="179">
      <c r="A179" s="1" t="s">
        <v>7193</v>
      </c>
      <c r="B179" s="1" t="s">
        <v>7194</v>
      </c>
      <c r="C179" s="1" t="s">
        <v>7195</v>
      </c>
      <c r="D179" s="1" t="s">
        <v>7196</v>
      </c>
      <c r="E179" s="1" t="s">
        <v>7197</v>
      </c>
      <c r="G179" s="1" t="s">
        <v>7198</v>
      </c>
      <c r="H179" s="1" t="s">
        <v>7199</v>
      </c>
      <c r="I179" s="1" t="s">
        <v>7200</v>
      </c>
      <c r="J179" s="4" t="s">
        <v>7201</v>
      </c>
      <c r="K179" s="1" t="s">
        <v>2309</v>
      </c>
      <c r="L179" s="1" t="s">
        <v>31</v>
      </c>
      <c r="M179" s="1" t="s">
        <v>6216</v>
      </c>
      <c r="N179" s="1" t="s">
        <v>7202</v>
      </c>
      <c r="O179" s="1" t="s">
        <v>7203</v>
      </c>
      <c r="P179" s="1">
        <v>1.0</v>
      </c>
      <c r="Q179" s="1">
        <v>3.0</v>
      </c>
      <c r="R179" s="1">
        <v>38.0</v>
      </c>
      <c r="S179" s="1">
        <v>2.0</v>
      </c>
      <c r="U179" s="1">
        <v>45.0</v>
      </c>
      <c r="V179" s="1" t="s">
        <v>7204</v>
      </c>
      <c r="W179" s="9"/>
      <c r="X179" s="1" t="s">
        <v>95</v>
      </c>
      <c r="Y179" s="1" t="s">
        <v>36</v>
      </c>
    </row>
    <row r="180">
      <c r="A180" s="1" t="s">
        <v>7205</v>
      </c>
      <c r="B180" s="1" t="s">
        <v>7206</v>
      </c>
      <c r="C180" s="1" t="s">
        <v>7207</v>
      </c>
      <c r="J180" s="4" t="s">
        <v>7208</v>
      </c>
      <c r="K180" s="1" t="s">
        <v>30</v>
      </c>
      <c r="L180" s="1" t="s">
        <v>31</v>
      </c>
      <c r="M180" s="1" t="s">
        <v>2507</v>
      </c>
      <c r="N180" s="1" t="s">
        <v>7209</v>
      </c>
      <c r="O180" s="1" t="s">
        <v>7210</v>
      </c>
      <c r="P180" s="1">
        <v>1.0</v>
      </c>
      <c r="Q180" s="1">
        <v>1.0</v>
      </c>
      <c r="U180" s="1">
        <v>1.0</v>
      </c>
      <c r="V180" s="1" t="s">
        <v>7211</v>
      </c>
      <c r="W180" s="9"/>
      <c r="X180" s="6"/>
      <c r="Y180" s="1"/>
    </row>
    <row r="181">
      <c r="A181" s="1" t="s">
        <v>7212</v>
      </c>
      <c r="B181" s="1" t="s">
        <v>7213</v>
      </c>
      <c r="C181" s="1" t="s">
        <v>7214</v>
      </c>
      <c r="H181" s="1" t="s">
        <v>7215</v>
      </c>
      <c r="J181" s="4" t="s">
        <v>7216</v>
      </c>
      <c r="K181" s="1" t="s">
        <v>30</v>
      </c>
      <c r="L181" s="1" t="s">
        <v>31</v>
      </c>
      <c r="M181" s="1" t="s">
        <v>7217</v>
      </c>
      <c r="N181" s="1" t="s">
        <v>7218</v>
      </c>
      <c r="O181" s="1" t="s">
        <v>7219</v>
      </c>
      <c r="P181" s="1">
        <v>1.0</v>
      </c>
      <c r="Q181" s="1">
        <v>1.0</v>
      </c>
      <c r="R181" s="1">
        <v>1.0</v>
      </c>
      <c r="U181" s="1">
        <v>12.0</v>
      </c>
      <c r="V181" s="1" t="s">
        <v>7220</v>
      </c>
      <c r="W181" s="10">
        <v>44069.0</v>
      </c>
      <c r="X181" s="6"/>
      <c r="Y181" s="1" t="s">
        <v>36</v>
      </c>
    </row>
    <row r="182">
      <c r="A182" s="1" t="s">
        <v>7221</v>
      </c>
      <c r="B182" s="1" t="s">
        <v>7222</v>
      </c>
      <c r="C182" s="1" t="s">
        <v>7223</v>
      </c>
      <c r="D182" s="1" t="s">
        <v>7224</v>
      </c>
      <c r="E182" s="1" t="s">
        <v>7225</v>
      </c>
      <c r="F182" s="1" t="s">
        <v>7226</v>
      </c>
      <c r="G182" s="1" t="s">
        <v>7227</v>
      </c>
      <c r="J182" s="4" t="s">
        <v>7228</v>
      </c>
      <c r="K182" s="1" t="s">
        <v>30</v>
      </c>
      <c r="L182" s="1" t="s">
        <v>31</v>
      </c>
      <c r="M182" s="1" t="s">
        <v>225</v>
      </c>
      <c r="N182" s="1" t="s">
        <v>7229</v>
      </c>
      <c r="O182" s="1" t="s">
        <v>7230</v>
      </c>
      <c r="P182" s="1">
        <v>1.0</v>
      </c>
      <c r="Q182" s="1">
        <v>2.0</v>
      </c>
      <c r="S182" s="1">
        <v>1.0</v>
      </c>
      <c r="U182" s="1">
        <v>25.0</v>
      </c>
      <c r="V182" s="1" t="s">
        <v>7231</v>
      </c>
      <c r="W182" s="10">
        <v>43333.0</v>
      </c>
      <c r="X182" s="1" t="s">
        <v>95</v>
      </c>
      <c r="Y182" s="1"/>
    </row>
    <row r="183">
      <c r="A183" s="1" t="s">
        <v>7232</v>
      </c>
      <c r="B183" s="1" t="s">
        <v>7233</v>
      </c>
      <c r="C183" s="1" t="s">
        <v>7234</v>
      </c>
      <c r="D183" s="1" t="s">
        <v>7235</v>
      </c>
      <c r="E183" s="1" t="s">
        <v>7236</v>
      </c>
      <c r="F183" s="1" t="s">
        <v>7237</v>
      </c>
      <c r="J183" s="4" t="s">
        <v>7238</v>
      </c>
      <c r="K183" s="1" t="s">
        <v>30</v>
      </c>
      <c r="L183" s="1" t="s">
        <v>31</v>
      </c>
      <c r="M183" s="1" t="s">
        <v>31</v>
      </c>
      <c r="N183" s="1" t="s">
        <v>7239</v>
      </c>
      <c r="O183" s="1" t="s">
        <v>7240</v>
      </c>
      <c r="P183" s="1">
        <v>1.0</v>
      </c>
      <c r="Q183" s="1">
        <v>1.0</v>
      </c>
      <c r="U183" s="1">
        <v>10.0</v>
      </c>
      <c r="V183" s="1" t="s">
        <v>7241</v>
      </c>
      <c r="W183" s="9"/>
      <c r="X183" s="1" t="s">
        <v>135</v>
      </c>
      <c r="Y183" s="1" t="s">
        <v>3334</v>
      </c>
    </row>
    <row r="184">
      <c r="A184" s="1" t="s">
        <v>7242</v>
      </c>
      <c r="B184" s="1" t="s">
        <v>7243</v>
      </c>
      <c r="C184" s="1" t="s">
        <v>7244</v>
      </c>
      <c r="H184" s="1" t="s">
        <v>7245</v>
      </c>
      <c r="J184" s="4" t="s">
        <v>7246</v>
      </c>
      <c r="K184" s="1" t="s">
        <v>401</v>
      </c>
      <c r="L184" s="1" t="s">
        <v>31</v>
      </c>
      <c r="M184" s="1" t="s">
        <v>1075</v>
      </c>
      <c r="N184" s="1" t="s">
        <v>7247</v>
      </c>
      <c r="O184" s="1" t="s">
        <v>7248</v>
      </c>
      <c r="P184" s="1">
        <v>3.0</v>
      </c>
      <c r="Q184" s="1">
        <v>2.0</v>
      </c>
      <c r="R184" s="1">
        <v>9.0</v>
      </c>
      <c r="S184" s="1">
        <v>1.0</v>
      </c>
      <c r="T184" s="1">
        <v>1.0</v>
      </c>
      <c r="U184" s="1">
        <v>47.0</v>
      </c>
      <c r="V184" s="1" t="s">
        <v>7249</v>
      </c>
      <c r="W184" s="9"/>
      <c r="X184" s="1" t="s">
        <v>95</v>
      </c>
      <c r="Y184" s="1" t="s">
        <v>36</v>
      </c>
    </row>
    <row r="185">
      <c r="A185" s="1" t="s">
        <v>7250</v>
      </c>
      <c r="B185" s="1" t="s">
        <v>7251</v>
      </c>
      <c r="C185" s="1" t="s">
        <v>7252</v>
      </c>
      <c r="D185" s="1" t="s">
        <v>7253</v>
      </c>
      <c r="J185" s="4" t="s">
        <v>7254</v>
      </c>
      <c r="K185" s="1" t="s">
        <v>30</v>
      </c>
      <c r="L185" s="1" t="s">
        <v>31</v>
      </c>
      <c r="M185" s="1" t="s">
        <v>7255</v>
      </c>
      <c r="N185" s="1" t="s">
        <v>7256</v>
      </c>
      <c r="O185" s="1" t="s">
        <v>7257</v>
      </c>
      <c r="P185" s="1">
        <v>2.0</v>
      </c>
      <c r="Q185" s="1">
        <v>1.0</v>
      </c>
      <c r="U185" s="1">
        <v>201.0</v>
      </c>
      <c r="V185" s="1" t="s">
        <v>7258</v>
      </c>
      <c r="W185" s="10">
        <v>44096.0</v>
      </c>
      <c r="X185" s="6"/>
      <c r="Y185" s="1" t="s">
        <v>36</v>
      </c>
    </row>
    <row r="186">
      <c r="A186" s="1" t="s">
        <v>7259</v>
      </c>
      <c r="B186" s="1" t="s">
        <v>7260</v>
      </c>
      <c r="C186" s="1" t="s">
        <v>7261</v>
      </c>
      <c r="D186" s="1" t="s">
        <v>7262</v>
      </c>
      <c r="J186" s="4" t="s">
        <v>7263</v>
      </c>
      <c r="K186" s="1" t="s">
        <v>30</v>
      </c>
      <c r="L186" s="1" t="s">
        <v>51</v>
      </c>
      <c r="M186" s="1" t="s">
        <v>7264</v>
      </c>
      <c r="N186" s="1" t="s">
        <v>7265</v>
      </c>
      <c r="O186" s="1" t="s">
        <v>7266</v>
      </c>
      <c r="P186" s="1">
        <v>1.0</v>
      </c>
      <c r="Q186" s="1">
        <v>1.0</v>
      </c>
      <c r="U186" s="1">
        <v>3.0</v>
      </c>
      <c r="V186" s="1" t="s">
        <v>7267</v>
      </c>
      <c r="W186" s="10">
        <v>43713.0</v>
      </c>
      <c r="X186" s="6"/>
      <c r="Y186" s="1"/>
    </row>
    <row r="187">
      <c r="A187" s="1" t="s">
        <v>7268</v>
      </c>
      <c r="B187" s="1" t="s">
        <v>7269</v>
      </c>
      <c r="C187" s="1" t="s">
        <v>7168</v>
      </c>
      <c r="H187" s="1" t="s">
        <v>7270</v>
      </c>
      <c r="J187" s="4" t="s">
        <v>7271</v>
      </c>
      <c r="K187" s="1" t="s">
        <v>30</v>
      </c>
      <c r="L187" s="1" t="s">
        <v>51</v>
      </c>
      <c r="M187" s="1" t="s">
        <v>6437</v>
      </c>
      <c r="N187" s="1" t="s">
        <v>7272</v>
      </c>
      <c r="O187" s="1" t="s">
        <v>7273</v>
      </c>
      <c r="P187" s="1">
        <v>1.0</v>
      </c>
      <c r="Q187" s="1">
        <v>1.0</v>
      </c>
      <c r="U187" s="1">
        <v>1.0</v>
      </c>
      <c r="V187" s="1" t="s">
        <v>7274</v>
      </c>
      <c r="W187" s="10">
        <v>44337.0</v>
      </c>
      <c r="X187" s="6"/>
      <c r="Y187" s="1" t="s">
        <v>36</v>
      </c>
    </row>
    <row r="188">
      <c r="A188" s="1" t="s">
        <v>7275</v>
      </c>
      <c r="B188" s="1" t="s">
        <v>7276</v>
      </c>
      <c r="C188" s="1" t="s">
        <v>7108</v>
      </c>
      <c r="D188" s="1" t="s">
        <v>7109</v>
      </c>
      <c r="F188" s="1" t="s">
        <v>7110</v>
      </c>
      <c r="G188" s="1" t="s">
        <v>7111</v>
      </c>
      <c r="H188" s="1" t="s">
        <v>7277</v>
      </c>
      <c r="I188" s="1" t="s">
        <v>7278</v>
      </c>
      <c r="J188" s="4" t="s">
        <v>7279</v>
      </c>
      <c r="K188" s="1" t="s">
        <v>401</v>
      </c>
      <c r="L188" s="1" t="s">
        <v>31</v>
      </c>
      <c r="M188" s="1" t="s">
        <v>31</v>
      </c>
      <c r="N188" s="1" t="s">
        <v>7280</v>
      </c>
      <c r="O188" s="1" t="s">
        <v>7281</v>
      </c>
      <c r="P188" s="1">
        <v>1.0</v>
      </c>
      <c r="Q188" s="1">
        <v>4.0</v>
      </c>
      <c r="R188" s="1">
        <v>63.0</v>
      </c>
      <c r="S188" s="1">
        <v>1.0</v>
      </c>
      <c r="T188" s="1">
        <v>1.0</v>
      </c>
      <c r="U188" s="1">
        <v>179.0</v>
      </c>
      <c r="V188" s="1" t="s">
        <v>7282</v>
      </c>
      <c r="W188" s="10">
        <v>44210.0</v>
      </c>
      <c r="X188" s="1" t="s">
        <v>95</v>
      </c>
      <c r="Y188" s="1" t="s">
        <v>36</v>
      </c>
    </row>
    <row r="189">
      <c r="A189" s="1" t="s">
        <v>7283</v>
      </c>
      <c r="B189" s="1" t="s">
        <v>7284</v>
      </c>
      <c r="C189" s="1" t="s">
        <v>7285</v>
      </c>
      <c r="D189" s="1" t="s">
        <v>7286</v>
      </c>
      <c r="E189" s="1" t="s">
        <v>7287</v>
      </c>
      <c r="F189" s="1" t="s">
        <v>7288</v>
      </c>
      <c r="G189" s="1" t="s">
        <v>7289</v>
      </c>
      <c r="H189" s="1" t="s">
        <v>7290</v>
      </c>
      <c r="J189" s="4" t="s">
        <v>7291</v>
      </c>
      <c r="K189" s="1" t="s">
        <v>41</v>
      </c>
      <c r="L189" s="1" t="s">
        <v>51</v>
      </c>
      <c r="M189" s="1" t="s">
        <v>7292</v>
      </c>
      <c r="N189" s="1" t="s">
        <v>7293</v>
      </c>
      <c r="O189" s="1" t="s">
        <v>7294</v>
      </c>
      <c r="P189" s="1">
        <v>1.0</v>
      </c>
      <c r="Q189" s="1">
        <v>1.0</v>
      </c>
      <c r="U189" s="1">
        <v>4.0</v>
      </c>
      <c r="V189" s="1" t="s">
        <v>7295</v>
      </c>
      <c r="W189" s="9"/>
      <c r="X189" s="1" t="s">
        <v>95</v>
      </c>
      <c r="Y189" s="1" t="s">
        <v>36</v>
      </c>
    </row>
    <row r="190">
      <c r="A190" s="1" t="s">
        <v>7296</v>
      </c>
      <c r="B190" s="1" t="s">
        <v>7297</v>
      </c>
      <c r="C190" s="1" t="s">
        <v>7298</v>
      </c>
      <c r="H190" s="1" t="s">
        <v>7299</v>
      </c>
      <c r="J190" s="4" t="s">
        <v>7300</v>
      </c>
      <c r="K190" s="1" t="s">
        <v>61</v>
      </c>
      <c r="L190" s="1" t="s">
        <v>31</v>
      </c>
      <c r="M190" s="1" t="s">
        <v>7301</v>
      </c>
      <c r="N190" s="1" t="s">
        <v>7302</v>
      </c>
      <c r="O190" s="1" t="s">
        <v>7303</v>
      </c>
      <c r="P190" s="1">
        <v>1.0</v>
      </c>
      <c r="U190" s="1">
        <v>65.0</v>
      </c>
      <c r="V190" s="1" t="s">
        <v>7304</v>
      </c>
      <c r="W190" s="10">
        <v>43787.0</v>
      </c>
      <c r="X190" s="6"/>
      <c r="Y190" s="1" t="s">
        <v>36</v>
      </c>
    </row>
    <row r="191">
      <c r="A191" s="1" t="s">
        <v>7305</v>
      </c>
      <c r="B191" s="1" t="s">
        <v>7129</v>
      </c>
      <c r="C191" s="1" t="s">
        <v>7306</v>
      </c>
      <c r="D191" s="1" t="s">
        <v>7307</v>
      </c>
      <c r="J191" s="4" t="s">
        <v>7308</v>
      </c>
      <c r="K191" s="1" t="s">
        <v>663</v>
      </c>
      <c r="L191" s="1" t="s">
        <v>31</v>
      </c>
      <c r="M191" s="1" t="s">
        <v>6959</v>
      </c>
      <c r="N191" s="1" t="s">
        <v>7309</v>
      </c>
      <c r="O191" s="1" t="s">
        <v>7310</v>
      </c>
      <c r="P191" s="1">
        <v>1.0</v>
      </c>
      <c r="Q191" s="1">
        <v>1.0</v>
      </c>
      <c r="U191" s="1">
        <v>21.0</v>
      </c>
      <c r="V191" s="1" t="s">
        <v>7311</v>
      </c>
      <c r="W191" s="9"/>
      <c r="X191" s="6"/>
      <c r="Y191" s="1" t="s">
        <v>36</v>
      </c>
    </row>
    <row r="192">
      <c r="A192" s="1" t="s">
        <v>7312</v>
      </c>
      <c r="B192" s="1" t="s">
        <v>7313</v>
      </c>
      <c r="C192" s="1" t="s">
        <v>7314</v>
      </c>
      <c r="J192" s="4" t="s">
        <v>7315</v>
      </c>
      <c r="K192" s="1" t="s">
        <v>30</v>
      </c>
      <c r="L192" s="1" t="s">
        <v>31</v>
      </c>
      <c r="M192" s="1" t="s">
        <v>7316</v>
      </c>
      <c r="N192" s="1" t="s">
        <v>7317</v>
      </c>
      <c r="O192" s="1" t="s">
        <v>7318</v>
      </c>
      <c r="P192" s="1">
        <v>1.0</v>
      </c>
      <c r="Q192" s="1">
        <v>1.0</v>
      </c>
      <c r="U192" s="1">
        <v>10.0</v>
      </c>
      <c r="V192" s="1" t="s">
        <v>7319</v>
      </c>
      <c r="W192" s="9"/>
      <c r="X192" s="6"/>
      <c r="Y192" s="1"/>
    </row>
    <row r="193">
      <c r="A193" s="1" t="s">
        <v>7320</v>
      </c>
      <c r="B193" s="1" t="s">
        <v>7321</v>
      </c>
      <c r="C193" s="1" t="s">
        <v>7322</v>
      </c>
      <c r="D193" s="1" t="s">
        <v>7323</v>
      </c>
      <c r="E193" s="1" t="s">
        <v>7324</v>
      </c>
      <c r="F193" s="1" t="s">
        <v>7325</v>
      </c>
      <c r="G193" s="1" t="s">
        <v>7326</v>
      </c>
      <c r="H193" s="1" t="s">
        <v>7327</v>
      </c>
      <c r="I193" s="1" t="s">
        <v>7328</v>
      </c>
      <c r="J193" s="4" t="s">
        <v>7329</v>
      </c>
      <c r="K193" s="1" t="s">
        <v>401</v>
      </c>
      <c r="L193" s="1" t="s">
        <v>31</v>
      </c>
      <c r="M193" s="1" t="s">
        <v>31</v>
      </c>
      <c r="N193" s="1" t="s">
        <v>7330</v>
      </c>
      <c r="O193" s="1" t="s">
        <v>7331</v>
      </c>
      <c r="P193" s="1">
        <v>1.0</v>
      </c>
      <c r="Q193" s="1">
        <v>1.0</v>
      </c>
      <c r="U193" s="1">
        <v>13.0</v>
      </c>
      <c r="V193" s="1" t="s">
        <v>7332</v>
      </c>
      <c r="W193" s="9"/>
      <c r="X193" s="1" t="s">
        <v>95</v>
      </c>
      <c r="Y193" s="1" t="s">
        <v>36</v>
      </c>
    </row>
    <row r="194">
      <c r="A194" s="1" t="s">
        <v>7333</v>
      </c>
      <c r="B194" s="1" t="s">
        <v>7334</v>
      </c>
      <c r="C194" s="1" t="s">
        <v>7322</v>
      </c>
      <c r="D194" s="1" t="s">
        <v>7323</v>
      </c>
      <c r="E194" s="1" t="s">
        <v>7324</v>
      </c>
      <c r="F194" s="1" t="s">
        <v>7325</v>
      </c>
      <c r="G194" s="1" t="s">
        <v>7326</v>
      </c>
      <c r="H194" s="1" t="s">
        <v>7335</v>
      </c>
      <c r="I194" s="1" t="s">
        <v>7336</v>
      </c>
      <c r="J194" s="4" t="s">
        <v>7337</v>
      </c>
      <c r="K194" s="1" t="s">
        <v>401</v>
      </c>
      <c r="L194" s="1" t="s">
        <v>31</v>
      </c>
      <c r="M194" s="1" t="s">
        <v>31</v>
      </c>
      <c r="N194" s="1" t="s">
        <v>7338</v>
      </c>
      <c r="O194" s="1" t="s">
        <v>7339</v>
      </c>
      <c r="P194" s="1">
        <v>1.0</v>
      </c>
      <c r="Q194" s="1">
        <v>1.0</v>
      </c>
      <c r="U194" s="1">
        <v>12.0</v>
      </c>
      <c r="V194" s="1" t="s">
        <v>7340</v>
      </c>
      <c r="W194" s="9"/>
      <c r="X194" s="11" t="s">
        <v>95</v>
      </c>
      <c r="Y194" s="11" t="s">
        <v>36</v>
      </c>
    </row>
    <row r="195">
      <c r="A195" s="1" t="s">
        <v>7341</v>
      </c>
      <c r="B195" s="1" t="s">
        <v>7342</v>
      </c>
      <c r="C195" s="1" t="s">
        <v>7343</v>
      </c>
      <c r="J195" s="4" t="s">
        <v>7344</v>
      </c>
      <c r="K195" s="1" t="s">
        <v>61</v>
      </c>
      <c r="L195" s="1" t="s">
        <v>31</v>
      </c>
      <c r="M195" s="1" t="s">
        <v>7345</v>
      </c>
      <c r="N195" s="1" t="s">
        <v>7346</v>
      </c>
      <c r="O195" s="1" t="s">
        <v>7347</v>
      </c>
      <c r="P195" s="1">
        <v>1.0</v>
      </c>
      <c r="Q195" s="1">
        <v>1.0</v>
      </c>
      <c r="U195" s="1">
        <v>2.0</v>
      </c>
      <c r="V195" s="1" t="s">
        <v>7348</v>
      </c>
      <c r="W195" s="9"/>
      <c r="X195" s="11"/>
      <c r="Y195" s="11"/>
    </row>
    <row r="196">
      <c r="A196" s="1" t="s">
        <v>7349</v>
      </c>
      <c r="B196" s="1" t="s">
        <v>6831</v>
      </c>
      <c r="C196" s="1" t="s">
        <v>7350</v>
      </c>
      <c r="J196" s="4" t="s">
        <v>7351</v>
      </c>
      <c r="K196" s="1" t="s">
        <v>41</v>
      </c>
      <c r="L196" s="1" t="s">
        <v>30</v>
      </c>
      <c r="N196" s="1" t="s">
        <v>7352</v>
      </c>
      <c r="O196" s="1" t="s">
        <v>7353</v>
      </c>
      <c r="P196" s="1">
        <v>1.0</v>
      </c>
      <c r="Q196" s="1">
        <v>1.0</v>
      </c>
      <c r="U196" s="1">
        <v>1.0</v>
      </c>
      <c r="V196" s="1" t="s">
        <v>7354</v>
      </c>
      <c r="W196" s="10">
        <v>44336.0</v>
      </c>
      <c r="X196" s="11" t="s">
        <v>95</v>
      </c>
      <c r="Y196" s="11" t="s">
        <v>36</v>
      </c>
    </row>
    <row r="197">
      <c r="A197" s="1" t="s">
        <v>7355</v>
      </c>
      <c r="B197" s="1" t="s">
        <v>7356</v>
      </c>
      <c r="C197" s="1" t="s">
        <v>7357</v>
      </c>
      <c r="J197" s="4" t="s">
        <v>7358</v>
      </c>
      <c r="K197" s="1" t="s">
        <v>30</v>
      </c>
      <c r="L197" s="1" t="s">
        <v>31</v>
      </c>
      <c r="M197" s="1" t="s">
        <v>7359</v>
      </c>
      <c r="N197" s="1" t="s">
        <v>7360</v>
      </c>
      <c r="O197" s="1" t="s">
        <v>7361</v>
      </c>
      <c r="P197" s="1">
        <v>1.0</v>
      </c>
      <c r="Q197" s="1">
        <v>1.0</v>
      </c>
      <c r="U197" s="1">
        <v>1.0</v>
      </c>
      <c r="V197" s="1" t="s">
        <v>7362</v>
      </c>
      <c r="W197" s="10">
        <v>44335.0</v>
      </c>
      <c r="X197" s="11"/>
      <c r="Y197" s="12"/>
    </row>
    <row r="198">
      <c r="A198" s="1" t="s">
        <v>7363</v>
      </c>
      <c r="B198" s="1" t="s">
        <v>7364</v>
      </c>
      <c r="C198" s="1" t="s">
        <v>294</v>
      </c>
      <c r="D198" s="1" t="s">
        <v>295</v>
      </c>
      <c r="H198" s="1" t="s">
        <v>7365</v>
      </c>
      <c r="J198" s="4" t="s">
        <v>7366</v>
      </c>
      <c r="K198" s="1" t="s">
        <v>130</v>
      </c>
      <c r="L198" s="1" t="s">
        <v>31</v>
      </c>
      <c r="M198" s="1" t="s">
        <v>298</v>
      </c>
      <c r="N198" s="1" t="s">
        <v>7367</v>
      </c>
      <c r="O198" s="1" t="s">
        <v>7368</v>
      </c>
      <c r="P198" s="1">
        <v>1.0</v>
      </c>
      <c r="Q198" s="1">
        <v>1.0</v>
      </c>
      <c r="U198" s="1">
        <v>7.0</v>
      </c>
      <c r="V198" s="1" t="s">
        <v>7369</v>
      </c>
      <c r="W198" s="9"/>
      <c r="X198" s="11" t="s">
        <v>95</v>
      </c>
      <c r="Y198" s="11" t="s">
        <v>36</v>
      </c>
    </row>
    <row r="199">
      <c r="A199" s="1" t="s">
        <v>7370</v>
      </c>
      <c r="B199" s="1" t="s">
        <v>7371</v>
      </c>
      <c r="C199" s="1" t="s">
        <v>7372</v>
      </c>
      <c r="J199" s="4" t="s">
        <v>7373</v>
      </c>
      <c r="K199" s="1" t="s">
        <v>61</v>
      </c>
      <c r="L199" s="1" t="s">
        <v>31</v>
      </c>
      <c r="M199" s="1" t="s">
        <v>7374</v>
      </c>
      <c r="N199" s="1" t="s">
        <v>7375</v>
      </c>
      <c r="O199" s="1" t="s">
        <v>7376</v>
      </c>
      <c r="P199" s="1">
        <v>1.0</v>
      </c>
      <c r="Q199" s="1">
        <v>1.0</v>
      </c>
      <c r="U199" s="1">
        <v>45.0</v>
      </c>
      <c r="V199" s="1" t="s">
        <v>7377</v>
      </c>
      <c r="W199" s="10">
        <v>43783.0</v>
      </c>
      <c r="X199" s="11"/>
      <c r="Y199" s="12"/>
    </row>
    <row r="200">
      <c r="A200" s="1" t="s">
        <v>7378</v>
      </c>
      <c r="B200" s="1" t="s">
        <v>7379</v>
      </c>
      <c r="C200" s="1" t="s">
        <v>7372</v>
      </c>
      <c r="J200" s="4" t="s">
        <v>7380</v>
      </c>
      <c r="K200" s="1" t="s">
        <v>61</v>
      </c>
      <c r="L200" s="1" t="s">
        <v>31</v>
      </c>
      <c r="M200" s="1" t="s">
        <v>7374</v>
      </c>
      <c r="N200" s="1" t="s">
        <v>7381</v>
      </c>
      <c r="O200" s="1" t="s">
        <v>7382</v>
      </c>
      <c r="P200" s="1">
        <v>1.0</v>
      </c>
      <c r="Q200" s="1">
        <v>1.0</v>
      </c>
      <c r="U200" s="1">
        <v>45.0</v>
      </c>
      <c r="V200" s="1" t="s">
        <v>7377</v>
      </c>
      <c r="W200" s="10">
        <v>43783.0</v>
      </c>
      <c r="X200" s="11"/>
      <c r="Y200" s="12"/>
    </row>
    <row r="201">
      <c r="A201" s="1" t="s">
        <v>7383</v>
      </c>
      <c r="B201" s="1" t="s">
        <v>7384</v>
      </c>
      <c r="C201" s="1" t="s">
        <v>7372</v>
      </c>
      <c r="J201" s="4" t="s">
        <v>7385</v>
      </c>
      <c r="K201" s="1" t="s">
        <v>61</v>
      </c>
      <c r="L201" s="1" t="s">
        <v>31</v>
      </c>
      <c r="M201" s="1" t="s">
        <v>7374</v>
      </c>
      <c r="N201" s="1" t="s">
        <v>7386</v>
      </c>
      <c r="O201" s="1" t="s">
        <v>7387</v>
      </c>
      <c r="P201" s="1">
        <v>1.0</v>
      </c>
      <c r="Q201" s="1">
        <v>1.0</v>
      </c>
      <c r="U201" s="1">
        <v>45.0</v>
      </c>
      <c r="V201" s="1" t="s">
        <v>7377</v>
      </c>
      <c r="W201" s="10">
        <v>43783.0</v>
      </c>
      <c r="X201" s="11"/>
      <c r="Y201" s="12"/>
    </row>
    <row r="202">
      <c r="A202" s="1" t="s">
        <v>7388</v>
      </c>
      <c r="B202" s="1" t="s">
        <v>7389</v>
      </c>
      <c r="C202" s="1" t="s">
        <v>7322</v>
      </c>
      <c r="D202" s="1" t="s">
        <v>7323</v>
      </c>
      <c r="E202" s="1" t="s">
        <v>7324</v>
      </c>
      <c r="F202" s="1" t="s">
        <v>7325</v>
      </c>
      <c r="G202" s="1" t="s">
        <v>7326</v>
      </c>
      <c r="H202" s="1" t="s">
        <v>7390</v>
      </c>
      <c r="I202" s="1" t="s">
        <v>7391</v>
      </c>
      <c r="J202" s="4" t="s">
        <v>7392</v>
      </c>
      <c r="K202" s="1" t="s">
        <v>401</v>
      </c>
      <c r="L202" s="1" t="s">
        <v>31</v>
      </c>
      <c r="M202" s="1" t="s">
        <v>31</v>
      </c>
      <c r="N202" s="1" t="s">
        <v>7393</v>
      </c>
      <c r="O202" s="1" t="s">
        <v>7394</v>
      </c>
      <c r="P202" s="1">
        <v>1.0</v>
      </c>
      <c r="Q202" s="1">
        <v>1.0</v>
      </c>
      <c r="U202" s="1">
        <v>13.0</v>
      </c>
      <c r="V202" s="1" t="s">
        <v>7395</v>
      </c>
      <c r="W202" s="9"/>
      <c r="X202" s="11" t="s">
        <v>95</v>
      </c>
      <c r="Y202" s="11" t="s">
        <v>36</v>
      </c>
    </row>
    <row r="203">
      <c r="A203" s="1" t="s">
        <v>743</v>
      </c>
      <c r="B203" s="1" t="s">
        <v>744</v>
      </c>
      <c r="C203" s="1" t="s">
        <v>745</v>
      </c>
      <c r="J203" s="4" t="s">
        <v>746</v>
      </c>
      <c r="K203" s="1" t="s">
        <v>30</v>
      </c>
      <c r="L203" s="1" t="s">
        <v>31</v>
      </c>
      <c r="M203" s="1" t="s">
        <v>747</v>
      </c>
      <c r="N203" s="1" t="s">
        <v>748</v>
      </c>
      <c r="O203" s="1" t="s">
        <v>749</v>
      </c>
      <c r="P203" s="1">
        <v>85.0</v>
      </c>
      <c r="Q203" s="1">
        <v>4.0</v>
      </c>
      <c r="R203" s="1">
        <v>1.0</v>
      </c>
      <c r="S203" s="1">
        <v>2.0</v>
      </c>
      <c r="U203" s="1">
        <v>456.0</v>
      </c>
      <c r="V203" s="1" t="s">
        <v>750</v>
      </c>
      <c r="W203" s="10">
        <v>43791.0</v>
      </c>
      <c r="X203" s="11" t="s">
        <v>95</v>
      </c>
      <c r="Y203" s="11" t="s">
        <v>36</v>
      </c>
    </row>
    <row r="204">
      <c r="A204" s="1" t="s">
        <v>7396</v>
      </c>
      <c r="B204" s="1" t="s">
        <v>7397</v>
      </c>
      <c r="C204" s="1" t="s">
        <v>7398</v>
      </c>
      <c r="D204" s="1" t="s">
        <v>7399</v>
      </c>
      <c r="E204" s="1" t="s">
        <v>7400</v>
      </c>
      <c r="F204" s="1" t="s">
        <v>7401</v>
      </c>
      <c r="G204" s="1" t="s">
        <v>4782</v>
      </c>
      <c r="H204" s="1" t="s">
        <v>7402</v>
      </c>
      <c r="J204" s="4" t="s">
        <v>7403</v>
      </c>
      <c r="K204" s="1" t="s">
        <v>401</v>
      </c>
      <c r="L204" s="1" t="s">
        <v>79</v>
      </c>
      <c r="M204" s="1" t="s">
        <v>7404</v>
      </c>
      <c r="N204" s="1" t="s">
        <v>7405</v>
      </c>
      <c r="O204" s="1" t="s">
        <v>7406</v>
      </c>
      <c r="P204" s="1">
        <v>1.0</v>
      </c>
      <c r="Q204" s="1">
        <v>1.0</v>
      </c>
      <c r="R204" s="1">
        <v>4.0</v>
      </c>
      <c r="U204" s="1">
        <v>66.0</v>
      </c>
      <c r="V204" s="1" t="s">
        <v>7407</v>
      </c>
      <c r="W204" s="10">
        <v>44086.0</v>
      </c>
      <c r="X204" s="13" t="s">
        <v>95</v>
      </c>
      <c r="Y204" s="11" t="s">
        <v>36</v>
      </c>
    </row>
    <row r="205">
      <c r="A205" s="1" t="s">
        <v>7408</v>
      </c>
      <c r="B205" s="1" t="s">
        <v>7409</v>
      </c>
      <c r="C205" s="1" t="s">
        <v>7244</v>
      </c>
      <c r="H205" s="1" t="s">
        <v>7410</v>
      </c>
      <c r="J205" s="4" t="s">
        <v>7411</v>
      </c>
      <c r="K205" s="1" t="s">
        <v>401</v>
      </c>
      <c r="L205" s="1" t="s">
        <v>31</v>
      </c>
      <c r="M205" s="1" t="s">
        <v>1075</v>
      </c>
      <c r="N205" s="1" t="s">
        <v>7412</v>
      </c>
      <c r="O205" s="1" t="s">
        <v>7413</v>
      </c>
      <c r="P205" s="1">
        <v>3.0</v>
      </c>
      <c r="Q205" s="1">
        <v>4.0</v>
      </c>
      <c r="R205" s="1">
        <v>10.0</v>
      </c>
      <c r="S205" s="1">
        <v>3.0</v>
      </c>
      <c r="T205" s="1">
        <v>1.0</v>
      </c>
      <c r="U205" s="1">
        <v>40.0</v>
      </c>
      <c r="V205" s="1" t="s">
        <v>7414</v>
      </c>
      <c r="W205" s="9"/>
      <c r="X205" s="11" t="s">
        <v>95</v>
      </c>
      <c r="Y205" s="11" t="s">
        <v>36</v>
      </c>
    </row>
    <row r="206">
      <c r="A206" s="1" t="s">
        <v>7415</v>
      </c>
      <c r="B206" s="1" t="s">
        <v>7416</v>
      </c>
      <c r="C206" s="1" t="s">
        <v>7417</v>
      </c>
      <c r="D206" s="1" t="s">
        <v>7418</v>
      </c>
      <c r="E206" s="1" t="s">
        <v>7419</v>
      </c>
      <c r="F206" s="1" t="s">
        <v>7420</v>
      </c>
      <c r="G206" s="1" t="s">
        <v>7421</v>
      </c>
      <c r="H206" s="1" t="s">
        <v>7422</v>
      </c>
      <c r="J206" s="4" t="s">
        <v>7423</v>
      </c>
      <c r="K206" s="1" t="s">
        <v>30</v>
      </c>
      <c r="L206" s="1" t="s">
        <v>79</v>
      </c>
      <c r="M206" s="1" t="s">
        <v>4639</v>
      </c>
      <c r="N206" s="1" t="s">
        <v>7424</v>
      </c>
      <c r="O206" s="1" t="s">
        <v>7425</v>
      </c>
      <c r="P206" s="1">
        <v>1.0</v>
      </c>
      <c r="Q206" s="1">
        <v>1.0</v>
      </c>
      <c r="R206" s="1">
        <v>4.0</v>
      </c>
      <c r="S206" s="1">
        <v>2.0</v>
      </c>
      <c r="U206" s="1">
        <v>10.0</v>
      </c>
      <c r="V206" s="1" t="s">
        <v>7426</v>
      </c>
      <c r="W206" s="9"/>
      <c r="X206" s="11" t="s">
        <v>95</v>
      </c>
      <c r="Y206" s="11" t="s">
        <v>36</v>
      </c>
    </row>
    <row r="207">
      <c r="A207" s="1" t="s">
        <v>7427</v>
      </c>
      <c r="B207" s="1" t="s">
        <v>7428</v>
      </c>
      <c r="C207" s="1" t="s">
        <v>7429</v>
      </c>
      <c r="H207" s="1" t="s">
        <v>7430</v>
      </c>
      <c r="J207" s="4" t="s">
        <v>7431</v>
      </c>
      <c r="K207" s="1" t="s">
        <v>30</v>
      </c>
      <c r="L207" s="1" t="s">
        <v>31</v>
      </c>
      <c r="M207" s="1" t="s">
        <v>7432</v>
      </c>
      <c r="N207" s="1" t="s">
        <v>7433</v>
      </c>
      <c r="O207" s="1" t="s">
        <v>7434</v>
      </c>
      <c r="P207" s="1">
        <v>2.0</v>
      </c>
      <c r="U207" s="1">
        <v>15.0</v>
      </c>
      <c r="V207" s="1" t="s">
        <v>7435</v>
      </c>
      <c r="W207" s="9"/>
      <c r="X207" s="11"/>
      <c r="Y207" s="11"/>
    </row>
    <row r="208">
      <c r="A208" s="1" t="s">
        <v>7436</v>
      </c>
      <c r="B208" s="1" t="s">
        <v>7437</v>
      </c>
      <c r="C208" s="1" t="s">
        <v>7438</v>
      </c>
      <c r="J208" s="4" t="s">
        <v>7439</v>
      </c>
      <c r="K208" s="1" t="s">
        <v>401</v>
      </c>
      <c r="L208" s="1" t="s">
        <v>7440</v>
      </c>
      <c r="M208" s="1" t="s">
        <v>7441</v>
      </c>
      <c r="N208" s="1" t="s">
        <v>7442</v>
      </c>
      <c r="O208" s="1" t="s">
        <v>7443</v>
      </c>
      <c r="P208" s="1">
        <v>1.0</v>
      </c>
      <c r="Q208" s="1">
        <v>1.0</v>
      </c>
      <c r="U208" s="1">
        <v>11.0</v>
      </c>
      <c r="V208" s="1" t="s">
        <v>7444</v>
      </c>
      <c r="W208" s="9"/>
      <c r="X208" s="11"/>
      <c r="Y208" s="11"/>
    </row>
    <row r="209">
      <c r="A209" s="1" t="s">
        <v>7445</v>
      </c>
      <c r="B209" s="1" t="s">
        <v>7446</v>
      </c>
      <c r="C209" s="1" t="s">
        <v>7447</v>
      </c>
      <c r="D209" s="1" t="s">
        <v>7448</v>
      </c>
      <c r="E209" s="1" t="s">
        <v>7449</v>
      </c>
      <c r="H209" s="1" t="s">
        <v>7450</v>
      </c>
      <c r="J209" s="4" t="s">
        <v>7451</v>
      </c>
      <c r="K209" s="1" t="s">
        <v>30</v>
      </c>
      <c r="L209" s="1" t="s">
        <v>31</v>
      </c>
      <c r="M209" s="1" t="s">
        <v>7452</v>
      </c>
      <c r="N209" s="1" t="s">
        <v>7453</v>
      </c>
      <c r="O209" s="1" t="s">
        <v>7454</v>
      </c>
      <c r="P209" s="1">
        <v>1.0</v>
      </c>
      <c r="Q209" s="1">
        <v>1.0</v>
      </c>
      <c r="U209" s="1">
        <v>5.0</v>
      </c>
      <c r="V209" s="1" t="s">
        <v>7455</v>
      </c>
      <c r="W209" s="9"/>
      <c r="X209" s="11"/>
      <c r="Y209" s="13" t="s">
        <v>36</v>
      </c>
    </row>
    <row r="210">
      <c r="A210" s="1" t="s">
        <v>7456</v>
      </c>
      <c r="B210" s="1" t="s">
        <v>7457</v>
      </c>
      <c r="C210" s="1" t="s">
        <v>7458</v>
      </c>
      <c r="J210" s="4" t="s">
        <v>7459</v>
      </c>
      <c r="K210" s="1" t="s">
        <v>663</v>
      </c>
      <c r="L210" s="1" t="s">
        <v>31</v>
      </c>
      <c r="M210" s="1" t="s">
        <v>6380</v>
      </c>
      <c r="N210" s="1" t="s">
        <v>7460</v>
      </c>
      <c r="O210" s="1" t="s">
        <v>7461</v>
      </c>
      <c r="P210" s="1">
        <v>1.0</v>
      </c>
      <c r="Q210" s="1">
        <v>1.0</v>
      </c>
      <c r="U210" s="1">
        <v>3.0</v>
      </c>
      <c r="V210" s="1" t="s">
        <v>7462</v>
      </c>
      <c r="W210" s="9"/>
      <c r="X210" s="11"/>
      <c r="Y210" s="13" t="s">
        <v>36</v>
      </c>
    </row>
    <row r="211">
      <c r="A211" s="1" t="s">
        <v>7463</v>
      </c>
      <c r="B211" s="1" t="s">
        <v>7464</v>
      </c>
      <c r="C211" s="1" t="s">
        <v>7465</v>
      </c>
      <c r="H211" s="1" t="s">
        <v>303</v>
      </c>
      <c r="J211" s="4" t="s">
        <v>7466</v>
      </c>
      <c r="K211" s="1" t="s">
        <v>30</v>
      </c>
      <c r="L211" s="1" t="s">
        <v>31</v>
      </c>
      <c r="M211" s="1" t="s">
        <v>7467</v>
      </c>
      <c r="N211" s="1" t="s">
        <v>7468</v>
      </c>
      <c r="O211" s="1" t="s">
        <v>7469</v>
      </c>
      <c r="P211" s="1">
        <v>56.0</v>
      </c>
      <c r="Q211" s="1">
        <v>8.0</v>
      </c>
      <c r="R211" s="1">
        <v>4.0</v>
      </c>
      <c r="S211" s="1">
        <v>1.0</v>
      </c>
      <c r="U211" s="1">
        <v>69.0</v>
      </c>
      <c r="V211" s="1" t="s">
        <v>7470</v>
      </c>
      <c r="W211" s="10">
        <v>43311.0</v>
      </c>
      <c r="X211" s="11" t="s">
        <v>95</v>
      </c>
      <c r="Y211" s="11" t="s">
        <v>36</v>
      </c>
    </row>
    <row r="212">
      <c r="A212" s="1" t="s">
        <v>7471</v>
      </c>
      <c r="B212" s="1" t="s">
        <v>7472</v>
      </c>
      <c r="C212" s="1" t="s">
        <v>7473</v>
      </c>
      <c r="J212" s="4" t="s">
        <v>7474</v>
      </c>
      <c r="K212" s="1" t="s">
        <v>61</v>
      </c>
      <c r="L212" s="1" t="s">
        <v>31</v>
      </c>
      <c r="M212" s="1" t="s">
        <v>7475</v>
      </c>
      <c r="N212" s="1" t="s">
        <v>7476</v>
      </c>
      <c r="O212" s="1" t="s">
        <v>7477</v>
      </c>
      <c r="P212" s="1">
        <v>4.0</v>
      </c>
      <c r="Q212" s="1">
        <v>1.0</v>
      </c>
      <c r="U212" s="1">
        <v>7.0</v>
      </c>
      <c r="V212" s="1" t="s">
        <v>7478</v>
      </c>
      <c r="W212" s="10">
        <v>44320.0</v>
      </c>
      <c r="X212" s="11" t="s">
        <v>95</v>
      </c>
      <c r="Y212" s="11" t="s">
        <v>36</v>
      </c>
    </row>
    <row r="213">
      <c r="A213" s="1" t="s">
        <v>7479</v>
      </c>
      <c r="B213" s="1" t="s">
        <v>7480</v>
      </c>
      <c r="C213" s="1" t="s">
        <v>7481</v>
      </c>
      <c r="D213" s="1" t="s">
        <v>7482</v>
      </c>
      <c r="E213" s="1" t="s">
        <v>7483</v>
      </c>
      <c r="F213" s="1" t="s">
        <v>7484</v>
      </c>
      <c r="G213" s="1" t="s">
        <v>7485</v>
      </c>
      <c r="H213" s="1" t="s">
        <v>7486</v>
      </c>
      <c r="J213" s="4" t="s">
        <v>7487</v>
      </c>
      <c r="K213" s="1" t="s">
        <v>30</v>
      </c>
      <c r="L213" s="1" t="s">
        <v>31</v>
      </c>
      <c r="M213" s="1" t="s">
        <v>7488</v>
      </c>
      <c r="N213" s="1" t="s">
        <v>7489</v>
      </c>
      <c r="O213" s="1" t="s">
        <v>7490</v>
      </c>
      <c r="P213" s="1">
        <v>1.0</v>
      </c>
      <c r="Q213" s="1">
        <v>1.0</v>
      </c>
      <c r="U213" s="1">
        <v>1.0</v>
      </c>
      <c r="V213" s="1" t="s">
        <v>7491</v>
      </c>
      <c r="W213" s="9"/>
      <c r="X213" s="11" t="s">
        <v>95</v>
      </c>
      <c r="Y213" s="11" t="s">
        <v>36</v>
      </c>
    </row>
    <row r="214">
      <c r="A214" s="1" t="s">
        <v>7492</v>
      </c>
      <c r="B214" s="1" t="s">
        <v>7493</v>
      </c>
      <c r="C214" s="1" t="s">
        <v>7494</v>
      </c>
      <c r="D214" s="1" t="s">
        <v>7495</v>
      </c>
      <c r="E214" s="1" t="s">
        <v>7494</v>
      </c>
      <c r="J214" s="4" t="s">
        <v>7496</v>
      </c>
      <c r="K214" s="1" t="s">
        <v>401</v>
      </c>
      <c r="L214" s="1" t="s">
        <v>31</v>
      </c>
      <c r="M214" s="1" t="s">
        <v>7497</v>
      </c>
      <c r="N214" s="1" t="s">
        <v>7498</v>
      </c>
      <c r="O214" s="1" t="s">
        <v>7499</v>
      </c>
      <c r="P214" s="1">
        <v>1.0</v>
      </c>
      <c r="Q214" s="1">
        <v>1.0</v>
      </c>
      <c r="U214" s="1">
        <v>6.0</v>
      </c>
      <c r="V214" s="1" t="s">
        <v>7500</v>
      </c>
      <c r="W214" s="9"/>
      <c r="X214" s="11"/>
      <c r="Y214" s="11" t="s">
        <v>36</v>
      </c>
    </row>
    <row r="215">
      <c r="A215" s="1" t="s">
        <v>7501</v>
      </c>
      <c r="B215" s="1" t="s">
        <v>7502</v>
      </c>
      <c r="C215" s="1" t="s">
        <v>7503</v>
      </c>
      <c r="D215" s="1" t="s">
        <v>7504</v>
      </c>
      <c r="J215" s="4" t="s">
        <v>7505</v>
      </c>
      <c r="K215" s="1" t="s">
        <v>30</v>
      </c>
      <c r="L215" s="1" t="s">
        <v>31</v>
      </c>
      <c r="M215" s="1" t="s">
        <v>7506</v>
      </c>
      <c r="N215" s="1" t="s">
        <v>7507</v>
      </c>
      <c r="O215" s="1" t="s">
        <v>7508</v>
      </c>
      <c r="P215" s="1">
        <v>1.0</v>
      </c>
      <c r="Q215" s="1">
        <v>1.0</v>
      </c>
      <c r="U215" s="1">
        <v>90.0</v>
      </c>
      <c r="V215" s="1" t="s">
        <v>7509</v>
      </c>
      <c r="W215" s="10">
        <v>44166.0</v>
      </c>
      <c r="X215" s="11" t="s">
        <v>95</v>
      </c>
      <c r="Y215" s="11" t="s">
        <v>36</v>
      </c>
    </row>
    <row r="216">
      <c r="A216" s="1" t="s">
        <v>7510</v>
      </c>
      <c r="B216" s="1" t="s">
        <v>7511</v>
      </c>
      <c r="C216" s="1" t="s">
        <v>7512</v>
      </c>
      <c r="H216" s="1" t="s">
        <v>7513</v>
      </c>
      <c r="J216" s="4" t="s">
        <v>7514</v>
      </c>
      <c r="K216" s="1" t="s">
        <v>61</v>
      </c>
      <c r="L216" s="1" t="s">
        <v>31</v>
      </c>
      <c r="M216" s="1" t="s">
        <v>7515</v>
      </c>
      <c r="N216" s="1" t="s">
        <v>7516</v>
      </c>
      <c r="O216" s="1" t="s">
        <v>7517</v>
      </c>
      <c r="P216" s="1">
        <v>1.0</v>
      </c>
      <c r="Q216" s="1">
        <v>1.0</v>
      </c>
      <c r="U216" s="1">
        <v>1.0</v>
      </c>
      <c r="V216" s="1" t="s">
        <v>7518</v>
      </c>
      <c r="W216" s="9"/>
      <c r="X216" s="11"/>
      <c r="Y216" s="11" t="s">
        <v>36</v>
      </c>
    </row>
    <row r="217">
      <c r="A217" s="1" t="s">
        <v>7519</v>
      </c>
      <c r="B217" s="1" t="s">
        <v>7520</v>
      </c>
      <c r="C217" s="1" t="s">
        <v>7521</v>
      </c>
      <c r="D217" s="1" t="s">
        <v>7522</v>
      </c>
      <c r="F217" s="1" t="s">
        <v>7523</v>
      </c>
      <c r="G217" s="1" t="s">
        <v>7524</v>
      </c>
      <c r="H217" s="1" t="s">
        <v>7525</v>
      </c>
      <c r="J217" s="4" t="s">
        <v>7526</v>
      </c>
      <c r="K217" s="1" t="s">
        <v>401</v>
      </c>
      <c r="L217" s="1" t="s">
        <v>31</v>
      </c>
      <c r="M217" s="1" t="s">
        <v>4317</v>
      </c>
      <c r="N217" s="1" t="s">
        <v>7527</v>
      </c>
      <c r="O217" s="1" t="s">
        <v>7528</v>
      </c>
      <c r="P217" s="1">
        <v>1.0</v>
      </c>
      <c r="Q217" s="1">
        <v>1.0</v>
      </c>
      <c r="U217" s="1">
        <v>2.0</v>
      </c>
      <c r="V217" s="1" t="s">
        <v>7529</v>
      </c>
      <c r="W217" s="9"/>
      <c r="X217" s="11" t="s">
        <v>95</v>
      </c>
      <c r="Y217" s="11" t="s">
        <v>36</v>
      </c>
    </row>
    <row r="218">
      <c r="A218" s="1" t="s">
        <v>7530</v>
      </c>
      <c r="B218" s="1" t="s">
        <v>7531</v>
      </c>
      <c r="C218" s="1" t="s">
        <v>7532</v>
      </c>
      <c r="J218" s="4" t="s">
        <v>7533</v>
      </c>
      <c r="K218" s="1" t="s">
        <v>30</v>
      </c>
      <c r="L218" s="1" t="s">
        <v>31</v>
      </c>
      <c r="M218" s="1" t="s">
        <v>307</v>
      </c>
      <c r="N218" s="1" t="s">
        <v>7534</v>
      </c>
      <c r="O218" s="1" t="s">
        <v>7535</v>
      </c>
      <c r="P218" s="1">
        <v>1.0</v>
      </c>
      <c r="Q218" s="1">
        <v>1.0</v>
      </c>
      <c r="U218" s="1">
        <v>3.0</v>
      </c>
      <c r="V218" s="1" t="s">
        <v>7536</v>
      </c>
      <c r="W218" s="9"/>
      <c r="X218" s="11" t="s">
        <v>95</v>
      </c>
      <c r="Y218" s="11" t="s">
        <v>36</v>
      </c>
    </row>
    <row r="219">
      <c r="A219" s="1" t="s">
        <v>7537</v>
      </c>
      <c r="B219" s="1" t="s">
        <v>7538</v>
      </c>
      <c r="C219" s="1" t="s">
        <v>5758</v>
      </c>
      <c r="H219" s="1" t="s">
        <v>7539</v>
      </c>
      <c r="I219" s="1" t="s">
        <v>7540</v>
      </c>
      <c r="J219" s="4" t="s">
        <v>7541</v>
      </c>
      <c r="K219" s="1" t="s">
        <v>41</v>
      </c>
      <c r="L219" s="1" t="s">
        <v>31</v>
      </c>
      <c r="M219" s="1" t="s">
        <v>4470</v>
      </c>
      <c r="N219" s="1" t="s">
        <v>7542</v>
      </c>
      <c r="O219" s="1" t="s">
        <v>7543</v>
      </c>
      <c r="P219" s="1">
        <v>4.0</v>
      </c>
      <c r="Q219" s="1">
        <v>3.0</v>
      </c>
      <c r="R219" s="1">
        <v>28.0</v>
      </c>
      <c r="S219" s="1">
        <v>2.0</v>
      </c>
      <c r="T219" s="1">
        <v>8.0</v>
      </c>
      <c r="U219" s="1">
        <v>121.0</v>
      </c>
      <c r="V219" s="1" t="s">
        <v>7544</v>
      </c>
      <c r="W219" s="10">
        <v>43795.0</v>
      </c>
      <c r="X219" s="1" t="s">
        <v>178</v>
      </c>
      <c r="Y219" s="11" t="s">
        <v>36</v>
      </c>
    </row>
    <row r="220">
      <c r="A220" s="1" t="s">
        <v>7545</v>
      </c>
      <c r="B220" s="1" t="s">
        <v>7546</v>
      </c>
      <c r="C220" s="1" t="s">
        <v>7547</v>
      </c>
      <c r="D220" s="1" t="s">
        <v>7548</v>
      </c>
      <c r="G220" s="1" t="s">
        <v>7549</v>
      </c>
      <c r="H220" s="1" t="s">
        <v>7550</v>
      </c>
      <c r="J220" s="4" t="s">
        <v>7551</v>
      </c>
      <c r="K220" s="1" t="s">
        <v>30</v>
      </c>
      <c r="L220" s="1" t="s">
        <v>51</v>
      </c>
      <c r="M220" s="1" t="s">
        <v>7552</v>
      </c>
      <c r="N220" s="1" t="s">
        <v>7553</v>
      </c>
      <c r="O220" s="1" t="s">
        <v>7554</v>
      </c>
      <c r="P220" s="1">
        <v>3.0</v>
      </c>
      <c r="Q220" s="1">
        <v>1.0</v>
      </c>
      <c r="U220" s="1">
        <v>97.0</v>
      </c>
      <c r="V220" s="1" t="s">
        <v>7555</v>
      </c>
      <c r="W220" s="10">
        <v>43856.0</v>
      </c>
      <c r="X220" s="11" t="s">
        <v>95</v>
      </c>
      <c r="Y220" s="11" t="s">
        <v>36</v>
      </c>
    </row>
    <row r="221">
      <c r="A221" s="1" t="s">
        <v>7556</v>
      </c>
      <c r="B221" s="1" t="s">
        <v>7557</v>
      </c>
      <c r="C221" s="1" t="s">
        <v>7558</v>
      </c>
      <c r="J221" s="4" t="s">
        <v>7559</v>
      </c>
      <c r="K221" s="1" t="s">
        <v>30</v>
      </c>
      <c r="L221" s="1" t="s">
        <v>7560</v>
      </c>
      <c r="M221" s="1" t="s">
        <v>7561</v>
      </c>
      <c r="N221" s="1" t="s">
        <v>7562</v>
      </c>
      <c r="O221" s="1" t="s">
        <v>7563</v>
      </c>
      <c r="P221" s="1">
        <v>1.0</v>
      </c>
      <c r="Q221" s="1">
        <v>1.0</v>
      </c>
      <c r="U221" s="1">
        <v>4.0</v>
      </c>
      <c r="V221" s="1" t="s">
        <v>7564</v>
      </c>
      <c r="W221" s="10">
        <v>44329.0</v>
      </c>
      <c r="X221" s="11"/>
      <c r="Y221" s="11"/>
    </row>
    <row r="222">
      <c r="A222" s="1" t="s">
        <v>7565</v>
      </c>
      <c r="B222" s="1" t="s">
        <v>7566</v>
      </c>
      <c r="C222" s="1" t="s">
        <v>5758</v>
      </c>
      <c r="H222" s="1" t="s">
        <v>7567</v>
      </c>
      <c r="I222" s="1" t="s">
        <v>7568</v>
      </c>
      <c r="J222" s="4" t="s">
        <v>7569</v>
      </c>
      <c r="K222" s="1" t="s">
        <v>41</v>
      </c>
      <c r="L222" s="1" t="s">
        <v>31</v>
      </c>
      <c r="M222" s="1" t="s">
        <v>4470</v>
      </c>
      <c r="N222" s="1" t="s">
        <v>7570</v>
      </c>
      <c r="O222" s="1" t="s">
        <v>7571</v>
      </c>
      <c r="P222" s="1">
        <v>4.0</v>
      </c>
      <c r="Q222" s="1">
        <v>1.0</v>
      </c>
      <c r="R222" s="1">
        <v>1.0</v>
      </c>
      <c r="S222" s="1">
        <v>2.0</v>
      </c>
      <c r="U222" s="1">
        <v>83.0</v>
      </c>
      <c r="V222" s="1" t="s">
        <v>7572</v>
      </c>
      <c r="W222" s="10">
        <v>44230.0</v>
      </c>
      <c r="X222" s="1" t="s">
        <v>178</v>
      </c>
      <c r="Y222" s="11" t="s">
        <v>36</v>
      </c>
    </row>
    <row r="223">
      <c r="A223" s="1" t="s">
        <v>7573</v>
      </c>
      <c r="B223" s="1" t="s">
        <v>7574</v>
      </c>
      <c r="C223" s="1" t="s">
        <v>5758</v>
      </c>
      <c r="H223" s="1" t="s">
        <v>7575</v>
      </c>
      <c r="I223" s="1" t="s">
        <v>7576</v>
      </c>
      <c r="J223" s="4" t="s">
        <v>7577</v>
      </c>
      <c r="K223" s="1" t="s">
        <v>41</v>
      </c>
      <c r="L223" s="1" t="s">
        <v>31</v>
      </c>
      <c r="M223" s="1" t="s">
        <v>4470</v>
      </c>
      <c r="N223" s="1" t="s">
        <v>7578</v>
      </c>
      <c r="O223" s="1" t="s">
        <v>7579</v>
      </c>
      <c r="P223" s="1">
        <v>4.0</v>
      </c>
      <c r="Q223" s="1">
        <v>2.0</v>
      </c>
      <c r="R223" s="1">
        <v>23.0</v>
      </c>
      <c r="S223" s="1">
        <v>1.0</v>
      </c>
      <c r="U223" s="1">
        <v>109.0</v>
      </c>
      <c r="V223" s="1" t="s">
        <v>7580</v>
      </c>
      <c r="W223" s="10">
        <v>43773.0</v>
      </c>
      <c r="X223" s="1" t="s">
        <v>178</v>
      </c>
      <c r="Y223" s="11" t="s">
        <v>36</v>
      </c>
    </row>
    <row r="224">
      <c r="A224" s="1" t="s">
        <v>7581</v>
      </c>
      <c r="B224" s="1" t="s">
        <v>7582</v>
      </c>
      <c r="C224" s="1" t="s">
        <v>7583</v>
      </c>
      <c r="D224" s="1" t="s">
        <v>6980</v>
      </c>
      <c r="H224" s="1" t="s">
        <v>7584</v>
      </c>
      <c r="J224" s="4" t="s">
        <v>7585</v>
      </c>
      <c r="K224" s="1" t="s">
        <v>401</v>
      </c>
      <c r="L224" s="1" t="s">
        <v>31</v>
      </c>
      <c r="M224" s="1" t="s">
        <v>6216</v>
      </c>
      <c r="N224" s="1" t="s">
        <v>7586</v>
      </c>
      <c r="O224" s="1" t="s">
        <v>7587</v>
      </c>
      <c r="P224" s="1">
        <v>1.0</v>
      </c>
      <c r="Q224" s="1">
        <v>1.0</v>
      </c>
      <c r="T224" s="1">
        <v>6.0</v>
      </c>
      <c r="U224" s="1">
        <v>413.0</v>
      </c>
      <c r="V224" s="1" t="s">
        <v>7588</v>
      </c>
      <c r="W224" s="9"/>
      <c r="X224" s="11" t="s">
        <v>95</v>
      </c>
      <c r="Y224" s="11" t="s">
        <v>36</v>
      </c>
    </row>
    <row r="225">
      <c r="A225" s="1" t="s">
        <v>7589</v>
      </c>
      <c r="B225" s="1" t="s">
        <v>7590</v>
      </c>
      <c r="C225" s="1" t="s">
        <v>7591</v>
      </c>
      <c r="D225" s="1" t="s">
        <v>7592</v>
      </c>
      <c r="E225" s="1" t="s">
        <v>7593</v>
      </c>
      <c r="G225" s="1" t="s">
        <v>3688</v>
      </c>
      <c r="H225" s="1" t="s">
        <v>7594</v>
      </c>
      <c r="J225" s="4" t="s">
        <v>7595</v>
      </c>
      <c r="K225" s="1" t="s">
        <v>30</v>
      </c>
      <c r="L225" s="1" t="s">
        <v>31</v>
      </c>
      <c r="M225" s="1" t="s">
        <v>7596</v>
      </c>
      <c r="N225" s="1" t="s">
        <v>7597</v>
      </c>
      <c r="O225" s="1" t="s">
        <v>7598</v>
      </c>
      <c r="P225" s="1">
        <v>1.0</v>
      </c>
      <c r="Q225" s="1">
        <v>1.0</v>
      </c>
      <c r="U225" s="1">
        <v>38.0</v>
      </c>
      <c r="V225" s="1" t="s">
        <v>7599</v>
      </c>
      <c r="W225" s="9"/>
      <c r="X225" s="11"/>
      <c r="Y225" s="1"/>
    </row>
    <row r="226">
      <c r="A226" s="1" t="s">
        <v>7600</v>
      </c>
      <c r="B226" s="1" t="s">
        <v>7601</v>
      </c>
      <c r="C226" s="1" t="s">
        <v>7602</v>
      </c>
      <c r="H226" s="1" t="s">
        <v>7603</v>
      </c>
      <c r="J226" s="4" t="s">
        <v>7604</v>
      </c>
      <c r="K226" s="1" t="s">
        <v>61</v>
      </c>
      <c r="L226" s="1" t="s">
        <v>31</v>
      </c>
      <c r="M226" s="1" t="s">
        <v>7605</v>
      </c>
      <c r="N226" s="1" t="s">
        <v>7606</v>
      </c>
      <c r="O226" s="1" t="s">
        <v>7607</v>
      </c>
      <c r="P226" s="1">
        <v>6.0</v>
      </c>
      <c r="R226" s="1">
        <v>8.0</v>
      </c>
      <c r="S226" s="1">
        <v>6.0</v>
      </c>
      <c r="T226" s="1">
        <v>1.0</v>
      </c>
      <c r="U226" s="1">
        <v>37.0</v>
      </c>
      <c r="V226" s="1" t="s">
        <v>7608</v>
      </c>
      <c r="W226" s="10">
        <v>44233.0</v>
      </c>
      <c r="X226" s="1" t="s">
        <v>95</v>
      </c>
      <c r="Y226" s="1" t="s">
        <v>36</v>
      </c>
    </row>
    <row r="227">
      <c r="A227" s="1" t="s">
        <v>7609</v>
      </c>
      <c r="B227" s="1" t="s">
        <v>7610</v>
      </c>
      <c r="C227" s="1" t="s">
        <v>7611</v>
      </c>
      <c r="D227" s="1" t="s">
        <v>7612</v>
      </c>
      <c r="J227" s="4" t="s">
        <v>7613</v>
      </c>
      <c r="K227" s="1" t="s">
        <v>30</v>
      </c>
      <c r="L227" s="1" t="s">
        <v>30</v>
      </c>
      <c r="N227" s="1" t="s">
        <v>7614</v>
      </c>
      <c r="O227" s="1" t="s">
        <v>7615</v>
      </c>
      <c r="P227" s="1">
        <v>1.0</v>
      </c>
      <c r="Q227" s="1">
        <v>1.0</v>
      </c>
      <c r="U227" s="1">
        <v>3.0</v>
      </c>
      <c r="V227" s="1" t="s">
        <v>7616</v>
      </c>
      <c r="W227" s="9"/>
      <c r="X227" s="6"/>
      <c r="Y227" s="1"/>
    </row>
    <row r="228">
      <c r="A228" s="1" t="s">
        <v>7617</v>
      </c>
      <c r="B228" s="1" t="s">
        <v>7618</v>
      </c>
      <c r="C228" s="1" t="s">
        <v>7619</v>
      </c>
      <c r="D228" s="1" t="s">
        <v>7620</v>
      </c>
      <c r="G228" s="1" t="s">
        <v>7621</v>
      </c>
      <c r="H228" s="1" t="s">
        <v>7622</v>
      </c>
      <c r="J228" s="4" t="s">
        <v>7623</v>
      </c>
      <c r="K228" s="1" t="s">
        <v>401</v>
      </c>
      <c r="L228" s="1" t="s">
        <v>51</v>
      </c>
      <c r="M228" s="1" t="s">
        <v>7088</v>
      </c>
      <c r="N228" s="1" t="s">
        <v>7624</v>
      </c>
      <c r="O228" s="1" t="s">
        <v>7625</v>
      </c>
      <c r="P228" s="1">
        <v>1.0</v>
      </c>
      <c r="Q228" s="1">
        <v>1.0</v>
      </c>
      <c r="R228" s="1">
        <v>1.0</v>
      </c>
      <c r="U228" s="1">
        <v>3.0</v>
      </c>
      <c r="V228" s="1" t="s">
        <v>7626</v>
      </c>
      <c r="W228" s="9"/>
      <c r="X228" s="6"/>
      <c r="Y228" s="1" t="s">
        <v>36</v>
      </c>
    </row>
    <row r="229">
      <c r="A229" s="1" t="s">
        <v>7627</v>
      </c>
      <c r="B229" s="1" t="s">
        <v>7628</v>
      </c>
      <c r="C229" s="1" t="s">
        <v>7629</v>
      </c>
      <c r="H229" s="1" t="s">
        <v>7630</v>
      </c>
      <c r="I229" s="1" t="s">
        <v>7631</v>
      </c>
      <c r="J229" s="4" t="s">
        <v>7632</v>
      </c>
      <c r="K229" s="1" t="s">
        <v>401</v>
      </c>
      <c r="L229" s="1" t="s">
        <v>31</v>
      </c>
      <c r="M229" s="1" t="s">
        <v>6216</v>
      </c>
      <c r="N229" s="1" t="s">
        <v>7633</v>
      </c>
      <c r="O229" s="1" t="s">
        <v>7634</v>
      </c>
      <c r="P229" s="1">
        <v>7.0</v>
      </c>
      <c r="Q229" s="1">
        <v>4.0</v>
      </c>
      <c r="R229" s="1">
        <v>8.0</v>
      </c>
      <c r="S229" s="1">
        <v>5.0</v>
      </c>
      <c r="T229" s="1">
        <v>1.0</v>
      </c>
      <c r="U229" s="1">
        <v>133.0</v>
      </c>
      <c r="V229" s="1" t="s">
        <v>7635</v>
      </c>
      <c r="W229" s="10">
        <v>42669.0</v>
      </c>
      <c r="X229" s="1" t="s">
        <v>95</v>
      </c>
      <c r="Y229" s="1" t="s">
        <v>36</v>
      </c>
    </row>
    <row r="230">
      <c r="A230" s="1" t="s">
        <v>7636</v>
      </c>
      <c r="B230" s="1" t="s">
        <v>7637</v>
      </c>
      <c r="C230" s="1" t="s">
        <v>7638</v>
      </c>
      <c r="D230" s="1" t="s">
        <v>7639</v>
      </c>
      <c r="E230" s="1" t="s">
        <v>7640</v>
      </c>
      <c r="G230" s="1" t="s">
        <v>7641</v>
      </c>
      <c r="J230" s="4" t="s">
        <v>7642</v>
      </c>
      <c r="K230" s="1" t="s">
        <v>30</v>
      </c>
      <c r="L230" s="1" t="s">
        <v>31</v>
      </c>
      <c r="M230" s="1" t="s">
        <v>7643</v>
      </c>
      <c r="N230" s="1" t="s">
        <v>7644</v>
      </c>
      <c r="O230" s="1" t="s">
        <v>7645</v>
      </c>
      <c r="P230" s="1">
        <v>1.0</v>
      </c>
      <c r="Q230" s="1">
        <v>1.0</v>
      </c>
      <c r="U230" s="1">
        <v>183.0</v>
      </c>
      <c r="V230" s="1" t="s">
        <v>7646</v>
      </c>
      <c r="W230" s="10">
        <v>44039.0</v>
      </c>
      <c r="X230" s="1" t="s">
        <v>95</v>
      </c>
      <c r="Y230" s="1" t="s">
        <v>36</v>
      </c>
    </row>
    <row r="231">
      <c r="A231" s="1" t="s">
        <v>813</v>
      </c>
      <c r="B231" s="1" t="s">
        <v>814</v>
      </c>
      <c r="C231" s="1" t="s">
        <v>815</v>
      </c>
      <c r="D231" s="1" t="s">
        <v>816</v>
      </c>
      <c r="E231" s="1" t="s">
        <v>817</v>
      </c>
      <c r="F231" s="1" t="s">
        <v>818</v>
      </c>
      <c r="G231" s="1" t="s">
        <v>819</v>
      </c>
      <c r="J231" s="4" t="s">
        <v>820</v>
      </c>
      <c r="K231" s="1" t="s">
        <v>30</v>
      </c>
      <c r="L231" s="1" t="s">
        <v>31</v>
      </c>
      <c r="M231" s="1" t="s">
        <v>145</v>
      </c>
      <c r="N231" s="1" t="s">
        <v>821</v>
      </c>
      <c r="O231" s="1" t="s">
        <v>822</v>
      </c>
      <c r="P231" s="1">
        <v>1.0</v>
      </c>
      <c r="Q231" s="1">
        <v>1.0</v>
      </c>
      <c r="R231" s="1">
        <v>1.0</v>
      </c>
      <c r="U231" s="1">
        <v>4.0</v>
      </c>
      <c r="V231" s="1" t="s">
        <v>823</v>
      </c>
      <c r="W231" s="9"/>
      <c r="X231" s="1" t="s">
        <v>95</v>
      </c>
      <c r="Y231" s="1"/>
    </row>
    <row r="232">
      <c r="A232" s="1" t="s">
        <v>7647</v>
      </c>
      <c r="B232" s="1" t="s">
        <v>7648</v>
      </c>
      <c r="C232" s="1" t="s">
        <v>5794</v>
      </c>
      <c r="H232" s="1" t="s">
        <v>7649</v>
      </c>
      <c r="I232" s="1" t="s">
        <v>7650</v>
      </c>
      <c r="J232" s="4" t="s">
        <v>7651</v>
      </c>
      <c r="K232" s="1" t="s">
        <v>41</v>
      </c>
      <c r="L232" s="1" t="s">
        <v>31</v>
      </c>
      <c r="M232" s="1" t="s">
        <v>31</v>
      </c>
      <c r="N232" s="1" t="s">
        <v>7652</v>
      </c>
      <c r="O232" s="1" t="s">
        <v>7653</v>
      </c>
      <c r="P232" s="1">
        <v>21.0</v>
      </c>
      <c r="Q232" s="1">
        <v>14.0</v>
      </c>
      <c r="R232" s="1">
        <v>11.0</v>
      </c>
      <c r="S232" s="1">
        <v>8.0</v>
      </c>
      <c r="T232" s="1">
        <v>2.0</v>
      </c>
      <c r="U232" s="1">
        <v>48.0</v>
      </c>
      <c r="V232" s="1" t="s">
        <v>7654</v>
      </c>
      <c r="W232" s="10">
        <v>44026.0</v>
      </c>
      <c r="X232" s="1" t="s">
        <v>178</v>
      </c>
      <c r="Y232" s="1" t="s">
        <v>36</v>
      </c>
    </row>
    <row r="233">
      <c r="A233" s="1" t="s">
        <v>7655</v>
      </c>
      <c r="B233" s="1" t="s">
        <v>7656</v>
      </c>
      <c r="C233" s="1" t="s">
        <v>5794</v>
      </c>
      <c r="H233" s="1" t="s">
        <v>7657</v>
      </c>
      <c r="I233" s="1" t="s">
        <v>7658</v>
      </c>
      <c r="J233" s="4" t="s">
        <v>7659</v>
      </c>
      <c r="K233" s="1" t="s">
        <v>41</v>
      </c>
      <c r="L233" s="1" t="s">
        <v>31</v>
      </c>
      <c r="M233" s="1" t="s">
        <v>31</v>
      </c>
      <c r="N233" s="1" t="s">
        <v>7660</v>
      </c>
      <c r="O233" s="1" t="s">
        <v>7661</v>
      </c>
      <c r="P233" s="1">
        <v>21.0</v>
      </c>
      <c r="Q233" s="1">
        <v>12.0</v>
      </c>
      <c r="R233" s="1">
        <v>7.0</v>
      </c>
      <c r="S233" s="1">
        <v>1.0</v>
      </c>
      <c r="T233" s="1">
        <v>1.0</v>
      </c>
      <c r="U233" s="1">
        <v>10.0</v>
      </c>
      <c r="V233" s="1" t="s">
        <v>7662</v>
      </c>
      <c r="W233" s="10">
        <v>44281.0</v>
      </c>
      <c r="X233" s="1" t="s">
        <v>178</v>
      </c>
      <c r="Y233" s="1" t="s">
        <v>36</v>
      </c>
    </row>
    <row r="234">
      <c r="A234" s="1" t="s">
        <v>7663</v>
      </c>
      <c r="B234" s="1" t="s">
        <v>7664</v>
      </c>
      <c r="C234" s="1" t="s">
        <v>7322</v>
      </c>
      <c r="D234" s="1" t="s">
        <v>7323</v>
      </c>
      <c r="E234" s="1" t="s">
        <v>7324</v>
      </c>
      <c r="F234" s="1" t="s">
        <v>7325</v>
      </c>
      <c r="G234" s="1" t="s">
        <v>7326</v>
      </c>
      <c r="H234" s="1" t="s">
        <v>7665</v>
      </c>
      <c r="I234" s="1" t="s">
        <v>7666</v>
      </c>
      <c r="J234" s="4" t="s">
        <v>7667</v>
      </c>
      <c r="K234" s="1" t="s">
        <v>401</v>
      </c>
      <c r="L234" s="1" t="s">
        <v>31</v>
      </c>
      <c r="M234" s="1" t="s">
        <v>31</v>
      </c>
      <c r="N234" s="1" t="s">
        <v>7668</v>
      </c>
      <c r="O234" s="1" t="s">
        <v>7669</v>
      </c>
      <c r="P234" s="1">
        <v>1.0</v>
      </c>
      <c r="Q234" s="1">
        <v>1.0</v>
      </c>
      <c r="U234" s="1">
        <v>16.0</v>
      </c>
      <c r="V234" s="1" t="s">
        <v>7670</v>
      </c>
      <c r="W234" s="9"/>
      <c r="X234" s="1" t="s">
        <v>95</v>
      </c>
      <c r="Y234" s="1" t="s">
        <v>36</v>
      </c>
    </row>
    <row r="235">
      <c r="A235" s="1" t="s">
        <v>7671</v>
      </c>
      <c r="B235" s="1" t="s">
        <v>7672</v>
      </c>
      <c r="C235" s="1" t="s">
        <v>7322</v>
      </c>
      <c r="D235" s="1" t="s">
        <v>7323</v>
      </c>
      <c r="E235" s="1" t="s">
        <v>7324</v>
      </c>
      <c r="F235" s="1" t="s">
        <v>7325</v>
      </c>
      <c r="G235" s="1" t="s">
        <v>7326</v>
      </c>
      <c r="H235" s="1" t="s">
        <v>7673</v>
      </c>
      <c r="I235" s="1" t="s">
        <v>7674</v>
      </c>
      <c r="J235" s="4" t="s">
        <v>7675</v>
      </c>
      <c r="K235" s="1" t="s">
        <v>401</v>
      </c>
      <c r="L235" s="1" t="s">
        <v>31</v>
      </c>
      <c r="M235" s="1" t="s">
        <v>31</v>
      </c>
      <c r="N235" s="1" t="s">
        <v>7676</v>
      </c>
      <c r="O235" s="1" t="s">
        <v>7677</v>
      </c>
      <c r="P235" s="1">
        <v>1.0</v>
      </c>
      <c r="Q235" s="1">
        <v>1.0</v>
      </c>
      <c r="U235" s="1">
        <v>14.0</v>
      </c>
      <c r="V235" s="1" t="s">
        <v>7678</v>
      </c>
      <c r="W235" s="9"/>
      <c r="X235" s="1" t="s">
        <v>95</v>
      </c>
      <c r="Y235" s="1" t="s">
        <v>36</v>
      </c>
    </row>
    <row r="236">
      <c r="A236" s="1" t="s">
        <v>7679</v>
      </c>
      <c r="B236" s="1" t="s">
        <v>7680</v>
      </c>
      <c r="C236" s="1" t="s">
        <v>7322</v>
      </c>
      <c r="D236" s="1" t="s">
        <v>7323</v>
      </c>
      <c r="E236" s="1" t="s">
        <v>7324</v>
      </c>
      <c r="F236" s="1" t="s">
        <v>7325</v>
      </c>
      <c r="G236" s="1" t="s">
        <v>7326</v>
      </c>
      <c r="H236" s="1" t="s">
        <v>7681</v>
      </c>
      <c r="I236" s="1" t="s">
        <v>7682</v>
      </c>
      <c r="J236" s="4" t="s">
        <v>7683</v>
      </c>
      <c r="K236" s="1" t="s">
        <v>401</v>
      </c>
      <c r="L236" s="1" t="s">
        <v>31</v>
      </c>
      <c r="M236" s="1" t="s">
        <v>31</v>
      </c>
      <c r="N236" s="1" t="s">
        <v>7684</v>
      </c>
      <c r="O236" s="1" t="s">
        <v>7685</v>
      </c>
      <c r="P236" s="1">
        <v>1.0</v>
      </c>
      <c r="Q236" s="1">
        <v>1.0</v>
      </c>
      <c r="U236" s="1">
        <v>14.0</v>
      </c>
      <c r="V236" s="1" t="s">
        <v>7686</v>
      </c>
      <c r="W236" s="9"/>
      <c r="X236" s="1" t="s">
        <v>95</v>
      </c>
      <c r="Y236" s="1" t="s">
        <v>36</v>
      </c>
    </row>
    <row r="237">
      <c r="A237" s="1" t="s">
        <v>7687</v>
      </c>
      <c r="B237" s="1" t="s">
        <v>7688</v>
      </c>
      <c r="C237" s="1" t="s">
        <v>7322</v>
      </c>
      <c r="D237" s="1" t="s">
        <v>7323</v>
      </c>
      <c r="E237" s="1" t="s">
        <v>7324</v>
      </c>
      <c r="F237" s="1" t="s">
        <v>7325</v>
      </c>
      <c r="G237" s="1" t="s">
        <v>7326</v>
      </c>
      <c r="H237" s="1" t="s">
        <v>7689</v>
      </c>
      <c r="I237" s="1" t="s">
        <v>7690</v>
      </c>
      <c r="J237" s="4" t="s">
        <v>7691</v>
      </c>
      <c r="K237" s="1" t="s">
        <v>401</v>
      </c>
      <c r="L237" s="1" t="s">
        <v>31</v>
      </c>
      <c r="M237" s="1" t="s">
        <v>31</v>
      </c>
      <c r="N237" s="1" t="s">
        <v>7692</v>
      </c>
      <c r="O237" s="1" t="s">
        <v>7693</v>
      </c>
      <c r="P237" s="1">
        <v>1.0</v>
      </c>
      <c r="Q237" s="1">
        <v>1.0</v>
      </c>
      <c r="U237" s="1">
        <v>13.0</v>
      </c>
      <c r="V237" s="1" t="s">
        <v>7694</v>
      </c>
      <c r="W237" s="10">
        <v>44307.0</v>
      </c>
      <c r="X237" s="1" t="s">
        <v>95</v>
      </c>
      <c r="Y237" s="1" t="s">
        <v>36</v>
      </c>
    </row>
    <row r="238">
      <c r="A238" s="1" t="s">
        <v>7695</v>
      </c>
      <c r="B238" s="1" t="s">
        <v>7696</v>
      </c>
      <c r="C238" s="1" t="s">
        <v>7322</v>
      </c>
      <c r="D238" s="1" t="s">
        <v>7323</v>
      </c>
      <c r="E238" s="1" t="s">
        <v>7324</v>
      </c>
      <c r="F238" s="1" t="s">
        <v>7325</v>
      </c>
      <c r="G238" s="1" t="s">
        <v>7326</v>
      </c>
      <c r="H238" s="1" t="s">
        <v>7697</v>
      </c>
      <c r="I238" s="1" t="s">
        <v>7698</v>
      </c>
      <c r="J238" s="4" t="s">
        <v>7699</v>
      </c>
      <c r="K238" s="1" t="s">
        <v>401</v>
      </c>
      <c r="L238" s="1" t="s">
        <v>31</v>
      </c>
      <c r="M238" s="1" t="s">
        <v>31</v>
      </c>
      <c r="N238" s="1" t="s">
        <v>7700</v>
      </c>
      <c r="O238" s="1" t="s">
        <v>7701</v>
      </c>
      <c r="P238" s="1">
        <v>1.0</v>
      </c>
      <c r="Q238" s="1">
        <v>1.0</v>
      </c>
      <c r="U238" s="1">
        <v>12.0</v>
      </c>
      <c r="V238" s="1" t="s">
        <v>7702</v>
      </c>
      <c r="W238" s="9"/>
      <c r="X238" s="1" t="s">
        <v>95</v>
      </c>
      <c r="Y238" s="1" t="s">
        <v>36</v>
      </c>
    </row>
    <row r="239">
      <c r="A239" s="1" t="s">
        <v>7703</v>
      </c>
      <c r="B239" s="1" t="s">
        <v>7704</v>
      </c>
      <c r="C239" s="1" t="s">
        <v>7705</v>
      </c>
      <c r="D239" s="1" t="s">
        <v>7706</v>
      </c>
      <c r="E239" s="1" t="s">
        <v>427</v>
      </c>
      <c r="G239" s="1" t="s">
        <v>7707</v>
      </c>
      <c r="J239" s="4" t="s">
        <v>7708</v>
      </c>
      <c r="K239" s="1" t="s">
        <v>401</v>
      </c>
      <c r="L239" s="1" t="s">
        <v>31</v>
      </c>
      <c r="M239" s="1" t="s">
        <v>7709</v>
      </c>
      <c r="N239" s="1" t="s">
        <v>7710</v>
      </c>
      <c r="O239" s="1" t="s">
        <v>7711</v>
      </c>
      <c r="P239" s="1">
        <v>1.0</v>
      </c>
      <c r="Q239" s="1">
        <v>1.0</v>
      </c>
      <c r="U239" s="1">
        <v>463.0</v>
      </c>
      <c r="V239" s="1" t="s">
        <v>7712</v>
      </c>
      <c r="W239" s="9"/>
      <c r="X239" s="6"/>
      <c r="Y239" s="1" t="s">
        <v>36</v>
      </c>
    </row>
    <row r="240">
      <c r="A240" s="1" t="s">
        <v>7713</v>
      </c>
      <c r="B240" s="1" t="s">
        <v>7714</v>
      </c>
      <c r="C240" s="1" t="s">
        <v>7715</v>
      </c>
      <c r="D240" s="1" t="s">
        <v>7716</v>
      </c>
      <c r="E240" s="1" t="s">
        <v>7717</v>
      </c>
      <c r="J240" s="4" t="s">
        <v>7718</v>
      </c>
      <c r="K240" s="1" t="s">
        <v>30</v>
      </c>
      <c r="L240" s="1" t="s">
        <v>51</v>
      </c>
      <c r="M240" s="1" t="s">
        <v>2867</v>
      </c>
      <c r="N240" s="1" t="s">
        <v>7719</v>
      </c>
      <c r="O240" s="1" t="s">
        <v>7720</v>
      </c>
      <c r="P240" s="1">
        <v>1.0</v>
      </c>
      <c r="Q240" s="1">
        <v>1.0</v>
      </c>
      <c r="U240" s="1">
        <v>2.0</v>
      </c>
      <c r="V240" s="1" t="s">
        <v>7721</v>
      </c>
      <c r="W240" s="10">
        <v>44328.0</v>
      </c>
      <c r="X240" s="6"/>
      <c r="Y240" s="1"/>
    </row>
    <row r="241">
      <c r="A241" s="1" t="s">
        <v>7722</v>
      </c>
      <c r="B241" s="1" t="s">
        <v>7723</v>
      </c>
      <c r="C241" s="1" t="s">
        <v>7724</v>
      </c>
      <c r="D241" s="1" t="s">
        <v>7725</v>
      </c>
      <c r="J241" s="4" t="s">
        <v>7726</v>
      </c>
      <c r="K241" s="1" t="s">
        <v>30</v>
      </c>
      <c r="L241" s="1" t="s">
        <v>51</v>
      </c>
      <c r="M241" s="1" t="s">
        <v>7727</v>
      </c>
      <c r="N241" s="1" t="s">
        <v>7728</v>
      </c>
      <c r="O241" s="1" t="s">
        <v>7729</v>
      </c>
      <c r="P241" s="1">
        <v>1.0</v>
      </c>
      <c r="Q241" s="1">
        <v>1.0</v>
      </c>
      <c r="U241" s="1">
        <v>2.0</v>
      </c>
      <c r="V241" s="1" t="s">
        <v>7730</v>
      </c>
      <c r="W241" s="9"/>
      <c r="X241" s="6"/>
      <c r="Y241" s="1" t="s">
        <v>36</v>
      </c>
    </row>
    <row r="242">
      <c r="A242" s="1" t="s">
        <v>7731</v>
      </c>
      <c r="B242" s="1" t="s">
        <v>7732</v>
      </c>
      <c r="C242" s="1" t="s">
        <v>7733</v>
      </c>
      <c r="H242" s="1" t="s">
        <v>7734</v>
      </c>
      <c r="J242" s="4" t="s">
        <v>7735</v>
      </c>
      <c r="K242" s="1" t="s">
        <v>663</v>
      </c>
      <c r="L242" s="1" t="s">
        <v>31</v>
      </c>
      <c r="M242" s="1" t="s">
        <v>7736</v>
      </c>
      <c r="N242" s="1" t="s">
        <v>7737</v>
      </c>
      <c r="O242" s="1" t="s">
        <v>7738</v>
      </c>
      <c r="P242" s="1">
        <v>7.0</v>
      </c>
      <c r="Q242" s="1">
        <v>5.0</v>
      </c>
      <c r="U242" s="1">
        <v>5555.0</v>
      </c>
      <c r="V242" s="1" t="s">
        <v>7739</v>
      </c>
      <c r="W242" s="9"/>
      <c r="X242" s="1" t="s">
        <v>95</v>
      </c>
      <c r="Y242" s="1" t="s">
        <v>36</v>
      </c>
    </row>
    <row r="243">
      <c r="A243" s="1" t="s">
        <v>7740</v>
      </c>
      <c r="B243" s="1" t="s">
        <v>7741</v>
      </c>
      <c r="C243" s="1" t="s">
        <v>7742</v>
      </c>
      <c r="J243" s="4" t="s">
        <v>7743</v>
      </c>
      <c r="K243" s="1" t="s">
        <v>30</v>
      </c>
      <c r="L243" s="1" t="s">
        <v>31</v>
      </c>
      <c r="M243" s="1" t="s">
        <v>7744</v>
      </c>
      <c r="N243" s="1" t="s">
        <v>7745</v>
      </c>
      <c r="O243" s="1" t="s">
        <v>7746</v>
      </c>
      <c r="P243" s="1">
        <v>2.0</v>
      </c>
      <c r="Q243" s="1">
        <v>1.0</v>
      </c>
      <c r="U243" s="1">
        <v>26.0</v>
      </c>
      <c r="V243" s="1" t="s">
        <v>7747</v>
      </c>
      <c r="W243" s="10">
        <v>44258.0</v>
      </c>
      <c r="X243" s="6"/>
      <c r="Y243" s="1"/>
    </row>
    <row r="244">
      <c r="A244" s="1" t="s">
        <v>7748</v>
      </c>
      <c r="B244" s="1" t="s">
        <v>7749</v>
      </c>
      <c r="C244" s="1" t="s">
        <v>7322</v>
      </c>
      <c r="D244" s="1" t="s">
        <v>7323</v>
      </c>
      <c r="E244" s="1" t="s">
        <v>7324</v>
      </c>
      <c r="F244" s="1" t="s">
        <v>7325</v>
      </c>
      <c r="G244" s="1" t="s">
        <v>7326</v>
      </c>
      <c r="H244" s="1" t="s">
        <v>7750</v>
      </c>
      <c r="I244" s="1" t="s">
        <v>7751</v>
      </c>
      <c r="J244" s="4" t="s">
        <v>7752</v>
      </c>
      <c r="K244" s="1" t="s">
        <v>401</v>
      </c>
      <c r="L244" s="1" t="s">
        <v>31</v>
      </c>
      <c r="M244" s="1" t="s">
        <v>31</v>
      </c>
      <c r="N244" s="1" t="s">
        <v>7753</v>
      </c>
      <c r="O244" s="1" t="s">
        <v>7754</v>
      </c>
      <c r="P244" s="1">
        <v>1.0</v>
      </c>
      <c r="Q244" s="1">
        <v>1.0</v>
      </c>
      <c r="U244" s="1">
        <v>11.0</v>
      </c>
      <c r="V244" s="1" t="s">
        <v>7755</v>
      </c>
      <c r="W244" s="9"/>
      <c r="X244" s="1" t="s">
        <v>95</v>
      </c>
      <c r="Y244" s="1" t="s">
        <v>36</v>
      </c>
    </row>
    <row r="245">
      <c r="A245" s="1" t="s">
        <v>7756</v>
      </c>
      <c r="B245" s="1" t="s">
        <v>7757</v>
      </c>
      <c r="C245" s="1" t="s">
        <v>7758</v>
      </c>
      <c r="J245" s="4" t="s">
        <v>7759</v>
      </c>
      <c r="K245" s="1" t="s">
        <v>61</v>
      </c>
      <c r="L245" s="1" t="s">
        <v>31</v>
      </c>
      <c r="M245" s="1" t="s">
        <v>6565</v>
      </c>
      <c r="N245" s="1" t="s">
        <v>7760</v>
      </c>
      <c r="O245" s="1" t="s">
        <v>7761</v>
      </c>
      <c r="P245" s="1">
        <v>9.0</v>
      </c>
      <c r="Q245" s="1">
        <v>3.0</v>
      </c>
      <c r="R245" s="1">
        <v>1.0</v>
      </c>
      <c r="T245" s="1">
        <v>65.0</v>
      </c>
      <c r="U245" s="1">
        <v>10.0</v>
      </c>
      <c r="V245" s="1" t="s">
        <v>7762</v>
      </c>
      <c r="W245" s="10">
        <v>44252.0</v>
      </c>
      <c r="X245" s="6"/>
      <c r="Y245" s="1" t="s">
        <v>36</v>
      </c>
    </row>
    <row r="246">
      <c r="A246" s="1" t="s">
        <v>7763</v>
      </c>
      <c r="B246" s="1" t="s">
        <v>7764</v>
      </c>
      <c r="C246" s="1" t="s">
        <v>7765</v>
      </c>
      <c r="H246" s="1" t="s">
        <v>7764</v>
      </c>
      <c r="J246" s="4" t="s">
        <v>7766</v>
      </c>
      <c r="K246" s="1" t="s">
        <v>30</v>
      </c>
      <c r="L246" s="1" t="s">
        <v>31</v>
      </c>
      <c r="M246" s="1" t="s">
        <v>7767</v>
      </c>
      <c r="N246" s="1" t="s">
        <v>7768</v>
      </c>
      <c r="O246" s="1" t="s">
        <v>7769</v>
      </c>
      <c r="P246" s="1">
        <v>2.0</v>
      </c>
      <c r="Q246" s="1">
        <v>1.0</v>
      </c>
      <c r="U246" s="1">
        <v>152.0</v>
      </c>
      <c r="V246" s="1" t="s">
        <v>7770</v>
      </c>
      <c r="W246" s="10">
        <v>44085.0</v>
      </c>
      <c r="X246" s="6"/>
      <c r="Y246" s="1" t="s">
        <v>36</v>
      </c>
    </row>
    <row r="247">
      <c r="A247" s="1" t="s">
        <v>7771</v>
      </c>
      <c r="B247" s="1" t="s">
        <v>7772</v>
      </c>
      <c r="C247" s="1" t="s">
        <v>7773</v>
      </c>
      <c r="D247" s="1" t="s">
        <v>7774</v>
      </c>
      <c r="J247" s="4" t="s">
        <v>7775</v>
      </c>
      <c r="K247" s="1" t="s">
        <v>30</v>
      </c>
      <c r="L247" s="1" t="s">
        <v>51</v>
      </c>
      <c r="M247" s="1" t="s">
        <v>7776</v>
      </c>
      <c r="N247" s="1" t="s">
        <v>7777</v>
      </c>
      <c r="O247" s="1" t="s">
        <v>7778</v>
      </c>
      <c r="P247" s="1">
        <v>1.0</v>
      </c>
      <c r="Q247" s="1">
        <v>1.0</v>
      </c>
      <c r="U247" s="1">
        <v>3.0</v>
      </c>
      <c r="V247" s="1" t="s">
        <v>7779</v>
      </c>
      <c r="W247" s="10">
        <v>44327.0</v>
      </c>
      <c r="X247" s="6"/>
      <c r="Y247" s="1"/>
    </row>
    <row r="248">
      <c r="A248" s="1" t="s">
        <v>7780</v>
      </c>
      <c r="B248" s="1" t="s">
        <v>7781</v>
      </c>
      <c r="C248" s="1" t="s">
        <v>7782</v>
      </c>
      <c r="H248" s="1" t="s">
        <v>7783</v>
      </c>
      <c r="I248" s="1" t="s">
        <v>7784</v>
      </c>
      <c r="J248" s="4" t="s">
        <v>7785</v>
      </c>
      <c r="K248" s="1" t="s">
        <v>663</v>
      </c>
      <c r="L248" s="1" t="s">
        <v>31</v>
      </c>
      <c r="M248" s="1" t="s">
        <v>7786</v>
      </c>
      <c r="N248" s="1" t="s">
        <v>7787</v>
      </c>
      <c r="O248" s="1" t="s">
        <v>7788</v>
      </c>
      <c r="P248" s="1">
        <v>9.0</v>
      </c>
      <c r="Q248" s="1">
        <v>2.0</v>
      </c>
      <c r="R248" s="1">
        <v>1.0</v>
      </c>
      <c r="S248" s="1">
        <v>2.0</v>
      </c>
      <c r="U248" s="1">
        <v>257.0</v>
      </c>
      <c r="V248" s="1" t="s">
        <v>7789</v>
      </c>
      <c r="W248" s="10">
        <v>43502.0</v>
      </c>
      <c r="X248" s="1" t="s">
        <v>95</v>
      </c>
      <c r="Y248" s="1" t="s">
        <v>36</v>
      </c>
    </row>
    <row r="249">
      <c r="A249" s="1" t="s">
        <v>7790</v>
      </c>
      <c r="B249" s="1" t="s">
        <v>7791</v>
      </c>
      <c r="C249" s="1" t="s">
        <v>7792</v>
      </c>
      <c r="D249" s="1" t="s">
        <v>7793</v>
      </c>
      <c r="J249" s="4" t="s">
        <v>7794</v>
      </c>
      <c r="K249" s="1" t="s">
        <v>2309</v>
      </c>
      <c r="L249" s="1" t="s">
        <v>51</v>
      </c>
      <c r="M249" s="1" t="s">
        <v>7795</v>
      </c>
      <c r="N249" s="1" t="s">
        <v>7796</v>
      </c>
      <c r="O249" s="1" t="s">
        <v>7797</v>
      </c>
      <c r="P249" s="1">
        <v>1.0</v>
      </c>
      <c r="Q249" s="1">
        <v>1.0</v>
      </c>
      <c r="U249" s="1">
        <v>3.0</v>
      </c>
      <c r="V249" s="1" t="s">
        <v>7798</v>
      </c>
      <c r="W249" s="10">
        <v>44327.0</v>
      </c>
      <c r="X249" s="6"/>
      <c r="Y249" s="1"/>
    </row>
    <row r="250">
      <c r="A250" s="1" t="s">
        <v>7799</v>
      </c>
      <c r="B250" s="1" t="s">
        <v>7800</v>
      </c>
      <c r="C250" s="1" t="s">
        <v>6526</v>
      </c>
      <c r="J250" s="4" t="s">
        <v>7801</v>
      </c>
      <c r="K250" s="1" t="s">
        <v>401</v>
      </c>
      <c r="L250" s="1" t="s">
        <v>31</v>
      </c>
      <c r="M250" s="1" t="s">
        <v>31</v>
      </c>
      <c r="N250" s="1" t="s">
        <v>7802</v>
      </c>
      <c r="O250" s="1" t="s">
        <v>7803</v>
      </c>
      <c r="P250" s="1">
        <v>4.0</v>
      </c>
      <c r="Q250" s="1">
        <v>1.0</v>
      </c>
      <c r="T250" s="1">
        <v>1.0</v>
      </c>
      <c r="U250" s="1">
        <v>23.0</v>
      </c>
      <c r="V250" s="1" t="s">
        <v>7804</v>
      </c>
      <c r="W250" s="10">
        <v>44322.0</v>
      </c>
      <c r="X250" s="1" t="s">
        <v>95</v>
      </c>
      <c r="Y250" s="1" t="s">
        <v>36</v>
      </c>
    </row>
    <row r="251">
      <c r="A251" s="1" t="s">
        <v>7805</v>
      </c>
      <c r="B251" s="1" t="s">
        <v>7806</v>
      </c>
      <c r="C251" s="1" t="s">
        <v>6526</v>
      </c>
      <c r="J251" s="4" t="s">
        <v>7807</v>
      </c>
      <c r="K251" s="1" t="s">
        <v>401</v>
      </c>
      <c r="L251" s="1" t="s">
        <v>31</v>
      </c>
      <c r="M251" s="1" t="s">
        <v>31</v>
      </c>
      <c r="N251" s="1" t="s">
        <v>7808</v>
      </c>
      <c r="O251" s="1" t="s">
        <v>7809</v>
      </c>
      <c r="P251" s="1">
        <v>4.0</v>
      </c>
      <c r="Q251" s="1">
        <v>1.0</v>
      </c>
      <c r="U251" s="1">
        <v>16.0</v>
      </c>
      <c r="V251" s="1" t="s">
        <v>7810</v>
      </c>
      <c r="W251" s="10">
        <v>44323.0</v>
      </c>
      <c r="X251" s="1" t="s">
        <v>95</v>
      </c>
      <c r="Y251" s="1" t="s">
        <v>36</v>
      </c>
    </row>
    <row r="252">
      <c r="A252" s="1" t="s">
        <v>7811</v>
      </c>
      <c r="B252" s="1" t="s">
        <v>7812</v>
      </c>
      <c r="C252" s="1" t="s">
        <v>7322</v>
      </c>
      <c r="D252" s="1" t="s">
        <v>7323</v>
      </c>
      <c r="E252" s="1" t="s">
        <v>7324</v>
      </c>
      <c r="F252" s="1" t="s">
        <v>7325</v>
      </c>
      <c r="G252" s="1" t="s">
        <v>7326</v>
      </c>
      <c r="H252" s="1" t="s">
        <v>7813</v>
      </c>
      <c r="I252" s="1" t="s">
        <v>7814</v>
      </c>
      <c r="J252" s="4" t="s">
        <v>7815</v>
      </c>
      <c r="K252" s="1" t="s">
        <v>401</v>
      </c>
      <c r="L252" s="1" t="s">
        <v>31</v>
      </c>
      <c r="M252" s="1" t="s">
        <v>31</v>
      </c>
      <c r="N252" s="1" t="s">
        <v>7816</v>
      </c>
      <c r="O252" s="1" t="s">
        <v>7817</v>
      </c>
      <c r="P252" s="1">
        <v>1.0</v>
      </c>
      <c r="Q252" s="1">
        <v>1.0</v>
      </c>
      <c r="U252" s="1">
        <v>7.0</v>
      </c>
      <c r="V252" s="1" t="s">
        <v>7818</v>
      </c>
      <c r="W252" s="9"/>
      <c r="X252" s="1" t="s">
        <v>95</v>
      </c>
      <c r="Y252" s="1" t="s">
        <v>36</v>
      </c>
    </row>
    <row r="253">
      <c r="A253" s="1" t="s">
        <v>7819</v>
      </c>
      <c r="B253" s="1" t="s">
        <v>7820</v>
      </c>
      <c r="C253" s="1" t="s">
        <v>7322</v>
      </c>
      <c r="D253" s="1" t="s">
        <v>7323</v>
      </c>
      <c r="E253" s="1" t="s">
        <v>7324</v>
      </c>
      <c r="F253" s="1" t="s">
        <v>7325</v>
      </c>
      <c r="G253" s="1" t="s">
        <v>7326</v>
      </c>
      <c r="H253" s="1" t="s">
        <v>7821</v>
      </c>
      <c r="I253" s="1" t="s">
        <v>7822</v>
      </c>
      <c r="J253" s="4" t="s">
        <v>7823</v>
      </c>
      <c r="K253" s="1" t="s">
        <v>401</v>
      </c>
      <c r="L253" s="1" t="s">
        <v>31</v>
      </c>
      <c r="M253" s="1" t="s">
        <v>31</v>
      </c>
      <c r="N253" s="1" t="s">
        <v>7824</v>
      </c>
      <c r="O253" s="1" t="s">
        <v>7825</v>
      </c>
      <c r="P253" s="1">
        <v>1.0</v>
      </c>
      <c r="Q253" s="1">
        <v>1.0</v>
      </c>
      <c r="U253" s="1">
        <v>8.0</v>
      </c>
      <c r="V253" s="1" t="s">
        <v>7826</v>
      </c>
      <c r="W253" s="9"/>
      <c r="X253" s="1" t="s">
        <v>95</v>
      </c>
      <c r="Y253" s="1" t="s">
        <v>36</v>
      </c>
    </row>
    <row r="254">
      <c r="A254" s="1" t="s">
        <v>7827</v>
      </c>
      <c r="B254" s="1" t="s">
        <v>7828</v>
      </c>
      <c r="C254" s="1" t="s">
        <v>7322</v>
      </c>
      <c r="D254" s="1" t="s">
        <v>7323</v>
      </c>
      <c r="E254" s="1" t="s">
        <v>7324</v>
      </c>
      <c r="F254" s="1" t="s">
        <v>7325</v>
      </c>
      <c r="G254" s="1" t="s">
        <v>7326</v>
      </c>
      <c r="H254" s="1" t="s">
        <v>7829</v>
      </c>
      <c r="I254" s="1" t="s">
        <v>7830</v>
      </c>
      <c r="J254" s="4" t="s">
        <v>7831</v>
      </c>
      <c r="K254" s="1" t="s">
        <v>401</v>
      </c>
      <c r="L254" s="1" t="s">
        <v>31</v>
      </c>
      <c r="M254" s="1" t="s">
        <v>31</v>
      </c>
      <c r="N254" s="1" t="s">
        <v>7832</v>
      </c>
      <c r="O254" s="1" t="s">
        <v>7833</v>
      </c>
      <c r="P254" s="1">
        <v>1.0</v>
      </c>
      <c r="Q254" s="1">
        <v>1.0</v>
      </c>
      <c r="U254" s="1">
        <v>6.0</v>
      </c>
      <c r="V254" s="1" t="s">
        <v>7834</v>
      </c>
      <c r="W254" s="9"/>
      <c r="X254" s="1" t="s">
        <v>95</v>
      </c>
      <c r="Y254" s="1" t="s">
        <v>36</v>
      </c>
    </row>
    <row r="255">
      <c r="A255" s="1" t="s">
        <v>7835</v>
      </c>
      <c r="B255" s="1" t="s">
        <v>7836</v>
      </c>
      <c r="C255" s="1" t="s">
        <v>7322</v>
      </c>
      <c r="D255" s="1" t="s">
        <v>7323</v>
      </c>
      <c r="E255" s="1" t="s">
        <v>7324</v>
      </c>
      <c r="F255" s="1" t="s">
        <v>7325</v>
      </c>
      <c r="G255" s="1" t="s">
        <v>7326</v>
      </c>
      <c r="H255" s="1" t="s">
        <v>7837</v>
      </c>
      <c r="I255" s="1" t="s">
        <v>7838</v>
      </c>
      <c r="J255" s="4" t="s">
        <v>7839</v>
      </c>
      <c r="K255" s="1" t="s">
        <v>401</v>
      </c>
      <c r="L255" s="1" t="s">
        <v>31</v>
      </c>
      <c r="M255" s="1" t="s">
        <v>31</v>
      </c>
      <c r="N255" s="1" t="s">
        <v>7840</v>
      </c>
      <c r="O255" s="1" t="s">
        <v>7841</v>
      </c>
      <c r="P255" s="1">
        <v>1.0</v>
      </c>
      <c r="Q255" s="1">
        <v>1.0</v>
      </c>
      <c r="U255" s="1">
        <v>19.0</v>
      </c>
      <c r="V255" s="1" t="s">
        <v>7842</v>
      </c>
      <c r="W255" s="10">
        <v>44306.0</v>
      </c>
      <c r="X255" s="1" t="s">
        <v>95</v>
      </c>
      <c r="Y255" s="1" t="s">
        <v>36</v>
      </c>
    </row>
    <row r="256">
      <c r="A256" s="1" t="s">
        <v>7843</v>
      </c>
      <c r="B256" s="1" t="s">
        <v>7844</v>
      </c>
      <c r="C256" s="1" t="s">
        <v>7322</v>
      </c>
      <c r="D256" s="1" t="s">
        <v>7323</v>
      </c>
      <c r="E256" s="1" t="s">
        <v>7324</v>
      </c>
      <c r="F256" s="1" t="s">
        <v>7325</v>
      </c>
      <c r="G256" s="1" t="s">
        <v>7326</v>
      </c>
      <c r="H256" s="1" t="s">
        <v>7845</v>
      </c>
      <c r="I256" s="1" t="s">
        <v>7846</v>
      </c>
      <c r="J256" s="4" t="s">
        <v>7847</v>
      </c>
      <c r="K256" s="1" t="s">
        <v>401</v>
      </c>
      <c r="L256" s="1" t="s">
        <v>31</v>
      </c>
      <c r="M256" s="1" t="s">
        <v>31</v>
      </c>
      <c r="N256" s="1" t="s">
        <v>7848</v>
      </c>
      <c r="O256" s="1" t="s">
        <v>7849</v>
      </c>
      <c r="P256" s="1">
        <v>1.0</v>
      </c>
      <c r="Q256" s="1">
        <v>1.0</v>
      </c>
      <c r="U256" s="1">
        <v>17.0</v>
      </c>
      <c r="V256" s="1" t="s">
        <v>7850</v>
      </c>
      <c r="W256" s="10">
        <v>44296.0</v>
      </c>
      <c r="X256" s="1" t="s">
        <v>95</v>
      </c>
      <c r="Y256" s="1" t="s">
        <v>36</v>
      </c>
    </row>
    <row r="257">
      <c r="A257" s="1" t="s">
        <v>7851</v>
      </c>
      <c r="B257" s="1" t="s">
        <v>7852</v>
      </c>
      <c r="C257" s="1" t="s">
        <v>6477</v>
      </c>
      <c r="D257" s="1" t="s">
        <v>6478</v>
      </c>
      <c r="E257" s="1" t="s">
        <v>3687</v>
      </c>
      <c r="F257" s="1" t="s">
        <v>6479</v>
      </c>
      <c r="G257" s="1" t="s">
        <v>6480</v>
      </c>
      <c r="J257" s="4" t="s">
        <v>7853</v>
      </c>
      <c r="K257" s="1" t="s">
        <v>30</v>
      </c>
      <c r="L257" s="1" t="s">
        <v>1191</v>
      </c>
      <c r="M257" s="1" t="s">
        <v>7854</v>
      </c>
      <c r="N257" s="1" t="s">
        <v>7855</v>
      </c>
      <c r="O257" s="1" t="s">
        <v>7856</v>
      </c>
      <c r="P257" s="1">
        <v>2.0</v>
      </c>
      <c r="Q257" s="1">
        <v>1.0</v>
      </c>
      <c r="U257" s="1">
        <v>71.0</v>
      </c>
      <c r="V257" s="1" t="s">
        <v>7857</v>
      </c>
      <c r="W257" s="10">
        <v>44259.0</v>
      </c>
      <c r="X257" s="1" t="s">
        <v>95</v>
      </c>
      <c r="Y257" s="1" t="s">
        <v>36</v>
      </c>
    </row>
    <row r="258">
      <c r="A258" s="1" t="s">
        <v>7858</v>
      </c>
      <c r="B258" s="1" t="s">
        <v>7859</v>
      </c>
      <c r="C258" s="1" t="s">
        <v>7860</v>
      </c>
      <c r="E258" s="1" t="s">
        <v>7861</v>
      </c>
      <c r="F258" s="1" t="s">
        <v>7862</v>
      </c>
      <c r="G258" s="1" t="s">
        <v>7863</v>
      </c>
      <c r="H258" s="1" t="s">
        <v>7864</v>
      </c>
      <c r="J258" s="4" t="s">
        <v>7865</v>
      </c>
      <c r="K258" s="1" t="s">
        <v>30</v>
      </c>
      <c r="L258" s="1" t="s">
        <v>51</v>
      </c>
      <c r="M258" s="1" t="s">
        <v>7866</v>
      </c>
      <c r="N258" s="1" t="s">
        <v>7867</v>
      </c>
      <c r="O258" s="1" t="s">
        <v>7868</v>
      </c>
      <c r="P258" s="1">
        <v>2.0</v>
      </c>
      <c r="Q258" s="1">
        <v>2.0</v>
      </c>
      <c r="U258" s="1">
        <v>133.0</v>
      </c>
      <c r="V258" s="1" t="s">
        <v>7869</v>
      </c>
      <c r="W258" s="9"/>
      <c r="X258" s="1" t="s">
        <v>135</v>
      </c>
      <c r="Y258" s="1" t="s">
        <v>199</v>
      </c>
    </row>
    <row r="259">
      <c r="A259" s="1" t="s">
        <v>7870</v>
      </c>
      <c r="B259" s="1" t="s">
        <v>7871</v>
      </c>
      <c r="C259" s="1" t="s">
        <v>7872</v>
      </c>
      <c r="J259" s="4" t="s">
        <v>7873</v>
      </c>
      <c r="K259" s="1" t="s">
        <v>30</v>
      </c>
      <c r="L259" s="1" t="s">
        <v>213</v>
      </c>
      <c r="M259" s="1" t="s">
        <v>7874</v>
      </c>
      <c r="N259" s="1" t="s">
        <v>7875</v>
      </c>
      <c r="O259" s="1" t="s">
        <v>7876</v>
      </c>
      <c r="P259" s="1">
        <v>4.0</v>
      </c>
      <c r="U259" s="1">
        <v>299.0</v>
      </c>
      <c r="V259" s="1" t="s">
        <v>7877</v>
      </c>
      <c r="W259" s="10">
        <v>44164.0</v>
      </c>
      <c r="X259" s="6"/>
      <c r="Y259" s="1"/>
    </row>
    <row r="260">
      <c r="A260" s="1" t="s">
        <v>833</v>
      </c>
      <c r="B260" s="1" t="s">
        <v>834</v>
      </c>
      <c r="C260" s="1" t="s">
        <v>835</v>
      </c>
      <c r="J260" s="4" t="s">
        <v>836</v>
      </c>
      <c r="K260" s="1" t="s">
        <v>30</v>
      </c>
      <c r="L260" s="1" t="s">
        <v>31</v>
      </c>
      <c r="M260" s="1" t="s">
        <v>837</v>
      </c>
      <c r="N260" s="1" t="s">
        <v>838</v>
      </c>
      <c r="O260" s="1" t="s">
        <v>839</v>
      </c>
      <c r="P260" s="1">
        <v>1.0</v>
      </c>
      <c r="Q260" s="1">
        <v>1.0</v>
      </c>
      <c r="U260" s="1">
        <v>1.0</v>
      </c>
      <c r="V260" s="1" t="s">
        <v>840</v>
      </c>
      <c r="W260" s="9"/>
      <c r="X260" s="6"/>
      <c r="Y260" s="1"/>
    </row>
    <row r="261">
      <c r="A261" s="1" t="s">
        <v>7878</v>
      </c>
      <c r="B261" s="1" t="s">
        <v>7879</v>
      </c>
      <c r="C261" s="1" t="s">
        <v>7880</v>
      </c>
      <c r="D261" s="1" t="s">
        <v>7881</v>
      </c>
      <c r="F261" s="1" t="s">
        <v>7882</v>
      </c>
      <c r="G261" s="1" t="s">
        <v>7883</v>
      </c>
      <c r="J261" s="4" t="s">
        <v>7884</v>
      </c>
      <c r="K261" s="1" t="s">
        <v>30</v>
      </c>
      <c r="L261" s="1" t="s">
        <v>163</v>
      </c>
      <c r="M261" s="1" t="s">
        <v>7552</v>
      </c>
      <c r="N261" s="1" t="s">
        <v>7885</v>
      </c>
      <c r="O261" s="1" t="s">
        <v>7886</v>
      </c>
      <c r="P261" s="1">
        <v>2.0</v>
      </c>
      <c r="Q261" s="1">
        <v>1.0</v>
      </c>
      <c r="U261" s="1">
        <v>27.0</v>
      </c>
      <c r="V261" s="1" t="s">
        <v>7887</v>
      </c>
      <c r="W261" s="10">
        <v>43854.0</v>
      </c>
      <c r="X261" s="1"/>
      <c r="Y261" s="1" t="s">
        <v>36</v>
      </c>
    </row>
    <row r="262">
      <c r="A262" s="1" t="s">
        <v>7888</v>
      </c>
      <c r="B262" s="1" t="s">
        <v>7889</v>
      </c>
      <c r="C262" s="1" t="s">
        <v>7890</v>
      </c>
      <c r="H262" s="1" t="s">
        <v>7891</v>
      </c>
      <c r="J262" s="4" t="s">
        <v>7892</v>
      </c>
      <c r="K262" s="1" t="s">
        <v>30</v>
      </c>
      <c r="L262" s="1" t="s">
        <v>31</v>
      </c>
      <c r="M262" s="1" t="s">
        <v>7893</v>
      </c>
      <c r="N262" s="1" t="s">
        <v>7894</v>
      </c>
      <c r="O262" s="1" t="s">
        <v>7895</v>
      </c>
      <c r="P262" s="1">
        <v>2.0</v>
      </c>
      <c r="Q262" s="1">
        <v>1.0</v>
      </c>
      <c r="R262" s="1">
        <v>1.0</v>
      </c>
      <c r="U262" s="1">
        <v>369.0</v>
      </c>
      <c r="V262" s="1" t="s">
        <v>7896</v>
      </c>
      <c r="W262" s="10">
        <v>43557.0</v>
      </c>
      <c r="X262" s="1"/>
      <c r="Y262" s="1" t="s">
        <v>36</v>
      </c>
    </row>
    <row r="263">
      <c r="A263" s="1" t="s">
        <v>7897</v>
      </c>
      <c r="B263" s="1" t="s">
        <v>7898</v>
      </c>
      <c r="C263" s="1" t="s">
        <v>5875</v>
      </c>
      <c r="D263" s="1" t="s">
        <v>5876</v>
      </c>
      <c r="E263" s="1" t="s">
        <v>5877</v>
      </c>
      <c r="G263" s="1" t="s">
        <v>5878</v>
      </c>
      <c r="J263" s="4" t="s">
        <v>7899</v>
      </c>
      <c r="K263" s="1" t="s">
        <v>401</v>
      </c>
      <c r="L263" s="1" t="s">
        <v>51</v>
      </c>
      <c r="M263" s="1" t="s">
        <v>7900</v>
      </c>
      <c r="N263" s="1" t="s">
        <v>7901</v>
      </c>
      <c r="O263" s="1" t="s">
        <v>7902</v>
      </c>
      <c r="P263" s="1">
        <v>1.0</v>
      </c>
      <c r="Q263" s="1">
        <v>1.0</v>
      </c>
      <c r="U263" s="1">
        <v>57.0</v>
      </c>
      <c r="V263" s="1" t="s">
        <v>7903</v>
      </c>
      <c r="W263" s="10">
        <v>44157.0</v>
      </c>
      <c r="X263" s="6"/>
      <c r="Y263" s="1" t="s">
        <v>36</v>
      </c>
    </row>
    <row r="264">
      <c r="A264" s="1" t="s">
        <v>876</v>
      </c>
      <c r="B264" s="1" t="s">
        <v>877</v>
      </c>
      <c r="C264" s="1" t="s">
        <v>878</v>
      </c>
      <c r="J264" s="4" t="s">
        <v>879</v>
      </c>
      <c r="K264" s="1" t="s">
        <v>61</v>
      </c>
      <c r="L264" s="1" t="s">
        <v>31</v>
      </c>
      <c r="M264" s="1" t="s">
        <v>448</v>
      </c>
      <c r="N264" s="1" t="s">
        <v>880</v>
      </c>
      <c r="O264" s="1" t="s">
        <v>881</v>
      </c>
      <c r="P264" s="1">
        <v>1.0</v>
      </c>
      <c r="Q264" s="1">
        <v>1.0</v>
      </c>
      <c r="R264" s="1">
        <v>1.0</v>
      </c>
      <c r="U264" s="1">
        <v>20.0</v>
      </c>
      <c r="V264" s="1" t="s">
        <v>882</v>
      </c>
      <c r="W264" s="9"/>
      <c r="X264" s="6"/>
      <c r="Y264" s="1"/>
    </row>
    <row r="265">
      <c r="A265" s="1" t="s">
        <v>7904</v>
      </c>
      <c r="B265" s="1" t="s">
        <v>7905</v>
      </c>
      <c r="C265" s="1" t="s">
        <v>7906</v>
      </c>
      <c r="D265" s="1" t="s">
        <v>7907</v>
      </c>
      <c r="E265" s="1" t="s">
        <v>7908</v>
      </c>
      <c r="F265" s="1" t="s">
        <v>7909</v>
      </c>
      <c r="G265" s="1" t="s">
        <v>7910</v>
      </c>
      <c r="H265" s="1" t="s">
        <v>7911</v>
      </c>
      <c r="I265" s="1" t="s">
        <v>7912</v>
      </c>
      <c r="J265" s="4" t="s">
        <v>7913</v>
      </c>
      <c r="K265" s="1" t="s">
        <v>30</v>
      </c>
      <c r="L265" s="1" t="s">
        <v>31</v>
      </c>
      <c r="M265" s="1" t="s">
        <v>7217</v>
      </c>
      <c r="N265" s="1" t="s">
        <v>7914</v>
      </c>
      <c r="O265" s="1" t="s">
        <v>7915</v>
      </c>
      <c r="P265" s="1">
        <v>1.0</v>
      </c>
      <c r="Q265" s="1">
        <v>6.0</v>
      </c>
      <c r="R265" s="1">
        <v>13.0</v>
      </c>
      <c r="S265" s="1">
        <v>7.0</v>
      </c>
      <c r="T265" s="1">
        <v>2.0</v>
      </c>
      <c r="U265" s="1">
        <v>225.0</v>
      </c>
      <c r="V265" s="1" t="s">
        <v>7916</v>
      </c>
      <c r="W265" s="10">
        <v>43860.0</v>
      </c>
      <c r="X265" s="1" t="s">
        <v>95</v>
      </c>
      <c r="Y265" s="1" t="s">
        <v>36</v>
      </c>
    </row>
    <row r="266">
      <c r="A266" s="1" t="s">
        <v>7917</v>
      </c>
      <c r="B266" s="1" t="s">
        <v>7918</v>
      </c>
      <c r="C266" s="1" t="s">
        <v>7919</v>
      </c>
      <c r="J266" s="4" t="s">
        <v>7920</v>
      </c>
      <c r="K266" s="1" t="s">
        <v>61</v>
      </c>
      <c r="L266" s="1" t="s">
        <v>31</v>
      </c>
      <c r="M266" s="1" t="s">
        <v>7921</v>
      </c>
      <c r="N266" s="1" t="s">
        <v>7922</v>
      </c>
      <c r="O266" s="1" t="s">
        <v>7923</v>
      </c>
      <c r="P266" s="1">
        <v>1.0</v>
      </c>
      <c r="Q266" s="1">
        <v>1.0</v>
      </c>
      <c r="U266" s="1">
        <v>19.0</v>
      </c>
      <c r="V266" s="1" t="s">
        <v>7924</v>
      </c>
      <c r="W266" s="9"/>
      <c r="X266" s="6"/>
      <c r="Y266" s="1"/>
    </row>
    <row r="267">
      <c r="A267" s="1" t="s">
        <v>7925</v>
      </c>
      <c r="B267" s="1" t="s">
        <v>7926</v>
      </c>
      <c r="C267" s="1" t="s">
        <v>7927</v>
      </c>
      <c r="H267" s="1" t="s">
        <v>7928</v>
      </c>
      <c r="I267" s="1" t="s">
        <v>7929</v>
      </c>
      <c r="J267" s="4" t="s">
        <v>7930</v>
      </c>
      <c r="K267" s="1" t="s">
        <v>401</v>
      </c>
      <c r="L267" s="1" t="s">
        <v>31</v>
      </c>
      <c r="M267" s="1" t="s">
        <v>31</v>
      </c>
      <c r="N267" s="1" t="s">
        <v>7931</v>
      </c>
      <c r="O267" s="1" t="s">
        <v>7932</v>
      </c>
      <c r="P267" s="1">
        <v>1.0</v>
      </c>
      <c r="Q267" s="1">
        <v>1.0</v>
      </c>
      <c r="U267" s="1">
        <v>25.0</v>
      </c>
      <c r="V267" s="1" t="s">
        <v>7933</v>
      </c>
      <c r="W267" s="10">
        <v>43807.0</v>
      </c>
      <c r="X267" s="1" t="s">
        <v>95</v>
      </c>
      <c r="Y267" s="1" t="s">
        <v>36</v>
      </c>
    </row>
    <row r="268">
      <c r="A268" s="1" t="s">
        <v>7934</v>
      </c>
      <c r="B268" s="1" t="s">
        <v>7935</v>
      </c>
      <c r="C268" s="1" t="s">
        <v>7927</v>
      </c>
      <c r="H268" s="1" t="s">
        <v>7936</v>
      </c>
      <c r="I268" s="1" t="s">
        <v>7937</v>
      </c>
      <c r="J268" s="4" t="s">
        <v>7938</v>
      </c>
      <c r="K268" s="1" t="s">
        <v>401</v>
      </c>
      <c r="L268" s="1" t="s">
        <v>31</v>
      </c>
      <c r="M268" s="1" t="s">
        <v>31</v>
      </c>
      <c r="N268" s="1" t="s">
        <v>7939</v>
      </c>
      <c r="O268" s="1" t="s">
        <v>7940</v>
      </c>
      <c r="P268" s="1">
        <v>1.0</v>
      </c>
      <c r="Q268" s="1">
        <v>1.0</v>
      </c>
      <c r="U268" s="1">
        <v>54.0</v>
      </c>
      <c r="V268" s="1" t="s">
        <v>7941</v>
      </c>
      <c r="W268" s="10">
        <v>43807.0</v>
      </c>
      <c r="X268" s="1" t="s">
        <v>95</v>
      </c>
      <c r="Y268" s="1" t="s">
        <v>36</v>
      </c>
    </row>
    <row r="269">
      <c r="A269" s="1" t="s">
        <v>7942</v>
      </c>
      <c r="B269" s="1" t="s">
        <v>7943</v>
      </c>
      <c r="C269" s="1" t="s">
        <v>7927</v>
      </c>
      <c r="H269" s="1" t="s">
        <v>7944</v>
      </c>
      <c r="I269" s="1" t="s">
        <v>7945</v>
      </c>
      <c r="J269" s="4" t="s">
        <v>7946</v>
      </c>
      <c r="K269" s="1" t="s">
        <v>401</v>
      </c>
      <c r="L269" s="1" t="s">
        <v>31</v>
      </c>
      <c r="M269" s="1" t="s">
        <v>31</v>
      </c>
      <c r="N269" s="1" t="s">
        <v>7947</v>
      </c>
      <c r="O269" s="1" t="s">
        <v>7948</v>
      </c>
      <c r="P269" s="1">
        <v>1.0</v>
      </c>
      <c r="Q269" s="1">
        <v>1.0</v>
      </c>
      <c r="U269" s="1">
        <v>14.0</v>
      </c>
      <c r="V269" s="1" t="s">
        <v>7949</v>
      </c>
      <c r="W269" s="10">
        <v>43807.0</v>
      </c>
      <c r="X269" s="1" t="s">
        <v>95</v>
      </c>
      <c r="Y269" s="1" t="s">
        <v>36</v>
      </c>
    </row>
    <row r="270">
      <c r="A270" s="1" t="s">
        <v>7950</v>
      </c>
      <c r="B270" s="1" t="s">
        <v>7951</v>
      </c>
      <c r="C270" s="1" t="s">
        <v>7927</v>
      </c>
      <c r="H270" s="1" t="s">
        <v>7952</v>
      </c>
      <c r="I270" s="1" t="s">
        <v>7953</v>
      </c>
      <c r="J270" s="4" t="s">
        <v>7954</v>
      </c>
      <c r="K270" s="1" t="s">
        <v>401</v>
      </c>
      <c r="L270" s="1" t="s">
        <v>31</v>
      </c>
      <c r="M270" s="1" t="s">
        <v>31</v>
      </c>
      <c r="N270" s="1" t="s">
        <v>7955</v>
      </c>
      <c r="O270" s="1" t="s">
        <v>7956</v>
      </c>
      <c r="P270" s="1">
        <v>1.0</v>
      </c>
      <c r="Q270" s="1">
        <v>1.0</v>
      </c>
      <c r="U270" s="1">
        <v>69.0</v>
      </c>
      <c r="V270" s="1" t="s">
        <v>7957</v>
      </c>
      <c r="W270" s="10">
        <v>43842.0</v>
      </c>
      <c r="X270" s="1" t="s">
        <v>95</v>
      </c>
      <c r="Y270" s="1" t="s">
        <v>36</v>
      </c>
    </row>
    <row r="271">
      <c r="A271" s="1" t="s">
        <v>7958</v>
      </c>
      <c r="B271" s="1" t="s">
        <v>7959</v>
      </c>
      <c r="C271" s="1" t="s">
        <v>5875</v>
      </c>
      <c r="D271" s="1" t="s">
        <v>5876</v>
      </c>
      <c r="E271" s="1" t="s">
        <v>5877</v>
      </c>
      <c r="G271" s="1" t="s">
        <v>5878</v>
      </c>
      <c r="J271" s="4" t="s">
        <v>7960</v>
      </c>
      <c r="K271" s="1" t="s">
        <v>401</v>
      </c>
      <c r="L271" s="1" t="s">
        <v>31</v>
      </c>
      <c r="M271" s="1" t="s">
        <v>6765</v>
      </c>
      <c r="N271" s="1" t="s">
        <v>7961</v>
      </c>
      <c r="O271" s="1" t="s">
        <v>7962</v>
      </c>
      <c r="P271" s="1">
        <v>1.0</v>
      </c>
      <c r="Q271" s="1">
        <v>1.0</v>
      </c>
      <c r="U271" s="1">
        <v>86.0</v>
      </c>
      <c r="V271" s="1" t="s">
        <v>7963</v>
      </c>
      <c r="W271" s="10">
        <v>44310.0</v>
      </c>
      <c r="X271" s="6"/>
      <c r="Y271" s="1" t="s">
        <v>36</v>
      </c>
    </row>
    <row r="272">
      <c r="A272" s="1" t="s">
        <v>7964</v>
      </c>
      <c r="B272" s="1" t="s">
        <v>7965</v>
      </c>
      <c r="C272" s="1" t="s">
        <v>7966</v>
      </c>
      <c r="H272" s="1" t="s">
        <v>7965</v>
      </c>
      <c r="J272" s="4" t="s">
        <v>7967</v>
      </c>
      <c r="K272" s="1" t="s">
        <v>663</v>
      </c>
      <c r="L272" s="1" t="s">
        <v>31</v>
      </c>
      <c r="M272" s="1" t="s">
        <v>7968</v>
      </c>
      <c r="N272" s="1" t="s">
        <v>7969</v>
      </c>
      <c r="O272" s="1" t="s">
        <v>7970</v>
      </c>
      <c r="P272" s="1">
        <v>1.0</v>
      </c>
      <c r="Q272" s="1">
        <v>1.0</v>
      </c>
      <c r="U272" s="1">
        <v>2.0</v>
      </c>
      <c r="V272" s="1" t="s">
        <v>7971</v>
      </c>
      <c r="W272" s="9"/>
      <c r="X272" s="6"/>
      <c r="Y272" s="1" t="s">
        <v>36</v>
      </c>
    </row>
    <row r="273">
      <c r="A273" s="1" t="s">
        <v>7972</v>
      </c>
      <c r="B273" s="1" t="s">
        <v>7973</v>
      </c>
      <c r="C273" s="1" t="s">
        <v>5810</v>
      </c>
      <c r="H273" s="1" t="s">
        <v>7974</v>
      </c>
      <c r="J273" s="4" t="s">
        <v>7975</v>
      </c>
      <c r="K273" s="1" t="s">
        <v>401</v>
      </c>
      <c r="L273" s="1" t="s">
        <v>31</v>
      </c>
      <c r="M273" s="1" t="s">
        <v>6216</v>
      </c>
      <c r="N273" s="1" t="s">
        <v>7976</v>
      </c>
      <c r="O273" s="1" t="s">
        <v>7977</v>
      </c>
      <c r="P273" s="1">
        <v>4.0</v>
      </c>
      <c r="Q273" s="1">
        <v>13.0</v>
      </c>
      <c r="R273" s="1">
        <v>170.0</v>
      </c>
      <c r="S273" s="1">
        <v>6.0</v>
      </c>
      <c r="T273" s="1">
        <v>7.0</v>
      </c>
      <c r="U273" s="1">
        <v>81.0</v>
      </c>
      <c r="V273" s="1" t="s">
        <v>7978</v>
      </c>
      <c r="W273" s="10">
        <v>43472.0</v>
      </c>
      <c r="X273" s="6"/>
      <c r="Y273" s="1" t="s">
        <v>36</v>
      </c>
    </row>
    <row r="274">
      <c r="A274" s="1" t="s">
        <v>7979</v>
      </c>
      <c r="B274" s="1" t="s">
        <v>7980</v>
      </c>
      <c r="C274" s="1" t="s">
        <v>7981</v>
      </c>
      <c r="D274" s="1" t="s">
        <v>7982</v>
      </c>
      <c r="E274" s="1" t="s">
        <v>7983</v>
      </c>
      <c r="F274" s="1" t="s">
        <v>7984</v>
      </c>
      <c r="G274" s="1" t="s">
        <v>7985</v>
      </c>
      <c r="I274" s="1" t="s">
        <v>7986</v>
      </c>
      <c r="J274" s="4" t="s">
        <v>7987</v>
      </c>
      <c r="K274" s="1" t="s">
        <v>401</v>
      </c>
      <c r="L274" s="1" t="s">
        <v>31</v>
      </c>
      <c r="M274" s="1" t="s">
        <v>7988</v>
      </c>
      <c r="N274" s="1" t="s">
        <v>7989</v>
      </c>
      <c r="O274" s="1" t="s">
        <v>7990</v>
      </c>
      <c r="P274" s="1">
        <v>1.0</v>
      </c>
      <c r="Q274" s="1">
        <v>1.0</v>
      </c>
      <c r="R274" s="1">
        <v>8.0</v>
      </c>
      <c r="S274" s="1">
        <v>2.0</v>
      </c>
      <c r="T274" s="1">
        <v>2.0</v>
      </c>
      <c r="U274" s="1">
        <v>40.0</v>
      </c>
      <c r="V274" s="1" t="s">
        <v>7991</v>
      </c>
      <c r="W274" s="9"/>
      <c r="X274" s="1" t="s">
        <v>95</v>
      </c>
      <c r="Y274" s="1" t="s">
        <v>36</v>
      </c>
    </row>
    <row r="275">
      <c r="A275" s="1" t="s">
        <v>7992</v>
      </c>
      <c r="B275" s="1" t="s">
        <v>7993</v>
      </c>
      <c r="C275" s="1" t="s">
        <v>7994</v>
      </c>
      <c r="D275" s="1" t="s">
        <v>7995</v>
      </c>
      <c r="E275" s="1" t="s">
        <v>7996</v>
      </c>
      <c r="F275" s="1" t="s">
        <v>7997</v>
      </c>
      <c r="G275" s="1" t="s">
        <v>4782</v>
      </c>
      <c r="J275" s="4" t="s">
        <v>7998</v>
      </c>
      <c r="K275" s="1" t="s">
        <v>30</v>
      </c>
      <c r="L275" s="1" t="s">
        <v>31</v>
      </c>
      <c r="M275" s="1" t="s">
        <v>1063</v>
      </c>
      <c r="N275" s="1" t="s">
        <v>7999</v>
      </c>
      <c r="O275" s="1" t="s">
        <v>8000</v>
      </c>
      <c r="P275" s="1">
        <v>1.0</v>
      </c>
      <c r="Q275" s="1">
        <v>1.0</v>
      </c>
      <c r="U275" s="1">
        <v>3.0</v>
      </c>
      <c r="V275" s="1" t="s">
        <v>8001</v>
      </c>
      <c r="W275" s="9"/>
      <c r="X275" s="6"/>
      <c r="Y275" s="1"/>
    </row>
    <row r="276">
      <c r="A276" s="1" t="s">
        <v>8002</v>
      </c>
      <c r="B276" s="1" t="s">
        <v>8003</v>
      </c>
      <c r="C276" s="1" t="s">
        <v>7994</v>
      </c>
      <c r="D276" s="1" t="s">
        <v>7995</v>
      </c>
      <c r="E276" s="1" t="s">
        <v>7996</v>
      </c>
      <c r="F276" s="1" t="s">
        <v>7997</v>
      </c>
      <c r="G276" s="1" t="s">
        <v>4782</v>
      </c>
      <c r="J276" s="4" t="s">
        <v>8004</v>
      </c>
      <c r="K276" s="1" t="s">
        <v>30</v>
      </c>
      <c r="L276" s="1" t="s">
        <v>31</v>
      </c>
      <c r="M276" s="1" t="s">
        <v>1063</v>
      </c>
      <c r="N276" s="1" t="s">
        <v>8005</v>
      </c>
      <c r="O276" s="1" t="s">
        <v>8006</v>
      </c>
      <c r="P276" s="1">
        <v>1.0</v>
      </c>
      <c r="Q276" s="1">
        <v>1.0</v>
      </c>
      <c r="U276" s="1">
        <v>1.0</v>
      </c>
      <c r="V276" s="1" t="s">
        <v>8007</v>
      </c>
      <c r="W276" s="9"/>
      <c r="X276" s="6"/>
      <c r="Y276" s="1"/>
    </row>
    <row r="277">
      <c r="A277" s="1" t="s">
        <v>8008</v>
      </c>
      <c r="B277" s="1" t="s">
        <v>8009</v>
      </c>
      <c r="C277" s="1" t="s">
        <v>8010</v>
      </c>
      <c r="D277" s="1" t="s">
        <v>8011</v>
      </c>
      <c r="E277" s="1" t="s">
        <v>8012</v>
      </c>
      <c r="H277" s="1" t="s">
        <v>8013</v>
      </c>
      <c r="J277" s="4" t="s">
        <v>8014</v>
      </c>
      <c r="K277" s="1" t="s">
        <v>30</v>
      </c>
      <c r="L277" s="1" t="s">
        <v>31</v>
      </c>
      <c r="M277" s="1" t="s">
        <v>8015</v>
      </c>
      <c r="N277" s="1" t="s">
        <v>8016</v>
      </c>
      <c r="O277" s="1" t="s">
        <v>8017</v>
      </c>
      <c r="P277" s="1">
        <v>2.0</v>
      </c>
      <c r="Q277" s="1">
        <v>1.0</v>
      </c>
      <c r="U277" s="1">
        <v>4.0</v>
      </c>
      <c r="V277" s="1" t="s">
        <v>8018</v>
      </c>
      <c r="W277" s="9"/>
      <c r="X277" s="6"/>
      <c r="Y277" s="1" t="s">
        <v>36</v>
      </c>
    </row>
    <row r="278">
      <c r="A278" s="1" t="s">
        <v>8019</v>
      </c>
      <c r="B278" s="1" t="s">
        <v>8020</v>
      </c>
      <c r="C278" s="1" t="s">
        <v>7004</v>
      </c>
      <c r="D278" s="1" t="s">
        <v>7005</v>
      </c>
      <c r="H278" s="1" t="s">
        <v>8021</v>
      </c>
      <c r="J278" s="4" t="s">
        <v>8022</v>
      </c>
      <c r="K278" s="1" t="s">
        <v>663</v>
      </c>
      <c r="L278" s="1" t="s">
        <v>31</v>
      </c>
      <c r="M278" s="1" t="s">
        <v>8023</v>
      </c>
      <c r="N278" s="1" t="s">
        <v>8024</v>
      </c>
      <c r="O278" s="1" t="s">
        <v>8025</v>
      </c>
      <c r="P278" s="1">
        <v>1.0</v>
      </c>
      <c r="Q278" s="1">
        <v>1.0</v>
      </c>
      <c r="U278" s="1">
        <v>7.0</v>
      </c>
      <c r="V278" s="1" t="s">
        <v>8026</v>
      </c>
      <c r="W278" s="9"/>
      <c r="X278" s="6"/>
      <c r="Y278" s="1" t="s">
        <v>36</v>
      </c>
    </row>
    <row r="279">
      <c r="A279" s="1" t="s">
        <v>8027</v>
      </c>
      <c r="B279" s="1" t="s">
        <v>8028</v>
      </c>
      <c r="C279" s="1" t="s">
        <v>8029</v>
      </c>
      <c r="H279" s="1" t="s">
        <v>8030</v>
      </c>
      <c r="J279" s="4" t="s">
        <v>8031</v>
      </c>
      <c r="K279" s="1" t="s">
        <v>30</v>
      </c>
      <c r="L279" s="1" t="s">
        <v>79</v>
      </c>
      <c r="M279" s="1" t="s">
        <v>8032</v>
      </c>
      <c r="N279" s="1" t="s">
        <v>8033</v>
      </c>
      <c r="O279" s="1" t="s">
        <v>8034</v>
      </c>
      <c r="P279" s="1">
        <v>1.0</v>
      </c>
      <c r="U279" s="1">
        <v>6.0</v>
      </c>
      <c r="V279" s="1" t="s">
        <v>8035</v>
      </c>
      <c r="W279" s="10">
        <v>44030.0</v>
      </c>
      <c r="X279" s="6"/>
      <c r="Y279" s="1" t="s">
        <v>199</v>
      </c>
    </row>
    <row r="280">
      <c r="A280" s="1" t="s">
        <v>8036</v>
      </c>
      <c r="B280" s="1" t="s">
        <v>8037</v>
      </c>
      <c r="C280" s="1" t="s">
        <v>5631</v>
      </c>
      <c r="D280" s="1" t="s">
        <v>5632</v>
      </c>
      <c r="G280" s="1" t="s">
        <v>5633</v>
      </c>
      <c r="J280" s="4" t="s">
        <v>8038</v>
      </c>
      <c r="K280" s="1" t="s">
        <v>30</v>
      </c>
      <c r="L280" s="1" t="s">
        <v>31</v>
      </c>
      <c r="M280" s="1" t="s">
        <v>8039</v>
      </c>
      <c r="N280" s="1" t="s">
        <v>8040</v>
      </c>
      <c r="O280" s="1" t="s">
        <v>8041</v>
      </c>
      <c r="P280" s="1">
        <v>1.0</v>
      </c>
      <c r="Q280" s="1">
        <v>1.0</v>
      </c>
      <c r="U280" s="1">
        <v>4.0</v>
      </c>
      <c r="V280" s="1" t="s">
        <v>8042</v>
      </c>
      <c r="W280" s="9"/>
      <c r="X280" s="6"/>
      <c r="Y280" s="1"/>
    </row>
    <row r="281">
      <c r="A281" s="1" t="s">
        <v>8043</v>
      </c>
      <c r="B281" s="1" t="s">
        <v>8044</v>
      </c>
      <c r="C281" s="1" t="s">
        <v>8045</v>
      </c>
      <c r="G281" s="1" t="s">
        <v>8046</v>
      </c>
      <c r="J281" s="4" t="s">
        <v>8047</v>
      </c>
      <c r="K281" s="1" t="s">
        <v>663</v>
      </c>
      <c r="L281" s="1" t="s">
        <v>31</v>
      </c>
      <c r="M281" s="1" t="s">
        <v>8048</v>
      </c>
      <c r="N281" s="1" t="s">
        <v>8049</v>
      </c>
      <c r="O281" s="1" t="s">
        <v>8050</v>
      </c>
      <c r="P281" s="1">
        <v>1.0</v>
      </c>
      <c r="Q281" s="1">
        <v>1.0</v>
      </c>
      <c r="U281" s="1">
        <v>40.0</v>
      </c>
      <c r="V281" s="1" t="s">
        <v>8051</v>
      </c>
      <c r="W281" s="9"/>
      <c r="X281" s="6"/>
      <c r="Y281" s="1" t="s">
        <v>36</v>
      </c>
    </row>
    <row r="282">
      <c r="A282" s="1" t="s">
        <v>8052</v>
      </c>
      <c r="B282" s="1" t="s">
        <v>8053</v>
      </c>
      <c r="C282" s="1" t="s">
        <v>8054</v>
      </c>
      <c r="D282" s="1" t="s">
        <v>8055</v>
      </c>
      <c r="H282" s="1" t="s">
        <v>8056</v>
      </c>
      <c r="J282" s="4" t="s">
        <v>8057</v>
      </c>
      <c r="K282" s="1" t="s">
        <v>401</v>
      </c>
      <c r="L282" s="1" t="s">
        <v>79</v>
      </c>
      <c r="M282" s="1" t="s">
        <v>4639</v>
      </c>
      <c r="N282" s="1" t="s">
        <v>8058</v>
      </c>
      <c r="O282" s="1" t="s">
        <v>8059</v>
      </c>
      <c r="P282" s="1">
        <v>1.0</v>
      </c>
      <c r="Q282" s="1">
        <v>1.0</v>
      </c>
      <c r="U282" s="1">
        <v>1.0</v>
      </c>
      <c r="V282" s="1" t="s">
        <v>8060</v>
      </c>
      <c r="W282" s="10">
        <v>44321.0</v>
      </c>
      <c r="X282" s="6"/>
      <c r="Y282" s="1" t="s">
        <v>36</v>
      </c>
    </row>
    <row r="283">
      <c r="A283" s="1" t="s">
        <v>8061</v>
      </c>
      <c r="B283" s="1" t="s">
        <v>8062</v>
      </c>
      <c r="C283" s="1" t="s">
        <v>8063</v>
      </c>
      <c r="D283" s="1" t="s">
        <v>8064</v>
      </c>
      <c r="E283" s="1" t="s">
        <v>8065</v>
      </c>
      <c r="F283" s="1" t="s">
        <v>8066</v>
      </c>
      <c r="G283" s="1" t="s">
        <v>8067</v>
      </c>
      <c r="H283" s="1" t="s">
        <v>8068</v>
      </c>
      <c r="J283" s="4" t="s">
        <v>8069</v>
      </c>
      <c r="K283" s="1" t="s">
        <v>401</v>
      </c>
      <c r="L283" s="1" t="s">
        <v>31</v>
      </c>
      <c r="M283" s="1" t="s">
        <v>4254</v>
      </c>
      <c r="N283" s="1" t="s">
        <v>8070</v>
      </c>
      <c r="O283" s="1" t="s">
        <v>8071</v>
      </c>
      <c r="P283" s="1">
        <v>2.0</v>
      </c>
      <c r="Q283" s="1">
        <v>1.0</v>
      </c>
      <c r="S283" s="1">
        <v>1.0</v>
      </c>
      <c r="U283" s="1">
        <v>66.0</v>
      </c>
      <c r="V283" s="1" t="s">
        <v>8072</v>
      </c>
      <c r="W283" s="10">
        <v>44297.0</v>
      </c>
      <c r="X283" s="1" t="s">
        <v>95</v>
      </c>
      <c r="Y283" s="1" t="s">
        <v>36</v>
      </c>
    </row>
    <row r="284">
      <c r="A284" s="1" t="s">
        <v>8073</v>
      </c>
      <c r="B284" s="1" t="s">
        <v>8074</v>
      </c>
      <c r="C284" s="1" t="s">
        <v>8075</v>
      </c>
      <c r="H284" s="1" t="s">
        <v>8076</v>
      </c>
      <c r="J284" s="14" t="s">
        <v>8077</v>
      </c>
      <c r="K284" s="1" t="s">
        <v>663</v>
      </c>
      <c r="L284" s="1" t="s">
        <v>31</v>
      </c>
      <c r="M284" s="1" t="s">
        <v>6380</v>
      </c>
      <c r="N284" s="1" t="s">
        <v>8078</v>
      </c>
      <c r="O284" s="1" t="s">
        <v>8079</v>
      </c>
      <c r="P284" s="1">
        <v>1.0</v>
      </c>
      <c r="Q284" s="1">
        <v>1.0</v>
      </c>
      <c r="U284" s="1">
        <v>1.0</v>
      </c>
      <c r="V284" s="1" t="s">
        <v>8080</v>
      </c>
      <c r="W284" s="9"/>
      <c r="X284" s="6"/>
      <c r="Y284" s="1" t="s">
        <v>36</v>
      </c>
    </row>
    <row r="285">
      <c r="A285" s="1" t="s">
        <v>8081</v>
      </c>
      <c r="B285" s="1" t="s">
        <v>8082</v>
      </c>
      <c r="C285" s="1" t="s">
        <v>8083</v>
      </c>
      <c r="D285" s="1" t="s">
        <v>8084</v>
      </c>
      <c r="F285" s="1" t="s">
        <v>8085</v>
      </c>
      <c r="G285" s="1" t="s">
        <v>8086</v>
      </c>
      <c r="H285" s="1" t="s">
        <v>8087</v>
      </c>
      <c r="J285" s="4" t="s">
        <v>8088</v>
      </c>
      <c r="K285" s="1" t="s">
        <v>30</v>
      </c>
      <c r="L285" s="1" t="s">
        <v>8089</v>
      </c>
      <c r="M285" s="1" t="s">
        <v>8090</v>
      </c>
      <c r="N285" s="1" t="s">
        <v>8091</v>
      </c>
      <c r="O285" s="1" t="s">
        <v>8092</v>
      </c>
      <c r="P285" s="1">
        <v>1.0</v>
      </c>
      <c r="Q285" s="1">
        <v>1.0</v>
      </c>
      <c r="U285" s="1">
        <v>3.0</v>
      </c>
      <c r="V285" s="1" t="s">
        <v>8093</v>
      </c>
      <c r="W285" s="9"/>
      <c r="X285" s="1" t="s">
        <v>95</v>
      </c>
      <c r="Y285" s="1" t="s">
        <v>36</v>
      </c>
    </row>
    <row r="286">
      <c r="A286" s="1" t="s">
        <v>8094</v>
      </c>
      <c r="B286" s="1" t="s">
        <v>8095</v>
      </c>
      <c r="C286" s="1" t="s">
        <v>8096</v>
      </c>
      <c r="D286" s="1" t="s">
        <v>8097</v>
      </c>
      <c r="J286" s="4" t="s">
        <v>8098</v>
      </c>
      <c r="K286" s="1" t="s">
        <v>30</v>
      </c>
      <c r="L286" s="1" t="s">
        <v>8099</v>
      </c>
      <c r="M286" s="1" t="s">
        <v>8100</v>
      </c>
      <c r="N286" s="1" t="s">
        <v>8101</v>
      </c>
      <c r="O286" s="1" t="s">
        <v>8102</v>
      </c>
      <c r="P286" s="1">
        <v>1.0</v>
      </c>
      <c r="Q286" s="1">
        <v>1.0</v>
      </c>
      <c r="U286" s="1">
        <v>26.0</v>
      </c>
      <c r="V286" s="1" t="s">
        <v>8103</v>
      </c>
      <c r="W286" s="10">
        <v>44322.0</v>
      </c>
      <c r="X286" s="6"/>
      <c r="Y286" s="1" t="s">
        <v>36</v>
      </c>
    </row>
    <row r="287">
      <c r="A287" s="1" t="s">
        <v>8104</v>
      </c>
      <c r="B287" s="1" t="s">
        <v>8105</v>
      </c>
      <c r="C287" s="1" t="s">
        <v>8106</v>
      </c>
      <c r="J287" s="4" t="s">
        <v>8107</v>
      </c>
      <c r="K287" s="1" t="s">
        <v>30</v>
      </c>
      <c r="L287" s="1" t="s">
        <v>31</v>
      </c>
      <c r="M287" s="1" t="s">
        <v>8108</v>
      </c>
      <c r="N287" s="1" t="s">
        <v>8109</v>
      </c>
      <c r="O287" s="1" t="s">
        <v>8110</v>
      </c>
      <c r="P287" s="1">
        <v>1.0</v>
      </c>
      <c r="Q287" s="1">
        <v>1.0</v>
      </c>
      <c r="U287" s="1">
        <v>5.0</v>
      </c>
      <c r="V287" s="1" t="s">
        <v>8111</v>
      </c>
      <c r="W287" s="9"/>
      <c r="X287" s="6"/>
      <c r="Y287" s="1"/>
    </row>
    <row r="288">
      <c r="A288" s="1" t="s">
        <v>8112</v>
      </c>
      <c r="B288" s="1" t="s">
        <v>8113</v>
      </c>
      <c r="C288" s="1" t="s">
        <v>8114</v>
      </c>
      <c r="D288" s="1" t="s">
        <v>8115</v>
      </c>
      <c r="H288" s="1" t="s">
        <v>8116</v>
      </c>
      <c r="J288" s="4" t="s">
        <v>8117</v>
      </c>
      <c r="K288" s="1" t="s">
        <v>401</v>
      </c>
      <c r="L288" s="1" t="s">
        <v>79</v>
      </c>
      <c r="M288" s="1" t="s">
        <v>8118</v>
      </c>
      <c r="N288" s="1" t="s">
        <v>8119</v>
      </c>
      <c r="O288" s="1" t="s">
        <v>8120</v>
      </c>
      <c r="P288" s="1">
        <v>1.0</v>
      </c>
      <c r="Q288" s="1">
        <v>1.0</v>
      </c>
      <c r="U288" s="1">
        <v>71.0</v>
      </c>
      <c r="V288" s="1" t="s">
        <v>8121</v>
      </c>
      <c r="W288" s="10">
        <v>44272.0</v>
      </c>
      <c r="X288" s="6"/>
      <c r="Y288" s="1" t="s">
        <v>36</v>
      </c>
    </row>
    <row r="289">
      <c r="A289" s="1" t="s">
        <v>8122</v>
      </c>
      <c r="B289" s="1" t="s">
        <v>3778</v>
      </c>
      <c r="C289" s="1" t="s">
        <v>8123</v>
      </c>
      <c r="J289" s="4" t="s">
        <v>8124</v>
      </c>
      <c r="K289" s="1" t="s">
        <v>30</v>
      </c>
      <c r="L289" s="1" t="s">
        <v>51</v>
      </c>
      <c r="M289" s="1" t="s">
        <v>8125</v>
      </c>
      <c r="N289" s="1" t="s">
        <v>8126</v>
      </c>
      <c r="O289" s="1" t="s">
        <v>8127</v>
      </c>
      <c r="P289" s="1">
        <v>2.0</v>
      </c>
      <c r="Q289" s="1">
        <v>1.0</v>
      </c>
      <c r="U289" s="1">
        <v>12.0</v>
      </c>
      <c r="V289" s="1" t="s">
        <v>8128</v>
      </c>
      <c r="W289" s="9"/>
      <c r="X289" s="6"/>
      <c r="Y289" s="1" t="s">
        <v>36</v>
      </c>
    </row>
    <row r="290">
      <c r="A290" s="1" t="s">
        <v>8129</v>
      </c>
      <c r="B290" s="1" t="s">
        <v>8130</v>
      </c>
      <c r="C290" s="1" t="s">
        <v>6182</v>
      </c>
      <c r="H290" s="1" t="s">
        <v>8131</v>
      </c>
      <c r="J290" s="4" t="s">
        <v>8132</v>
      </c>
      <c r="K290" s="1" t="s">
        <v>401</v>
      </c>
      <c r="L290" s="1" t="s">
        <v>31</v>
      </c>
      <c r="M290" s="1" t="s">
        <v>8133</v>
      </c>
      <c r="N290" s="1" t="s">
        <v>8134</v>
      </c>
      <c r="O290" s="1" t="s">
        <v>8135</v>
      </c>
      <c r="P290" s="1">
        <v>11.0</v>
      </c>
      <c r="Q290" s="1">
        <v>6.0</v>
      </c>
      <c r="U290" s="1">
        <v>12.0</v>
      </c>
      <c r="V290" s="1" t="s">
        <v>8136</v>
      </c>
      <c r="W290" s="9"/>
      <c r="X290" s="1" t="s">
        <v>95</v>
      </c>
      <c r="Y290" s="1" t="s">
        <v>36</v>
      </c>
    </row>
    <row r="291">
      <c r="A291" s="1" t="s">
        <v>8137</v>
      </c>
      <c r="B291" s="1" t="s">
        <v>8138</v>
      </c>
      <c r="C291" s="1" t="s">
        <v>8139</v>
      </c>
      <c r="J291" s="4" t="s">
        <v>8140</v>
      </c>
      <c r="K291" s="1" t="s">
        <v>30</v>
      </c>
      <c r="L291" s="1" t="s">
        <v>31</v>
      </c>
      <c r="M291" s="1" t="s">
        <v>1192</v>
      </c>
      <c r="N291" s="1" t="s">
        <v>8141</v>
      </c>
      <c r="O291" s="1" t="s">
        <v>8142</v>
      </c>
      <c r="P291" s="1">
        <v>1.0</v>
      </c>
      <c r="Q291" s="1">
        <v>1.0</v>
      </c>
      <c r="U291" s="1">
        <v>2.0</v>
      </c>
      <c r="V291" s="1" t="s">
        <v>8143</v>
      </c>
      <c r="W291" s="10">
        <v>44319.0</v>
      </c>
      <c r="X291" s="6"/>
      <c r="Y291" s="1" t="s">
        <v>36</v>
      </c>
    </row>
    <row r="292">
      <c r="A292" s="1" t="s">
        <v>8144</v>
      </c>
      <c r="B292" s="1" t="s">
        <v>8145</v>
      </c>
      <c r="C292" s="1" t="s">
        <v>8146</v>
      </c>
      <c r="J292" s="4" t="s">
        <v>8147</v>
      </c>
      <c r="K292" s="1" t="s">
        <v>30</v>
      </c>
      <c r="L292" s="1" t="s">
        <v>31</v>
      </c>
      <c r="M292" s="1" t="s">
        <v>1289</v>
      </c>
      <c r="N292" s="1" t="s">
        <v>8148</v>
      </c>
      <c r="O292" s="1" t="s">
        <v>8149</v>
      </c>
      <c r="P292" s="1">
        <v>1.0</v>
      </c>
      <c r="Q292" s="1">
        <v>1.0</v>
      </c>
      <c r="U292" s="1">
        <v>3.0</v>
      </c>
      <c r="V292" s="1" t="s">
        <v>8150</v>
      </c>
      <c r="W292" s="9"/>
      <c r="X292" s="6"/>
      <c r="Y292" s="1"/>
    </row>
    <row r="293">
      <c r="A293" s="1" t="s">
        <v>1005</v>
      </c>
      <c r="B293" s="1" t="s">
        <v>1006</v>
      </c>
      <c r="C293" s="1" t="s">
        <v>1007</v>
      </c>
      <c r="J293" s="4" t="s">
        <v>1008</v>
      </c>
      <c r="K293" s="1" t="s">
        <v>130</v>
      </c>
      <c r="L293" s="1" t="s">
        <v>31</v>
      </c>
      <c r="M293" s="1" t="s">
        <v>1009</v>
      </c>
      <c r="N293" s="1" t="s">
        <v>1010</v>
      </c>
      <c r="O293" s="1" t="s">
        <v>1011</v>
      </c>
      <c r="P293" s="1">
        <v>1.0</v>
      </c>
      <c r="Q293" s="1">
        <v>1.0</v>
      </c>
      <c r="U293" s="1">
        <v>9.0</v>
      </c>
      <c r="V293" s="1" t="s">
        <v>1012</v>
      </c>
      <c r="W293" s="10">
        <v>44317.0</v>
      </c>
      <c r="X293" s="6"/>
      <c r="Y293" s="1"/>
    </row>
    <row r="294">
      <c r="A294" s="1" t="s">
        <v>8151</v>
      </c>
      <c r="B294" s="1" t="s">
        <v>8152</v>
      </c>
      <c r="C294" s="1" t="s">
        <v>8153</v>
      </c>
      <c r="D294" s="1" t="s">
        <v>8154</v>
      </c>
      <c r="F294" s="1" t="s">
        <v>8155</v>
      </c>
      <c r="G294" s="1" t="s">
        <v>8156</v>
      </c>
      <c r="H294" s="1" t="s">
        <v>8157</v>
      </c>
      <c r="J294" s="4" t="s">
        <v>8158</v>
      </c>
      <c r="K294" s="1" t="s">
        <v>30</v>
      </c>
      <c r="L294" s="1" t="s">
        <v>79</v>
      </c>
      <c r="M294" s="1" t="s">
        <v>8159</v>
      </c>
      <c r="N294" s="1" t="s">
        <v>8160</v>
      </c>
      <c r="O294" s="1" t="s">
        <v>8161</v>
      </c>
      <c r="P294" s="1">
        <v>1.0</v>
      </c>
      <c r="Q294" s="1">
        <v>2.0</v>
      </c>
      <c r="U294" s="1">
        <v>5.0</v>
      </c>
      <c r="V294" s="1" t="s">
        <v>8162</v>
      </c>
      <c r="W294" s="10">
        <v>44131.0</v>
      </c>
      <c r="X294" s="1" t="s">
        <v>95</v>
      </c>
      <c r="Y294" s="1" t="s">
        <v>36</v>
      </c>
    </row>
    <row r="295">
      <c r="A295" s="1" t="s">
        <v>8163</v>
      </c>
      <c r="B295" s="4" t="s">
        <v>8164</v>
      </c>
      <c r="C295" s="1" t="s">
        <v>8165</v>
      </c>
      <c r="D295" s="1" t="s">
        <v>8166</v>
      </c>
      <c r="J295" s="4" t="s">
        <v>8167</v>
      </c>
      <c r="K295" s="1" t="s">
        <v>30</v>
      </c>
      <c r="L295" s="1" t="s">
        <v>8168</v>
      </c>
      <c r="M295" s="1" t="s">
        <v>8169</v>
      </c>
      <c r="N295" s="1" t="s">
        <v>8170</v>
      </c>
      <c r="O295" s="1" t="s">
        <v>8171</v>
      </c>
      <c r="P295" s="1">
        <v>1.0</v>
      </c>
      <c r="Q295" s="1">
        <v>2.0</v>
      </c>
      <c r="U295" s="1">
        <v>307.0</v>
      </c>
      <c r="V295" s="1" t="s">
        <v>8172</v>
      </c>
      <c r="W295" s="9"/>
      <c r="X295" s="6"/>
      <c r="Y295" s="1" t="s">
        <v>36</v>
      </c>
    </row>
    <row r="296">
      <c r="A296" s="1" t="s">
        <v>8173</v>
      </c>
      <c r="B296" s="1" t="s">
        <v>8174</v>
      </c>
      <c r="C296" s="1" t="s">
        <v>8175</v>
      </c>
      <c r="D296" s="1" t="s">
        <v>8176</v>
      </c>
      <c r="E296" s="1" t="s">
        <v>8177</v>
      </c>
      <c r="G296" s="1" t="s">
        <v>8178</v>
      </c>
      <c r="H296" s="1" t="s">
        <v>8179</v>
      </c>
      <c r="J296" s="4" t="s">
        <v>8180</v>
      </c>
      <c r="K296" s="1" t="s">
        <v>401</v>
      </c>
      <c r="L296" s="1" t="s">
        <v>31</v>
      </c>
      <c r="M296" s="1" t="s">
        <v>31</v>
      </c>
      <c r="N296" s="1" t="s">
        <v>8181</v>
      </c>
      <c r="O296" s="1" t="s">
        <v>8182</v>
      </c>
      <c r="P296" s="1">
        <v>1.0</v>
      </c>
      <c r="Q296" s="1">
        <v>1.0</v>
      </c>
      <c r="R296" s="1">
        <v>5.0</v>
      </c>
      <c r="T296" s="1">
        <v>2.0</v>
      </c>
      <c r="U296" s="1">
        <v>28.0</v>
      </c>
      <c r="V296" s="1" t="s">
        <v>8183</v>
      </c>
      <c r="W296" s="9"/>
      <c r="X296" s="6"/>
      <c r="Y296" s="1" t="s">
        <v>36</v>
      </c>
    </row>
    <row r="297">
      <c r="A297" s="1" t="s">
        <v>8184</v>
      </c>
      <c r="B297" s="4" t="s">
        <v>8185</v>
      </c>
      <c r="C297" s="1" t="s">
        <v>8186</v>
      </c>
      <c r="F297" s="1" t="s">
        <v>8187</v>
      </c>
      <c r="G297" s="1" t="s">
        <v>8188</v>
      </c>
      <c r="J297" s="4" t="s">
        <v>8189</v>
      </c>
      <c r="K297" s="1" t="s">
        <v>30</v>
      </c>
      <c r="L297" s="1" t="s">
        <v>51</v>
      </c>
      <c r="M297" s="1" t="s">
        <v>8190</v>
      </c>
      <c r="N297" s="1" t="s">
        <v>8191</v>
      </c>
      <c r="O297" s="1" t="s">
        <v>8192</v>
      </c>
      <c r="P297" s="1">
        <v>1.0</v>
      </c>
      <c r="Q297" s="1">
        <v>1.0</v>
      </c>
      <c r="U297" s="1">
        <v>18.0</v>
      </c>
      <c r="V297" s="1" t="s">
        <v>8193</v>
      </c>
      <c r="W297" s="10">
        <v>44184.0</v>
      </c>
      <c r="X297" s="1" t="s">
        <v>95</v>
      </c>
      <c r="Y297" s="1"/>
    </row>
    <row r="298">
      <c r="A298" s="1" t="s">
        <v>8194</v>
      </c>
      <c r="B298" s="1" t="s">
        <v>8195</v>
      </c>
      <c r="C298" s="1" t="s">
        <v>6534</v>
      </c>
      <c r="D298" s="1" t="s">
        <v>6535</v>
      </c>
      <c r="E298" s="1" t="s">
        <v>6536</v>
      </c>
      <c r="F298" s="1" t="s">
        <v>6537</v>
      </c>
      <c r="G298" s="1" t="s">
        <v>6538</v>
      </c>
      <c r="H298" s="1" t="s">
        <v>8196</v>
      </c>
      <c r="K298" s="1" t="s">
        <v>401</v>
      </c>
      <c r="L298" s="1" t="s">
        <v>31</v>
      </c>
      <c r="M298" s="1" t="s">
        <v>31</v>
      </c>
      <c r="N298" s="1" t="s">
        <v>8197</v>
      </c>
      <c r="O298" s="1" t="s">
        <v>8198</v>
      </c>
      <c r="P298" s="1">
        <v>1.0</v>
      </c>
      <c r="Q298" s="1">
        <v>2.0</v>
      </c>
      <c r="R298" s="1">
        <v>77.0</v>
      </c>
      <c r="S298" s="1">
        <v>1.0</v>
      </c>
      <c r="T298" s="1">
        <v>4.0</v>
      </c>
      <c r="U298" s="1">
        <v>166.0</v>
      </c>
      <c r="V298" s="1" t="s">
        <v>8199</v>
      </c>
      <c r="W298" s="9"/>
      <c r="X298" s="1" t="s">
        <v>95</v>
      </c>
      <c r="Y298" s="1" t="s">
        <v>36</v>
      </c>
    </row>
    <row r="299">
      <c r="A299" s="1" t="s">
        <v>8200</v>
      </c>
      <c r="B299" s="1" t="s">
        <v>8201</v>
      </c>
      <c r="C299" s="1" t="s">
        <v>8202</v>
      </c>
      <c r="D299" s="1" t="s">
        <v>8203</v>
      </c>
      <c r="G299" s="1" t="s">
        <v>8204</v>
      </c>
      <c r="H299" s="1" t="s">
        <v>8205</v>
      </c>
      <c r="J299" s="4" t="s">
        <v>8206</v>
      </c>
      <c r="K299" s="1" t="s">
        <v>30</v>
      </c>
      <c r="L299" s="1" t="s">
        <v>31</v>
      </c>
      <c r="M299" s="1" t="s">
        <v>8207</v>
      </c>
      <c r="N299" s="1" t="s">
        <v>8208</v>
      </c>
      <c r="O299" s="1" t="s">
        <v>8209</v>
      </c>
      <c r="P299" s="1">
        <v>1.0</v>
      </c>
      <c r="Q299" s="1">
        <v>1.0</v>
      </c>
      <c r="U299" s="1">
        <v>6.0</v>
      </c>
      <c r="V299" s="1" t="s">
        <v>8210</v>
      </c>
      <c r="W299" s="10">
        <v>44317.0</v>
      </c>
      <c r="X299" s="6"/>
      <c r="Y299" s="1" t="s">
        <v>36</v>
      </c>
    </row>
    <row r="300">
      <c r="A300" s="1" t="s">
        <v>8211</v>
      </c>
      <c r="B300" s="1" t="s">
        <v>8212</v>
      </c>
      <c r="C300" s="1" t="s">
        <v>8213</v>
      </c>
      <c r="H300" s="1" t="s">
        <v>8214</v>
      </c>
      <c r="J300" s="4" t="s">
        <v>8215</v>
      </c>
      <c r="K300" s="1" t="s">
        <v>663</v>
      </c>
      <c r="L300" s="1" t="s">
        <v>31</v>
      </c>
      <c r="M300" s="1" t="s">
        <v>6380</v>
      </c>
      <c r="N300" s="1" t="s">
        <v>8216</v>
      </c>
      <c r="O300" s="1" t="s">
        <v>8217</v>
      </c>
      <c r="P300" s="1">
        <v>3.0</v>
      </c>
      <c r="Q300" s="1">
        <v>2.0</v>
      </c>
      <c r="U300" s="1">
        <v>20.0</v>
      </c>
      <c r="V300" s="1" t="s">
        <v>8218</v>
      </c>
      <c r="W300" s="10">
        <v>44307.0</v>
      </c>
      <c r="X300" s="6"/>
      <c r="Y300" s="1" t="s">
        <v>36</v>
      </c>
    </row>
    <row r="301">
      <c r="A301" s="1" t="s">
        <v>8219</v>
      </c>
      <c r="B301" s="1" t="s">
        <v>8220</v>
      </c>
      <c r="C301" s="1" t="s">
        <v>8221</v>
      </c>
      <c r="D301" s="1" t="s">
        <v>8222</v>
      </c>
      <c r="E301" s="1" t="s">
        <v>8223</v>
      </c>
      <c r="F301" s="1" t="s">
        <v>8224</v>
      </c>
      <c r="G301" s="1" t="s">
        <v>8225</v>
      </c>
      <c r="H301" s="1" t="s">
        <v>8226</v>
      </c>
      <c r="I301" s="1" t="s">
        <v>8227</v>
      </c>
      <c r="J301" s="4" t="s">
        <v>8228</v>
      </c>
      <c r="K301" s="1" t="s">
        <v>61</v>
      </c>
      <c r="L301" s="1" t="s">
        <v>8229</v>
      </c>
      <c r="M301" s="1" t="s">
        <v>8230</v>
      </c>
      <c r="N301" s="1" t="s">
        <v>8231</v>
      </c>
      <c r="O301" s="1" t="s">
        <v>8232</v>
      </c>
      <c r="P301" s="1">
        <v>2.0</v>
      </c>
      <c r="Q301" s="1">
        <v>2.0</v>
      </c>
      <c r="R301" s="1">
        <v>3.0</v>
      </c>
      <c r="U301" s="1">
        <v>407.0</v>
      </c>
      <c r="V301" s="1" t="s">
        <v>8233</v>
      </c>
      <c r="W301" s="10">
        <v>44103.0</v>
      </c>
      <c r="X301" s="1" t="s">
        <v>135</v>
      </c>
      <c r="Y301" s="1" t="s">
        <v>3334</v>
      </c>
    </row>
    <row r="302">
      <c r="A302" s="1" t="s">
        <v>8234</v>
      </c>
      <c r="B302" s="1" t="s">
        <v>8235</v>
      </c>
      <c r="C302" s="1" t="s">
        <v>7357</v>
      </c>
      <c r="H302" s="1" t="s">
        <v>8236</v>
      </c>
      <c r="J302" s="4" t="s">
        <v>8237</v>
      </c>
      <c r="K302" s="1" t="s">
        <v>30</v>
      </c>
      <c r="L302" s="1" t="s">
        <v>31</v>
      </c>
      <c r="M302" s="1" t="s">
        <v>7359</v>
      </c>
      <c r="N302" s="1" t="s">
        <v>8238</v>
      </c>
      <c r="O302" s="1" t="s">
        <v>8239</v>
      </c>
      <c r="P302" s="1">
        <v>1.0</v>
      </c>
      <c r="Q302" s="1">
        <v>1.0</v>
      </c>
      <c r="U302" s="1">
        <v>1.0</v>
      </c>
      <c r="V302" s="1" t="s">
        <v>8240</v>
      </c>
      <c r="W302" s="9"/>
      <c r="X302" s="6"/>
      <c r="Y302" s="1"/>
    </row>
    <row r="303">
      <c r="A303" s="1" t="s">
        <v>8241</v>
      </c>
      <c r="B303" s="1" t="s">
        <v>8242</v>
      </c>
      <c r="C303" s="1" t="s">
        <v>8243</v>
      </c>
      <c r="J303" s="4" t="s">
        <v>8244</v>
      </c>
      <c r="K303" s="1" t="s">
        <v>30</v>
      </c>
      <c r="L303" s="1" t="s">
        <v>31</v>
      </c>
      <c r="M303" s="1" t="s">
        <v>31</v>
      </c>
      <c r="N303" s="1" t="s">
        <v>8245</v>
      </c>
      <c r="O303" s="1" t="s">
        <v>8246</v>
      </c>
      <c r="P303" s="1">
        <v>1.0</v>
      </c>
      <c r="Q303" s="1">
        <v>1.0</v>
      </c>
      <c r="U303" s="1">
        <v>3.0</v>
      </c>
      <c r="V303" s="1" t="s">
        <v>8247</v>
      </c>
      <c r="W303" s="10">
        <v>44040.0</v>
      </c>
      <c r="X303" s="6"/>
      <c r="Y303" s="1"/>
    </row>
    <row r="304">
      <c r="A304" s="1" t="s">
        <v>8248</v>
      </c>
      <c r="B304" s="1" t="s">
        <v>8249</v>
      </c>
      <c r="C304" s="1" t="s">
        <v>8250</v>
      </c>
      <c r="J304" s="4" t="s">
        <v>8251</v>
      </c>
      <c r="K304" s="1" t="s">
        <v>30</v>
      </c>
      <c r="L304" s="1" t="s">
        <v>31</v>
      </c>
      <c r="M304" s="1" t="s">
        <v>7404</v>
      </c>
      <c r="N304" s="1" t="s">
        <v>8252</v>
      </c>
      <c r="O304" s="1" t="s">
        <v>8253</v>
      </c>
      <c r="P304" s="1">
        <v>1.0</v>
      </c>
      <c r="Q304" s="1">
        <v>1.0</v>
      </c>
      <c r="U304" s="1">
        <v>2.0</v>
      </c>
      <c r="V304" s="1" t="s">
        <v>8254</v>
      </c>
      <c r="W304" s="10">
        <v>44316.0</v>
      </c>
      <c r="X304" s="6"/>
      <c r="Y304" s="1"/>
    </row>
    <row r="305">
      <c r="A305" s="1" t="s">
        <v>8255</v>
      </c>
      <c r="B305" s="1" t="s">
        <v>8256</v>
      </c>
      <c r="C305" s="1" t="s">
        <v>8257</v>
      </c>
      <c r="D305" s="1" t="s">
        <v>8258</v>
      </c>
      <c r="F305" s="1" t="s">
        <v>8259</v>
      </c>
      <c r="G305" s="1" t="s">
        <v>8260</v>
      </c>
      <c r="H305" s="1" t="s">
        <v>8261</v>
      </c>
      <c r="J305" s="4" t="s">
        <v>8262</v>
      </c>
      <c r="K305" s="1" t="s">
        <v>401</v>
      </c>
      <c r="L305" s="1" t="s">
        <v>31</v>
      </c>
      <c r="M305" s="1" t="s">
        <v>31</v>
      </c>
      <c r="N305" s="1" t="s">
        <v>8263</v>
      </c>
      <c r="O305" s="1" t="s">
        <v>8264</v>
      </c>
      <c r="P305" s="1">
        <v>1.0</v>
      </c>
      <c r="Q305" s="1">
        <v>1.0</v>
      </c>
      <c r="U305" s="1">
        <v>109.0</v>
      </c>
      <c r="V305" s="1" t="s">
        <v>8265</v>
      </c>
      <c r="W305" s="10">
        <v>44212.0</v>
      </c>
      <c r="X305" s="1" t="s">
        <v>95</v>
      </c>
      <c r="Y305" s="1" t="s">
        <v>36</v>
      </c>
    </row>
    <row r="306">
      <c r="A306" s="1" t="s">
        <v>8266</v>
      </c>
      <c r="B306" s="1" t="s">
        <v>8267</v>
      </c>
      <c r="C306" s="1" t="s">
        <v>8268</v>
      </c>
      <c r="D306" s="1" t="s">
        <v>8269</v>
      </c>
      <c r="E306" s="1" t="s">
        <v>8270</v>
      </c>
      <c r="F306" s="1" t="s">
        <v>8271</v>
      </c>
      <c r="G306" s="1" t="s">
        <v>8272</v>
      </c>
      <c r="H306" s="1" t="s">
        <v>8273</v>
      </c>
      <c r="J306" s="4" t="s">
        <v>8274</v>
      </c>
      <c r="K306" s="1" t="s">
        <v>30</v>
      </c>
      <c r="L306" s="1" t="s">
        <v>79</v>
      </c>
      <c r="M306" s="1" t="s">
        <v>8275</v>
      </c>
      <c r="N306" s="1" t="s">
        <v>8276</v>
      </c>
      <c r="O306" s="1" t="s">
        <v>8277</v>
      </c>
      <c r="P306" s="1">
        <v>1.0</v>
      </c>
      <c r="Q306" s="1">
        <v>1.0</v>
      </c>
      <c r="R306" s="1">
        <v>1.0</v>
      </c>
      <c r="U306" s="1">
        <v>2.0</v>
      </c>
      <c r="V306" s="1" t="s">
        <v>8278</v>
      </c>
      <c r="W306" s="9"/>
      <c r="X306" s="1" t="s">
        <v>95</v>
      </c>
      <c r="Y306" s="1"/>
    </row>
    <row r="307">
      <c r="A307" s="1" t="s">
        <v>8279</v>
      </c>
      <c r="B307" s="1" t="s">
        <v>8280</v>
      </c>
      <c r="C307" s="1" t="s">
        <v>7195</v>
      </c>
      <c r="D307" s="1" t="s">
        <v>7196</v>
      </c>
      <c r="E307" s="1" t="s">
        <v>7197</v>
      </c>
      <c r="G307" s="1" t="s">
        <v>7198</v>
      </c>
      <c r="H307" s="1" t="s">
        <v>8281</v>
      </c>
      <c r="J307" s="4" t="s">
        <v>8282</v>
      </c>
      <c r="K307" s="1" t="s">
        <v>2309</v>
      </c>
      <c r="L307" s="1" t="s">
        <v>31</v>
      </c>
      <c r="M307" s="1" t="s">
        <v>6216</v>
      </c>
      <c r="N307" s="1" t="s">
        <v>8283</v>
      </c>
      <c r="O307" s="1" t="s">
        <v>8284</v>
      </c>
      <c r="P307" s="1">
        <v>1.0</v>
      </c>
      <c r="Q307" s="1">
        <v>1.0</v>
      </c>
      <c r="U307" s="1">
        <v>16.0</v>
      </c>
      <c r="V307" s="1" t="s">
        <v>8285</v>
      </c>
      <c r="W307" s="10">
        <v>43768.0</v>
      </c>
      <c r="X307" s="6"/>
      <c r="Y307" s="1"/>
    </row>
    <row r="308">
      <c r="A308" s="1" t="s">
        <v>8286</v>
      </c>
      <c r="B308" s="1" t="s">
        <v>8287</v>
      </c>
      <c r="C308" s="1" t="s">
        <v>8288</v>
      </c>
      <c r="D308" s="1" t="s">
        <v>8289</v>
      </c>
      <c r="F308" s="1" t="s">
        <v>8290</v>
      </c>
      <c r="G308" s="1" t="s">
        <v>8291</v>
      </c>
      <c r="J308" s="4" t="s">
        <v>8292</v>
      </c>
      <c r="K308" s="1" t="s">
        <v>30</v>
      </c>
      <c r="L308" s="1" t="s">
        <v>31</v>
      </c>
      <c r="M308" s="1" t="s">
        <v>145</v>
      </c>
      <c r="N308" s="1" t="s">
        <v>8293</v>
      </c>
      <c r="O308" s="1" t="s">
        <v>8294</v>
      </c>
      <c r="P308" s="1">
        <v>1.0</v>
      </c>
      <c r="Q308" s="1">
        <v>1.0</v>
      </c>
      <c r="U308" s="1">
        <v>1.0</v>
      </c>
      <c r="V308" s="1" t="s">
        <v>8295</v>
      </c>
      <c r="W308" s="9"/>
      <c r="X308" s="1" t="s">
        <v>135</v>
      </c>
      <c r="Y308" s="1"/>
    </row>
    <row r="309">
      <c r="A309" s="1" t="s">
        <v>8296</v>
      </c>
      <c r="B309" s="1" t="s">
        <v>8297</v>
      </c>
      <c r="C309" s="1" t="s">
        <v>8298</v>
      </c>
      <c r="H309" s="1" t="s">
        <v>8299</v>
      </c>
      <c r="I309" s="1" t="s">
        <v>6214</v>
      </c>
      <c r="J309" s="4" t="s">
        <v>8300</v>
      </c>
      <c r="K309" s="1" t="s">
        <v>401</v>
      </c>
      <c r="L309" s="1" t="s">
        <v>31</v>
      </c>
      <c r="M309" s="1" t="s">
        <v>7145</v>
      </c>
      <c r="N309" s="1" t="s">
        <v>8301</v>
      </c>
      <c r="O309" s="1" t="s">
        <v>8302</v>
      </c>
      <c r="P309" s="1">
        <v>1.0</v>
      </c>
      <c r="Q309" s="1">
        <v>1.0</v>
      </c>
      <c r="T309" s="1">
        <v>1.0</v>
      </c>
      <c r="U309" s="1">
        <v>239.0</v>
      </c>
      <c r="V309" s="1" t="s">
        <v>8303</v>
      </c>
      <c r="W309" s="10">
        <v>44045.0</v>
      </c>
      <c r="X309" s="6"/>
      <c r="Y309" s="1" t="s">
        <v>36</v>
      </c>
    </row>
    <row r="310">
      <c r="A310" s="1" t="s">
        <v>8304</v>
      </c>
      <c r="B310" s="1" t="s">
        <v>8305</v>
      </c>
      <c r="C310" s="1" t="s">
        <v>8306</v>
      </c>
      <c r="D310" s="1" t="s">
        <v>8307</v>
      </c>
      <c r="F310" s="1" t="s">
        <v>8308</v>
      </c>
      <c r="J310" s="4" t="s">
        <v>8309</v>
      </c>
      <c r="K310" s="1" t="s">
        <v>30</v>
      </c>
      <c r="L310" s="1" t="s">
        <v>79</v>
      </c>
      <c r="M310" s="1" t="s">
        <v>7404</v>
      </c>
      <c r="N310" s="1" t="s">
        <v>8310</v>
      </c>
      <c r="O310" s="1" t="s">
        <v>8311</v>
      </c>
      <c r="P310" s="1">
        <v>1.0</v>
      </c>
      <c r="Q310" s="1">
        <v>1.0</v>
      </c>
      <c r="U310" s="1">
        <v>1.0</v>
      </c>
      <c r="V310" s="1" t="s">
        <v>8312</v>
      </c>
      <c r="W310" s="10">
        <v>44314.0</v>
      </c>
      <c r="X310" s="6"/>
      <c r="Y310" s="1"/>
    </row>
    <row r="311">
      <c r="A311" s="1" t="s">
        <v>8313</v>
      </c>
      <c r="B311" s="1" t="s">
        <v>8314</v>
      </c>
      <c r="C311" s="1" t="s">
        <v>8315</v>
      </c>
      <c r="J311" s="4" t="s">
        <v>8316</v>
      </c>
      <c r="K311" s="1" t="s">
        <v>30</v>
      </c>
      <c r="L311" s="1" t="s">
        <v>31</v>
      </c>
      <c r="M311" s="1" t="s">
        <v>8317</v>
      </c>
      <c r="N311" s="1" t="s">
        <v>8318</v>
      </c>
      <c r="O311" s="1" t="s">
        <v>8319</v>
      </c>
      <c r="P311" s="1">
        <v>2.0</v>
      </c>
      <c r="Q311" s="1">
        <v>1.0</v>
      </c>
      <c r="U311" s="1">
        <v>18.0</v>
      </c>
      <c r="V311" s="1" t="s">
        <v>8320</v>
      </c>
      <c r="W311" s="10">
        <v>44243.0</v>
      </c>
      <c r="X311" s="6"/>
      <c r="Y311" s="1"/>
    </row>
    <row r="312">
      <c r="A312" s="1" t="s">
        <v>8321</v>
      </c>
      <c r="B312" s="1" t="s">
        <v>8322</v>
      </c>
      <c r="C312" s="1" t="s">
        <v>8323</v>
      </c>
      <c r="D312" s="1" t="s">
        <v>8324</v>
      </c>
      <c r="G312" s="1" t="s">
        <v>8325</v>
      </c>
      <c r="H312" s="1" t="s">
        <v>8326</v>
      </c>
      <c r="I312" s="1" t="s">
        <v>8327</v>
      </c>
      <c r="J312" s="4" t="s">
        <v>8328</v>
      </c>
      <c r="K312" s="1" t="s">
        <v>30</v>
      </c>
      <c r="L312" s="1" t="s">
        <v>31</v>
      </c>
      <c r="M312" s="1" t="s">
        <v>8329</v>
      </c>
      <c r="N312" s="1" t="s">
        <v>8330</v>
      </c>
      <c r="O312" s="1" t="s">
        <v>8331</v>
      </c>
      <c r="P312" s="1">
        <v>1.0</v>
      </c>
      <c r="Q312" s="1">
        <v>2.0</v>
      </c>
      <c r="R312" s="1">
        <v>1.0</v>
      </c>
      <c r="S312" s="1">
        <v>3.0</v>
      </c>
      <c r="T312" s="1">
        <v>1.0</v>
      </c>
      <c r="U312" s="1">
        <v>6.0</v>
      </c>
      <c r="V312" s="1" t="s">
        <v>8332</v>
      </c>
      <c r="W312" s="10">
        <v>44057.0</v>
      </c>
      <c r="X312" s="6"/>
      <c r="Y312" s="1" t="s">
        <v>36</v>
      </c>
    </row>
    <row r="313">
      <c r="A313" s="1" t="s">
        <v>8333</v>
      </c>
      <c r="B313" s="1" t="s">
        <v>8334</v>
      </c>
      <c r="C313" s="1" t="s">
        <v>8335</v>
      </c>
      <c r="J313" s="4" t="s">
        <v>8336</v>
      </c>
      <c r="K313" s="1" t="s">
        <v>401</v>
      </c>
      <c r="L313" s="1" t="s">
        <v>51</v>
      </c>
      <c r="M313" s="1" t="s">
        <v>8337</v>
      </c>
      <c r="N313" s="1" t="s">
        <v>8338</v>
      </c>
      <c r="O313" s="1" t="s">
        <v>8339</v>
      </c>
      <c r="P313" s="1">
        <v>1.0</v>
      </c>
      <c r="Q313" s="1">
        <v>1.0</v>
      </c>
      <c r="U313" s="1">
        <v>10.0</v>
      </c>
      <c r="V313" s="1" t="s">
        <v>8340</v>
      </c>
      <c r="W313" s="10">
        <v>44299.0</v>
      </c>
      <c r="X313" s="6"/>
      <c r="Y313" s="1" t="s">
        <v>36</v>
      </c>
    </row>
    <row r="314">
      <c r="A314" s="1" t="s">
        <v>8341</v>
      </c>
      <c r="B314" s="1" t="s">
        <v>8342</v>
      </c>
      <c r="C314" s="1" t="s">
        <v>8343</v>
      </c>
      <c r="D314" s="4" t="s">
        <v>8344</v>
      </c>
      <c r="G314" s="1" t="s">
        <v>8345</v>
      </c>
      <c r="H314" s="1" t="s">
        <v>8346</v>
      </c>
      <c r="I314" s="1" t="s">
        <v>8347</v>
      </c>
      <c r="J314" s="4" t="s">
        <v>8348</v>
      </c>
      <c r="K314" s="1" t="s">
        <v>401</v>
      </c>
      <c r="L314" s="1" t="s">
        <v>31</v>
      </c>
      <c r="M314" s="1" t="s">
        <v>1075</v>
      </c>
      <c r="N314" s="1" t="s">
        <v>8349</v>
      </c>
      <c r="O314" s="1" t="s">
        <v>8350</v>
      </c>
      <c r="P314" s="1">
        <v>2.0</v>
      </c>
      <c r="Q314" s="1">
        <v>2.0</v>
      </c>
      <c r="R314" s="1">
        <v>1.0</v>
      </c>
      <c r="S314" s="1">
        <v>1.0</v>
      </c>
      <c r="U314" s="1">
        <v>343.0</v>
      </c>
      <c r="V314" s="1" t="s">
        <v>8351</v>
      </c>
      <c r="W314" s="10">
        <v>42976.0</v>
      </c>
      <c r="X314" s="6"/>
      <c r="Y314" s="1" t="s">
        <v>36</v>
      </c>
    </row>
    <row r="315">
      <c r="A315" s="1" t="s">
        <v>8352</v>
      </c>
      <c r="B315" s="1" t="s">
        <v>8353</v>
      </c>
      <c r="C315" s="1" t="s">
        <v>8354</v>
      </c>
      <c r="J315" s="4" t="s">
        <v>8355</v>
      </c>
      <c r="K315" s="1" t="s">
        <v>30</v>
      </c>
      <c r="L315" s="1" t="s">
        <v>31</v>
      </c>
      <c r="M315" s="1" t="s">
        <v>8356</v>
      </c>
      <c r="N315" s="1" t="s">
        <v>8357</v>
      </c>
      <c r="O315" s="1" t="s">
        <v>8358</v>
      </c>
      <c r="P315" s="1">
        <v>1.0</v>
      </c>
      <c r="Q315" s="1">
        <v>1.0</v>
      </c>
      <c r="U315" s="1">
        <v>9.0</v>
      </c>
      <c r="V315" s="1" t="s">
        <v>8359</v>
      </c>
      <c r="W315" s="10">
        <v>44216.0</v>
      </c>
      <c r="X315" s="6"/>
      <c r="Y315" s="1"/>
    </row>
    <row r="316">
      <c r="A316" s="1" t="s">
        <v>8360</v>
      </c>
      <c r="B316" s="1" t="s">
        <v>8361</v>
      </c>
      <c r="C316" s="1" t="s">
        <v>8362</v>
      </c>
      <c r="H316" s="1" t="s">
        <v>8361</v>
      </c>
      <c r="J316" s="4" t="s">
        <v>8363</v>
      </c>
      <c r="K316" s="1" t="s">
        <v>30</v>
      </c>
      <c r="L316" s="1" t="s">
        <v>31</v>
      </c>
      <c r="M316" s="1" t="s">
        <v>524</v>
      </c>
      <c r="N316" s="1" t="s">
        <v>8364</v>
      </c>
      <c r="O316" s="1" t="s">
        <v>8365</v>
      </c>
      <c r="P316" s="1">
        <v>1.0</v>
      </c>
      <c r="Q316" s="1">
        <v>1.0</v>
      </c>
      <c r="U316" s="1">
        <v>1.0</v>
      </c>
      <c r="V316" s="1" t="s">
        <v>8366</v>
      </c>
      <c r="W316" s="10">
        <v>44313.0</v>
      </c>
      <c r="X316" s="6"/>
      <c r="Y316" s="1"/>
    </row>
    <row r="317">
      <c r="A317" s="1" t="s">
        <v>8367</v>
      </c>
      <c r="B317" s="1" t="s">
        <v>7129</v>
      </c>
      <c r="C317" s="1" t="s">
        <v>8368</v>
      </c>
      <c r="D317" s="1" t="s">
        <v>8369</v>
      </c>
      <c r="G317" s="1" t="s">
        <v>8370</v>
      </c>
      <c r="J317" s="4" t="s">
        <v>8371</v>
      </c>
      <c r="K317" s="1" t="s">
        <v>663</v>
      </c>
      <c r="L317" s="1" t="s">
        <v>31</v>
      </c>
      <c r="M317" s="1" t="s">
        <v>6380</v>
      </c>
      <c r="N317" s="1" t="s">
        <v>8372</v>
      </c>
      <c r="O317" s="1" t="s">
        <v>8373</v>
      </c>
      <c r="P317" s="1">
        <v>1.0</v>
      </c>
      <c r="Q317" s="1">
        <v>1.0</v>
      </c>
      <c r="U317" s="1">
        <v>99510.0</v>
      </c>
      <c r="V317" s="1" t="s">
        <v>8374</v>
      </c>
      <c r="W317" s="10">
        <v>37217.0</v>
      </c>
      <c r="X317" s="6"/>
      <c r="Y317" s="1" t="s">
        <v>36</v>
      </c>
    </row>
    <row r="318">
      <c r="A318" s="1" t="s">
        <v>8375</v>
      </c>
      <c r="B318" s="1" t="s">
        <v>8376</v>
      </c>
      <c r="C318" s="1" t="s">
        <v>8377</v>
      </c>
      <c r="H318" s="1" t="s">
        <v>8378</v>
      </c>
      <c r="J318" s="4" t="s">
        <v>8379</v>
      </c>
      <c r="K318" s="1" t="s">
        <v>130</v>
      </c>
      <c r="L318" s="1" t="s">
        <v>31</v>
      </c>
      <c r="M318" s="1" t="s">
        <v>298</v>
      </c>
      <c r="N318" s="1" t="s">
        <v>8380</v>
      </c>
      <c r="O318" s="1" t="s">
        <v>8381</v>
      </c>
      <c r="P318" s="1">
        <v>1.0</v>
      </c>
      <c r="Q318" s="1">
        <v>1.0</v>
      </c>
      <c r="U318" s="1">
        <v>1.0</v>
      </c>
      <c r="V318" s="1" t="s">
        <v>8382</v>
      </c>
      <c r="W318" s="10">
        <v>44313.0</v>
      </c>
      <c r="X318" s="6"/>
      <c r="Y318" s="1" t="s">
        <v>36</v>
      </c>
    </row>
    <row r="319">
      <c r="A319" s="1" t="s">
        <v>8383</v>
      </c>
      <c r="B319" s="1" t="s">
        <v>8384</v>
      </c>
      <c r="C319" s="1" t="s">
        <v>8385</v>
      </c>
      <c r="D319" s="1" t="s">
        <v>8386</v>
      </c>
      <c r="J319" s="4" t="s">
        <v>8387</v>
      </c>
      <c r="K319" s="1" t="s">
        <v>30</v>
      </c>
      <c r="L319" s="1" t="s">
        <v>31</v>
      </c>
      <c r="M319" s="1" t="s">
        <v>6380</v>
      </c>
      <c r="N319" s="1" t="s">
        <v>8388</v>
      </c>
      <c r="O319" s="1" t="s">
        <v>8389</v>
      </c>
      <c r="P319" s="1">
        <v>1.0</v>
      </c>
      <c r="Q319" s="1">
        <v>1.0</v>
      </c>
      <c r="U319" s="1">
        <v>2.0</v>
      </c>
      <c r="V319" s="1" t="s">
        <v>8390</v>
      </c>
      <c r="W319" s="9"/>
      <c r="X319" s="6"/>
      <c r="Y319" s="1"/>
    </row>
    <row r="320">
      <c r="A320" s="1" t="s">
        <v>8391</v>
      </c>
      <c r="B320" s="1" t="s">
        <v>8392</v>
      </c>
      <c r="C320" s="1" t="s">
        <v>8393</v>
      </c>
      <c r="J320" s="4" t="s">
        <v>8394</v>
      </c>
      <c r="K320" s="1" t="s">
        <v>30</v>
      </c>
      <c r="L320" s="1" t="s">
        <v>31</v>
      </c>
      <c r="M320" s="1" t="s">
        <v>8395</v>
      </c>
      <c r="N320" s="1" t="s">
        <v>8396</v>
      </c>
      <c r="O320" s="1" t="s">
        <v>8397</v>
      </c>
      <c r="P320" s="1">
        <v>1.0</v>
      </c>
      <c r="Q320" s="1">
        <v>1.0</v>
      </c>
      <c r="U320" s="1">
        <v>3.0</v>
      </c>
      <c r="V320" s="1" t="s">
        <v>8398</v>
      </c>
      <c r="W320" s="10">
        <v>44265.0</v>
      </c>
      <c r="X320" s="6"/>
      <c r="Y320" s="1"/>
    </row>
    <row r="321">
      <c r="A321" s="1" t="s">
        <v>8399</v>
      </c>
      <c r="B321" s="1" t="s">
        <v>8400</v>
      </c>
      <c r="C321" s="1" t="s">
        <v>8401</v>
      </c>
      <c r="D321" s="1" t="s">
        <v>8402</v>
      </c>
      <c r="E321" s="1" t="s">
        <v>8403</v>
      </c>
      <c r="J321" s="4" t="s">
        <v>8404</v>
      </c>
      <c r="K321" s="1" t="s">
        <v>30</v>
      </c>
      <c r="L321" s="1" t="s">
        <v>31</v>
      </c>
      <c r="M321" s="1" t="s">
        <v>32</v>
      </c>
      <c r="N321" s="1" t="s">
        <v>8405</v>
      </c>
      <c r="O321" s="1" t="s">
        <v>8406</v>
      </c>
      <c r="P321" s="1">
        <v>1.0</v>
      </c>
      <c r="Q321" s="1">
        <v>1.0</v>
      </c>
      <c r="R321" s="1">
        <v>1.0</v>
      </c>
      <c r="U321" s="1">
        <v>210.0</v>
      </c>
      <c r="V321" s="1" t="s">
        <v>8407</v>
      </c>
      <c r="W321" s="10">
        <v>43193.0</v>
      </c>
      <c r="X321" s="6"/>
      <c r="Y321" s="1" t="s">
        <v>36</v>
      </c>
    </row>
    <row r="322">
      <c r="A322" s="1" t="s">
        <v>8408</v>
      </c>
      <c r="B322" s="1" t="s">
        <v>8409</v>
      </c>
      <c r="C322" s="1" t="s">
        <v>8410</v>
      </c>
      <c r="E322" s="1" t="s">
        <v>8411</v>
      </c>
      <c r="G322" s="1" t="s">
        <v>522</v>
      </c>
      <c r="J322" s="4" t="s">
        <v>8412</v>
      </c>
      <c r="K322" s="1" t="s">
        <v>30</v>
      </c>
      <c r="L322" s="1" t="s">
        <v>31</v>
      </c>
      <c r="M322" s="1" t="s">
        <v>8413</v>
      </c>
      <c r="N322" s="1" t="s">
        <v>8414</v>
      </c>
      <c r="O322" s="1" t="s">
        <v>8415</v>
      </c>
      <c r="P322" s="1">
        <v>1.0</v>
      </c>
      <c r="Q322" s="1">
        <v>1.0</v>
      </c>
      <c r="U322" s="1">
        <v>1.0</v>
      </c>
      <c r="V322" s="1" t="s">
        <v>8416</v>
      </c>
      <c r="W322" s="10">
        <v>44312.0</v>
      </c>
      <c r="X322" s="6"/>
      <c r="Y322" s="1"/>
    </row>
    <row r="323">
      <c r="A323" s="1" t="s">
        <v>8417</v>
      </c>
      <c r="B323" s="1" t="s">
        <v>7129</v>
      </c>
      <c r="C323" s="1" t="s">
        <v>8418</v>
      </c>
      <c r="J323" s="4" t="s">
        <v>8419</v>
      </c>
      <c r="K323" s="1" t="s">
        <v>663</v>
      </c>
      <c r="L323" s="1" t="s">
        <v>31</v>
      </c>
      <c r="M323" s="1" t="s">
        <v>6380</v>
      </c>
      <c r="N323" s="1" t="s">
        <v>8420</v>
      </c>
      <c r="O323" s="1" t="s">
        <v>8421</v>
      </c>
      <c r="P323" s="1">
        <v>1.0</v>
      </c>
      <c r="Q323" s="1">
        <v>1.0</v>
      </c>
      <c r="U323" s="1">
        <v>1.0</v>
      </c>
      <c r="V323" s="1" t="s">
        <v>8422</v>
      </c>
      <c r="W323" s="9"/>
      <c r="X323" s="6"/>
      <c r="Y323" s="1" t="s">
        <v>36</v>
      </c>
    </row>
    <row r="324">
      <c r="A324" s="1" t="s">
        <v>8423</v>
      </c>
      <c r="B324" s="1" t="s">
        <v>8424</v>
      </c>
      <c r="C324" s="1" t="s">
        <v>8425</v>
      </c>
      <c r="D324" s="1" t="s">
        <v>8426</v>
      </c>
      <c r="F324" s="1" t="s">
        <v>8427</v>
      </c>
      <c r="G324" s="4" t="s">
        <v>8428</v>
      </c>
      <c r="H324" s="1" t="s">
        <v>8429</v>
      </c>
      <c r="J324" s="4" t="s">
        <v>8430</v>
      </c>
      <c r="K324" s="1" t="s">
        <v>61</v>
      </c>
      <c r="L324" s="1" t="s">
        <v>51</v>
      </c>
      <c r="M324" s="1" t="s">
        <v>8431</v>
      </c>
      <c r="N324" s="1" t="s">
        <v>8432</v>
      </c>
      <c r="O324" s="1" t="s">
        <v>8433</v>
      </c>
      <c r="P324" s="1">
        <v>1.0</v>
      </c>
      <c r="Q324" s="1">
        <v>1.0</v>
      </c>
      <c r="U324" s="1">
        <v>1.0</v>
      </c>
      <c r="V324" s="1" t="s">
        <v>8434</v>
      </c>
      <c r="W324" s="10">
        <v>44311.0</v>
      </c>
      <c r="X324" s="1" t="s">
        <v>95</v>
      </c>
      <c r="Y324" s="1" t="s">
        <v>36</v>
      </c>
    </row>
    <row r="325">
      <c r="A325" s="1" t="s">
        <v>8435</v>
      </c>
      <c r="B325" s="1" t="s">
        <v>8436</v>
      </c>
      <c r="C325" s="1" t="s">
        <v>8437</v>
      </c>
      <c r="H325" s="1" t="s">
        <v>8438</v>
      </c>
      <c r="J325" s="4" t="s">
        <v>8439</v>
      </c>
      <c r="K325" s="1" t="s">
        <v>401</v>
      </c>
      <c r="L325" s="1" t="s">
        <v>79</v>
      </c>
      <c r="M325" s="1" t="s">
        <v>8440</v>
      </c>
      <c r="N325" s="1" t="s">
        <v>8441</v>
      </c>
      <c r="O325" s="1" t="s">
        <v>8442</v>
      </c>
      <c r="P325" s="1">
        <v>1.0</v>
      </c>
      <c r="Q325" s="1">
        <v>1.0</v>
      </c>
      <c r="U325" s="1">
        <v>28.0</v>
      </c>
      <c r="V325" s="1" t="s">
        <v>8443</v>
      </c>
      <c r="W325" s="10">
        <v>44237.0</v>
      </c>
      <c r="X325" s="6"/>
      <c r="Y325" s="1" t="s">
        <v>36</v>
      </c>
    </row>
    <row r="326">
      <c r="A326" s="1" t="s">
        <v>8444</v>
      </c>
      <c r="B326" s="1" t="s">
        <v>8445</v>
      </c>
      <c r="C326" s="1" t="s">
        <v>8446</v>
      </c>
      <c r="D326" s="1" t="s">
        <v>8447</v>
      </c>
      <c r="J326" s="4" t="s">
        <v>8448</v>
      </c>
      <c r="K326" s="1" t="s">
        <v>30</v>
      </c>
      <c r="L326" s="1" t="s">
        <v>31</v>
      </c>
      <c r="M326" s="1" t="s">
        <v>7874</v>
      </c>
      <c r="N326" s="1" t="s">
        <v>8449</v>
      </c>
      <c r="O326" s="1" t="s">
        <v>8450</v>
      </c>
      <c r="P326" s="1">
        <v>1.0</v>
      </c>
      <c r="Q326" s="1">
        <v>1.0</v>
      </c>
      <c r="S326" s="1">
        <v>1.0</v>
      </c>
      <c r="U326" s="1">
        <v>74.0</v>
      </c>
      <c r="V326" s="1" t="s">
        <v>8451</v>
      </c>
      <c r="W326" s="10">
        <v>44225.0</v>
      </c>
      <c r="X326" s="6"/>
      <c r="Y326" s="1" t="s">
        <v>36</v>
      </c>
    </row>
    <row r="327">
      <c r="A327" s="1" t="s">
        <v>8452</v>
      </c>
      <c r="B327" s="1" t="s">
        <v>8453</v>
      </c>
      <c r="C327" s="1" t="s">
        <v>8454</v>
      </c>
      <c r="D327" s="1" t="s">
        <v>8455</v>
      </c>
      <c r="G327" s="1" t="s">
        <v>8456</v>
      </c>
      <c r="J327" s="4" t="s">
        <v>8457</v>
      </c>
      <c r="K327" s="1" t="s">
        <v>663</v>
      </c>
      <c r="L327" s="1" t="s">
        <v>31</v>
      </c>
      <c r="M327" s="1" t="s">
        <v>8458</v>
      </c>
      <c r="N327" s="1" t="s">
        <v>8459</v>
      </c>
      <c r="O327" s="1" t="s">
        <v>8460</v>
      </c>
      <c r="P327" s="1">
        <v>4.0</v>
      </c>
      <c r="Q327" s="1">
        <v>3.0</v>
      </c>
      <c r="U327" s="1">
        <v>43.0</v>
      </c>
      <c r="V327" s="1" t="s">
        <v>8461</v>
      </c>
      <c r="W327" s="10">
        <v>44307.0</v>
      </c>
      <c r="X327" s="6"/>
      <c r="Y327" s="1" t="s">
        <v>36</v>
      </c>
    </row>
    <row r="328">
      <c r="A328" s="1" t="s">
        <v>8462</v>
      </c>
      <c r="B328" s="1" t="s">
        <v>8463</v>
      </c>
      <c r="C328" s="1" t="s">
        <v>8464</v>
      </c>
      <c r="J328" s="4" t="s">
        <v>8465</v>
      </c>
      <c r="K328" s="1" t="s">
        <v>8466</v>
      </c>
      <c r="L328" s="1" t="s">
        <v>163</v>
      </c>
      <c r="M328" s="1" t="s">
        <v>8467</v>
      </c>
      <c r="N328" s="1" t="s">
        <v>8468</v>
      </c>
      <c r="O328" s="1" t="s">
        <v>8469</v>
      </c>
      <c r="P328" s="1">
        <v>1.0</v>
      </c>
      <c r="Q328" s="1">
        <v>1.0</v>
      </c>
      <c r="U328" s="1">
        <v>1.0</v>
      </c>
      <c r="V328" s="1" t="s">
        <v>8470</v>
      </c>
      <c r="W328" s="10">
        <v>44308.0</v>
      </c>
      <c r="X328" s="6"/>
      <c r="Y328" s="1"/>
    </row>
    <row r="329">
      <c r="A329" s="1" t="s">
        <v>8471</v>
      </c>
      <c r="B329" s="1" t="s">
        <v>8472</v>
      </c>
      <c r="C329" s="1" t="s">
        <v>8473</v>
      </c>
      <c r="D329" s="1" t="s">
        <v>8474</v>
      </c>
      <c r="F329" s="1" t="s">
        <v>8475</v>
      </c>
      <c r="G329" s="1" t="s">
        <v>8476</v>
      </c>
      <c r="J329" s="4" t="s">
        <v>8477</v>
      </c>
      <c r="K329" s="1" t="s">
        <v>30</v>
      </c>
      <c r="L329" s="1" t="s">
        <v>31</v>
      </c>
      <c r="M329" s="1" t="s">
        <v>8478</v>
      </c>
      <c r="N329" s="1" t="s">
        <v>8479</v>
      </c>
      <c r="O329" s="1" t="s">
        <v>8480</v>
      </c>
      <c r="P329" s="1">
        <v>1.0</v>
      </c>
      <c r="Q329" s="1">
        <v>1.0</v>
      </c>
      <c r="U329" s="1">
        <v>45.0</v>
      </c>
      <c r="V329" s="1" t="s">
        <v>8481</v>
      </c>
      <c r="W329" s="10">
        <v>43840.0</v>
      </c>
      <c r="X329" s="6"/>
      <c r="Y329" s="1"/>
    </row>
    <row r="330">
      <c r="A330" s="1" t="s">
        <v>8482</v>
      </c>
      <c r="B330" s="1" t="s">
        <v>8483</v>
      </c>
      <c r="C330" s="1" t="s">
        <v>8484</v>
      </c>
      <c r="J330" s="4" t="s">
        <v>8485</v>
      </c>
      <c r="K330" s="1" t="s">
        <v>30</v>
      </c>
      <c r="L330" s="1" t="s">
        <v>79</v>
      </c>
      <c r="M330" s="1" t="s">
        <v>8486</v>
      </c>
      <c r="N330" s="1" t="s">
        <v>8487</v>
      </c>
      <c r="O330" s="1" t="s">
        <v>8488</v>
      </c>
      <c r="P330" s="1">
        <v>1.0</v>
      </c>
      <c r="Q330" s="1">
        <v>1.0</v>
      </c>
      <c r="U330" s="1">
        <v>1.0</v>
      </c>
      <c r="V330" s="1" t="s">
        <v>8489</v>
      </c>
      <c r="W330" s="10">
        <v>44308.0</v>
      </c>
      <c r="X330" s="6"/>
      <c r="Y330" s="1"/>
    </row>
    <row r="331">
      <c r="A331" s="1" t="s">
        <v>8490</v>
      </c>
      <c r="B331" s="1" t="s">
        <v>8491</v>
      </c>
      <c r="C331" s="1" t="s">
        <v>8492</v>
      </c>
      <c r="H331" s="1" t="s">
        <v>8493</v>
      </c>
      <c r="J331" s="4" t="s">
        <v>8494</v>
      </c>
      <c r="K331" s="1" t="s">
        <v>30</v>
      </c>
      <c r="L331" s="1" t="s">
        <v>31</v>
      </c>
      <c r="M331" s="1" t="s">
        <v>8495</v>
      </c>
      <c r="N331" s="1" t="s">
        <v>8496</v>
      </c>
      <c r="O331" s="1" t="s">
        <v>8497</v>
      </c>
      <c r="P331" s="1">
        <v>1.0</v>
      </c>
      <c r="Q331" s="1">
        <v>1.0</v>
      </c>
      <c r="U331" s="1">
        <v>12.0</v>
      </c>
      <c r="V331" s="1" t="s">
        <v>8498</v>
      </c>
      <c r="W331" s="9"/>
      <c r="X331" s="6"/>
      <c r="Y331" s="1"/>
    </row>
    <row r="332">
      <c r="A332" s="1" t="s">
        <v>8499</v>
      </c>
      <c r="B332" s="1" t="s">
        <v>8500</v>
      </c>
      <c r="C332" s="1" t="s">
        <v>6526</v>
      </c>
      <c r="H332" s="1" t="s">
        <v>8501</v>
      </c>
      <c r="J332" s="4" t="s">
        <v>8502</v>
      </c>
      <c r="K332" s="1" t="s">
        <v>401</v>
      </c>
      <c r="L332" s="1" t="s">
        <v>31</v>
      </c>
      <c r="M332" s="1" t="s">
        <v>31</v>
      </c>
      <c r="N332" s="1" t="s">
        <v>8503</v>
      </c>
      <c r="O332" s="1" t="s">
        <v>8504</v>
      </c>
      <c r="P332" s="1">
        <v>4.0</v>
      </c>
      <c r="Q332" s="1">
        <v>1.0</v>
      </c>
      <c r="R332" s="1">
        <v>1.0</v>
      </c>
      <c r="U332" s="1">
        <v>10.0</v>
      </c>
      <c r="V332" s="1" t="s">
        <v>8505</v>
      </c>
      <c r="W332" s="10">
        <v>44270.0</v>
      </c>
      <c r="X332" s="1" t="s">
        <v>95</v>
      </c>
      <c r="Y332" s="1" t="s">
        <v>36</v>
      </c>
    </row>
    <row r="333">
      <c r="A333" s="1" t="s">
        <v>8506</v>
      </c>
      <c r="B333" s="1" t="s">
        <v>8507</v>
      </c>
      <c r="C333" s="1" t="s">
        <v>8508</v>
      </c>
      <c r="H333" s="1" t="s">
        <v>8509</v>
      </c>
      <c r="J333" s="4" t="s">
        <v>8510</v>
      </c>
      <c r="K333" s="1" t="s">
        <v>30</v>
      </c>
      <c r="L333" s="1" t="s">
        <v>31</v>
      </c>
      <c r="M333" s="1" t="s">
        <v>225</v>
      </c>
      <c r="N333" s="1" t="s">
        <v>8511</v>
      </c>
      <c r="O333" s="1" t="s">
        <v>8512</v>
      </c>
      <c r="P333" s="1">
        <v>1.0</v>
      </c>
      <c r="Q333" s="1">
        <v>1.0</v>
      </c>
      <c r="U333" s="1">
        <v>2.0</v>
      </c>
      <c r="V333" s="1" t="s">
        <v>8513</v>
      </c>
      <c r="W333" s="9"/>
      <c r="X333" s="6"/>
      <c r="Y333" s="1"/>
    </row>
    <row r="334">
      <c r="A334" s="1" t="s">
        <v>8514</v>
      </c>
      <c r="B334" s="1" t="s">
        <v>8515</v>
      </c>
      <c r="C334" s="1" t="s">
        <v>8516</v>
      </c>
      <c r="J334" s="4" t="s">
        <v>8517</v>
      </c>
      <c r="K334" s="1" t="s">
        <v>401</v>
      </c>
      <c r="L334" s="1" t="s">
        <v>79</v>
      </c>
      <c r="M334" s="1" t="s">
        <v>7404</v>
      </c>
      <c r="N334" s="1" t="s">
        <v>8518</v>
      </c>
      <c r="O334" s="1" t="s">
        <v>8519</v>
      </c>
      <c r="P334" s="1">
        <v>1.0</v>
      </c>
      <c r="Q334" s="1">
        <v>1.0</v>
      </c>
      <c r="U334" s="1">
        <v>1.0</v>
      </c>
      <c r="V334" s="1" t="s">
        <v>8520</v>
      </c>
      <c r="W334" s="10">
        <v>44307.0</v>
      </c>
      <c r="X334" s="6"/>
      <c r="Y334" s="1"/>
    </row>
    <row r="335">
      <c r="A335" s="1" t="s">
        <v>8521</v>
      </c>
      <c r="B335" s="1" t="s">
        <v>8522</v>
      </c>
      <c r="C335" s="1" t="s">
        <v>8523</v>
      </c>
      <c r="D335" s="1" t="s">
        <v>8524</v>
      </c>
      <c r="J335" s="4" t="s">
        <v>8525</v>
      </c>
      <c r="K335" s="1" t="s">
        <v>30</v>
      </c>
      <c r="L335" s="1" t="s">
        <v>31</v>
      </c>
      <c r="M335" s="1" t="s">
        <v>8526</v>
      </c>
      <c r="N335" s="1" t="s">
        <v>8527</v>
      </c>
      <c r="O335" s="1" t="s">
        <v>8528</v>
      </c>
      <c r="P335" s="1">
        <v>1.0</v>
      </c>
      <c r="Q335" s="1">
        <v>1.0</v>
      </c>
      <c r="U335" s="1">
        <v>8.0</v>
      </c>
      <c r="V335" s="1" t="s">
        <v>8529</v>
      </c>
      <c r="W335" s="10">
        <v>44306.0</v>
      </c>
      <c r="X335" s="6"/>
      <c r="Y335" s="1"/>
    </row>
    <row r="336">
      <c r="A336" s="1" t="s">
        <v>8530</v>
      </c>
      <c r="B336" s="1" t="s">
        <v>8531</v>
      </c>
      <c r="C336" s="1" t="s">
        <v>8532</v>
      </c>
      <c r="D336" s="1" t="s">
        <v>8533</v>
      </c>
      <c r="E336" s="1" t="s">
        <v>8534</v>
      </c>
      <c r="J336" s="4" t="s">
        <v>8535</v>
      </c>
      <c r="K336" s="1" t="s">
        <v>30</v>
      </c>
      <c r="L336" s="1" t="s">
        <v>51</v>
      </c>
      <c r="M336" s="1" t="s">
        <v>8536</v>
      </c>
      <c r="N336" s="1" t="s">
        <v>8537</v>
      </c>
      <c r="O336" s="1" t="s">
        <v>8538</v>
      </c>
      <c r="P336" s="1">
        <v>1.0</v>
      </c>
      <c r="Q336" s="1">
        <v>1.0</v>
      </c>
      <c r="U336" s="1">
        <v>3.0</v>
      </c>
      <c r="V336" s="1" t="s">
        <v>8539</v>
      </c>
      <c r="W336" s="9"/>
      <c r="X336" s="6"/>
      <c r="Y336" s="1" t="s">
        <v>36</v>
      </c>
    </row>
    <row r="337">
      <c r="A337" s="1" t="s">
        <v>8540</v>
      </c>
      <c r="B337" s="1" t="s">
        <v>8541</v>
      </c>
      <c r="C337" s="1" t="s">
        <v>8542</v>
      </c>
      <c r="H337" s="1" t="s">
        <v>8543</v>
      </c>
      <c r="I337" s="1" t="s">
        <v>8544</v>
      </c>
      <c r="J337" s="4" t="s">
        <v>8545</v>
      </c>
      <c r="K337" s="1" t="s">
        <v>401</v>
      </c>
      <c r="L337" s="1" t="s">
        <v>31</v>
      </c>
      <c r="M337" s="1" t="s">
        <v>31</v>
      </c>
      <c r="N337" s="1" t="s">
        <v>8546</v>
      </c>
      <c r="O337" s="1" t="s">
        <v>8547</v>
      </c>
      <c r="P337" s="1">
        <v>5.0</v>
      </c>
      <c r="Q337" s="1">
        <v>1.0</v>
      </c>
      <c r="R337" s="1">
        <v>3.0</v>
      </c>
      <c r="S337" s="1">
        <v>2.0</v>
      </c>
      <c r="T337" s="1">
        <v>2.0</v>
      </c>
      <c r="U337" s="1">
        <v>90.0</v>
      </c>
      <c r="V337" s="1" t="s">
        <v>8548</v>
      </c>
      <c r="W337" s="10">
        <v>43892.0</v>
      </c>
      <c r="X337" s="1" t="s">
        <v>95</v>
      </c>
      <c r="Y337" s="1" t="s">
        <v>36</v>
      </c>
    </row>
    <row r="338">
      <c r="A338" s="1" t="s">
        <v>8549</v>
      </c>
      <c r="B338" s="1" t="s">
        <v>8550</v>
      </c>
      <c r="C338" s="1" t="s">
        <v>8551</v>
      </c>
      <c r="D338" s="1" t="s">
        <v>8551</v>
      </c>
      <c r="H338" s="1" t="s">
        <v>8550</v>
      </c>
      <c r="J338" s="4" t="s">
        <v>8552</v>
      </c>
      <c r="K338" s="1" t="s">
        <v>401</v>
      </c>
      <c r="L338" s="1" t="s">
        <v>31</v>
      </c>
      <c r="M338" s="1" t="s">
        <v>7181</v>
      </c>
      <c r="N338" s="1" t="s">
        <v>8553</v>
      </c>
      <c r="O338" s="1" t="s">
        <v>8554</v>
      </c>
      <c r="P338" s="1">
        <v>1.0</v>
      </c>
      <c r="Q338" s="1">
        <v>1.0</v>
      </c>
      <c r="U338" s="1">
        <v>12.0</v>
      </c>
      <c r="V338" s="1" t="s">
        <v>8555</v>
      </c>
      <c r="W338" s="10">
        <v>44043.0</v>
      </c>
      <c r="X338" s="6"/>
      <c r="Y338" s="1" t="s">
        <v>36</v>
      </c>
    </row>
    <row r="339">
      <c r="A339" s="1" t="s">
        <v>8556</v>
      </c>
      <c r="B339" s="1" t="s">
        <v>8557</v>
      </c>
      <c r="C339" s="1" t="s">
        <v>8558</v>
      </c>
      <c r="J339" s="4" t="s">
        <v>8559</v>
      </c>
      <c r="K339" s="1" t="s">
        <v>30</v>
      </c>
      <c r="L339" s="1" t="s">
        <v>163</v>
      </c>
      <c r="M339" s="1" t="s">
        <v>5665</v>
      </c>
      <c r="N339" s="1" t="s">
        <v>8560</v>
      </c>
      <c r="O339" s="1" t="s">
        <v>8561</v>
      </c>
      <c r="P339" s="1">
        <v>1.0</v>
      </c>
      <c r="Q339" s="1">
        <v>1.0</v>
      </c>
      <c r="U339" s="1">
        <v>1.0</v>
      </c>
      <c r="V339" s="1" t="s">
        <v>8562</v>
      </c>
      <c r="W339" s="9"/>
      <c r="X339" s="6"/>
      <c r="Y339" s="1"/>
    </row>
    <row r="340">
      <c r="A340" s="1" t="s">
        <v>8563</v>
      </c>
      <c r="B340" s="1" t="s">
        <v>8564</v>
      </c>
      <c r="C340" s="1" t="s">
        <v>8565</v>
      </c>
      <c r="H340" s="1" t="s">
        <v>8566</v>
      </c>
      <c r="J340" s="4" t="s">
        <v>8567</v>
      </c>
      <c r="K340" s="1" t="s">
        <v>2309</v>
      </c>
      <c r="L340" s="1" t="s">
        <v>51</v>
      </c>
      <c r="M340" s="1" t="s">
        <v>8568</v>
      </c>
      <c r="N340" s="1" t="s">
        <v>8569</v>
      </c>
      <c r="O340" s="1" t="s">
        <v>8570</v>
      </c>
      <c r="P340" s="1">
        <v>1.0</v>
      </c>
      <c r="Q340" s="1">
        <v>1.0</v>
      </c>
      <c r="U340" s="1">
        <v>12.0</v>
      </c>
      <c r="V340" s="1" t="s">
        <v>8571</v>
      </c>
      <c r="W340" s="10">
        <v>44043.0</v>
      </c>
      <c r="X340" s="6"/>
      <c r="Y340" s="1" t="s">
        <v>36</v>
      </c>
    </row>
    <row r="341">
      <c r="A341" s="1" t="s">
        <v>8572</v>
      </c>
      <c r="B341" s="1" t="s">
        <v>8573</v>
      </c>
      <c r="C341" s="1" t="s">
        <v>8574</v>
      </c>
      <c r="H341" s="1" t="s">
        <v>8575</v>
      </c>
      <c r="I341" s="1" t="s">
        <v>8576</v>
      </c>
      <c r="J341" s="4" t="s">
        <v>8577</v>
      </c>
      <c r="K341" s="1" t="s">
        <v>401</v>
      </c>
      <c r="L341" s="1" t="s">
        <v>31</v>
      </c>
      <c r="M341" s="1" t="s">
        <v>6216</v>
      </c>
      <c r="N341" s="1" t="s">
        <v>8578</v>
      </c>
      <c r="O341" s="1" t="s">
        <v>8579</v>
      </c>
      <c r="P341" s="1">
        <v>2.0</v>
      </c>
      <c r="Q341" s="1">
        <v>4.0</v>
      </c>
      <c r="R341" s="1">
        <v>10.0</v>
      </c>
      <c r="S341" s="1">
        <v>2.0</v>
      </c>
      <c r="T341" s="1">
        <v>16.0</v>
      </c>
      <c r="U341" s="1">
        <v>197.0</v>
      </c>
      <c r="V341" s="1" t="s">
        <v>8580</v>
      </c>
      <c r="W341" s="10">
        <v>44154.0</v>
      </c>
      <c r="X341" s="1" t="s">
        <v>95</v>
      </c>
      <c r="Y341" s="1" t="s">
        <v>36</v>
      </c>
    </row>
    <row r="342">
      <c r="A342" s="1" t="s">
        <v>8581</v>
      </c>
      <c r="B342" s="1" t="s">
        <v>8582</v>
      </c>
      <c r="C342" s="1" t="s">
        <v>8583</v>
      </c>
      <c r="D342" s="1" t="s">
        <v>8584</v>
      </c>
      <c r="J342" s="4" t="s">
        <v>8585</v>
      </c>
      <c r="K342" s="1" t="s">
        <v>30</v>
      </c>
      <c r="L342" s="1" t="s">
        <v>51</v>
      </c>
      <c r="M342" s="1" t="s">
        <v>8495</v>
      </c>
      <c r="N342" s="1" t="s">
        <v>8586</v>
      </c>
      <c r="O342" s="1" t="s">
        <v>8587</v>
      </c>
      <c r="P342" s="1">
        <v>3.0</v>
      </c>
      <c r="Q342" s="1">
        <v>1.0</v>
      </c>
      <c r="R342" s="1">
        <v>1.0</v>
      </c>
      <c r="U342" s="1">
        <v>74.0</v>
      </c>
      <c r="V342" s="1" t="s">
        <v>8588</v>
      </c>
      <c r="W342" s="10">
        <v>44251.0</v>
      </c>
      <c r="X342" s="6"/>
      <c r="Y342" s="1"/>
    </row>
    <row r="343">
      <c r="A343" s="1" t="s">
        <v>8589</v>
      </c>
      <c r="B343" s="1" t="s">
        <v>8590</v>
      </c>
      <c r="C343" s="1" t="s">
        <v>6182</v>
      </c>
      <c r="I343" s="1" t="s">
        <v>8591</v>
      </c>
      <c r="J343" s="4" t="s">
        <v>8592</v>
      </c>
      <c r="K343" s="1" t="s">
        <v>401</v>
      </c>
      <c r="L343" s="1" t="s">
        <v>31</v>
      </c>
      <c r="M343" s="1" t="s">
        <v>8133</v>
      </c>
      <c r="N343" s="1" t="s">
        <v>8593</v>
      </c>
      <c r="O343" s="1" t="s">
        <v>8594</v>
      </c>
      <c r="P343" s="1">
        <v>26.0</v>
      </c>
      <c r="Q343" s="1">
        <v>14.0</v>
      </c>
      <c r="U343" s="1">
        <v>37.0</v>
      </c>
      <c r="V343" s="1" t="s">
        <v>8595</v>
      </c>
      <c r="W343" s="9"/>
      <c r="X343" s="1" t="s">
        <v>95</v>
      </c>
      <c r="Y343" s="1" t="s">
        <v>36</v>
      </c>
    </row>
    <row r="344">
      <c r="A344" s="1" t="s">
        <v>8596</v>
      </c>
      <c r="B344" s="1" t="s">
        <v>8597</v>
      </c>
      <c r="C344" s="1" t="s">
        <v>8598</v>
      </c>
      <c r="D344" s="1" t="s">
        <v>8599</v>
      </c>
      <c r="J344" s="4" t="s">
        <v>8600</v>
      </c>
      <c r="K344" s="1" t="s">
        <v>30</v>
      </c>
      <c r="L344" s="1" t="s">
        <v>31</v>
      </c>
      <c r="M344" s="1" t="s">
        <v>8601</v>
      </c>
      <c r="N344" s="1" t="s">
        <v>8602</v>
      </c>
      <c r="O344" s="1" t="s">
        <v>8603</v>
      </c>
      <c r="P344" s="1">
        <v>1.0</v>
      </c>
      <c r="Q344" s="1">
        <v>1.0</v>
      </c>
      <c r="U344" s="1">
        <v>2.0</v>
      </c>
      <c r="V344" s="1" t="s">
        <v>8604</v>
      </c>
      <c r="W344" s="10">
        <v>44303.0</v>
      </c>
      <c r="X344" s="6"/>
      <c r="Y344" s="1" t="s">
        <v>36</v>
      </c>
    </row>
    <row r="345">
      <c r="A345" s="1" t="s">
        <v>8605</v>
      </c>
      <c r="B345" s="1" t="s">
        <v>8606</v>
      </c>
      <c r="C345" s="1" t="s">
        <v>8607</v>
      </c>
      <c r="H345" s="1" t="s">
        <v>8608</v>
      </c>
      <c r="J345" s="4" t="s">
        <v>8609</v>
      </c>
      <c r="K345" s="1" t="s">
        <v>61</v>
      </c>
      <c r="L345" s="1" t="s">
        <v>30</v>
      </c>
      <c r="N345" s="1" t="s">
        <v>8610</v>
      </c>
      <c r="O345" s="1" t="s">
        <v>8611</v>
      </c>
      <c r="P345" s="1">
        <v>1.0</v>
      </c>
      <c r="Q345" s="1">
        <v>2.0</v>
      </c>
      <c r="R345" s="1">
        <v>1.0</v>
      </c>
      <c r="U345" s="1">
        <v>175.0</v>
      </c>
      <c r="V345" s="1" t="s">
        <v>8612</v>
      </c>
      <c r="W345" s="10">
        <v>44245.0</v>
      </c>
      <c r="X345" s="6"/>
      <c r="Y345" s="1"/>
    </row>
    <row r="346">
      <c r="A346" s="1" t="s">
        <v>8613</v>
      </c>
      <c r="B346" s="1" t="s">
        <v>8614</v>
      </c>
      <c r="C346" s="1" t="s">
        <v>8615</v>
      </c>
      <c r="J346" s="4" t="s">
        <v>8616</v>
      </c>
      <c r="K346" s="1" t="s">
        <v>30</v>
      </c>
      <c r="L346" s="1" t="s">
        <v>31</v>
      </c>
      <c r="M346" s="1" t="s">
        <v>8617</v>
      </c>
      <c r="N346" s="1" t="s">
        <v>8618</v>
      </c>
      <c r="O346" s="1" t="s">
        <v>8619</v>
      </c>
      <c r="P346" s="1">
        <v>1.0</v>
      </c>
      <c r="U346" s="1">
        <v>1.0</v>
      </c>
      <c r="V346" s="1" t="s">
        <v>8620</v>
      </c>
      <c r="W346" s="10">
        <v>44302.0</v>
      </c>
      <c r="X346" s="6"/>
      <c r="Y346" s="1"/>
    </row>
    <row r="347">
      <c r="A347" s="1" t="s">
        <v>1196</v>
      </c>
      <c r="B347" s="1" t="s">
        <v>1197</v>
      </c>
      <c r="C347" s="1" t="s">
        <v>1198</v>
      </c>
      <c r="D347" s="1" t="s">
        <v>1199</v>
      </c>
      <c r="E347" s="1" t="s">
        <v>1200</v>
      </c>
      <c r="F347" s="1" t="s">
        <v>1201</v>
      </c>
      <c r="G347" s="1" t="s">
        <v>1202</v>
      </c>
      <c r="J347" s="4" t="s">
        <v>1203</v>
      </c>
      <c r="K347" s="1" t="s">
        <v>30</v>
      </c>
      <c r="L347" s="1" t="s">
        <v>31</v>
      </c>
      <c r="M347" s="1" t="s">
        <v>524</v>
      </c>
      <c r="N347" s="1" t="s">
        <v>1204</v>
      </c>
      <c r="O347" s="1" t="s">
        <v>1205</v>
      </c>
      <c r="P347" s="1">
        <v>1.0</v>
      </c>
      <c r="Q347" s="1">
        <v>1.0</v>
      </c>
      <c r="U347" s="1">
        <v>8.0</v>
      </c>
      <c r="V347" s="1" t="s">
        <v>1206</v>
      </c>
      <c r="W347" s="10">
        <v>44299.0</v>
      </c>
      <c r="X347" s="1" t="s">
        <v>95</v>
      </c>
      <c r="Y347" s="1"/>
    </row>
    <row r="348">
      <c r="A348" s="1" t="s">
        <v>8621</v>
      </c>
      <c r="B348" s="1" t="s">
        <v>8622</v>
      </c>
      <c r="C348" s="1" t="s">
        <v>8623</v>
      </c>
      <c r="D348" s="1" t="s">
        <v>8624</v>
      </c>
      <c r="J348" s="4" t="s">
        <v>8625</v>
      </c>
      <c r="K348" s="1" t="s">
        <v>61</v>
      </c>
      <c r="L348" s="1" t="s">
        <v>30</v>
      </c>
      <c r="N348" s="1" t="s">
        <v>8626</v>
      </c>
      <c r="O348" s="1" t="s">
        <v>8627</v>
      </c>
      <c r="P348" s="1">
        <v>1.0</v>
      </c>
      <c r="Q348" s="1">
        <v>1.0</v>
      </c>
      <c r="U348" s="1">
        <v>1.0</v>
      </c>
      <c r="V348" s="1" t="s">
        <v>8628</v>
      </c>
      <c r="W348" s="9"/>
      <c r="X348" s="6"/>
      <c r="Y348" s="1"/>
    </row>
    <row r="349">
      <c r="A349" s="1" t="s">
        <v>8629</v>
      </c>
      <c r="B349" s="1" t="s">
        <v>8630</v>
      </c>
      <c r="C349" s="1" t="s">
        <v>8123</v>
      </c>
      <c r="J349" s="4" t="s">
        <v>8631</v>
      </c>
      <c r="K349" s="1" t="s">
        <v>30</v>
      </c>
      <c r="L349" s="1" t="s">
        <v>51</v>
      </c>
      <c r="M349" s="1" t="s">
        <v>8125</v>
      </c>
      <c r="N349" s="1" t="s">
        <v>8632</v>
      </c>
      <c r="O349" s="1" t="s">
        <v>8633</v>
      </c>
      <c r="P349" s="1">
        <v>2.0</v>
      </c>
      <c r="Q349" s="1">
        <v>1.0</v>
      </c>
      <c r="U349" s="1">
        <v>9.0</v>
      </c>
      <c r="V349" s="1" t="s">
        <v>8634</v>
      </c>
      <c r="W349" s="9"/>
      <c r="X349" s="6"/>
      <c r="Y349" s="1" t="s">
        <v>36</v>
      </c>
    </row>
    <row r="350">
      <c r="A350" s="1" t="s">
        <v>8635</v>
      </c>
      <c r="B350" s="1" t="s">
        <v>8636</v>
      </c>
      <c r="C350" s="1" t="s">
        <v>8637</v>
      </c>
      <c r="D350" s="1" t="s">
        <v>8638</v>
      </c>
      <c r="E350" s="1" t="s">
        <v>8639</v>
      </c>
      <c r="G350" s="1" t="s">
        <v>8640</v>
      </c>
      <c r="H350" s="1" t="s">
        <v>8641</v>
      </c>
      <c r="J350" s="4" t="s">
        <v>8642</v>
      </c>
      <c r="K350" s="1" t="s">
        <v>61</v>
      </c>
      <c r="L350" s="1" t="s">
        <v>31</v>
      </c>
      <c r="M350" s="1" t="s">
        <v>4639</v>
      </c>
      <c r="N350" s="1" t="s">
        <v>8643</v>
      </c>
      <c r="O350" s="1" t="s">
        <v>8644</v>
      </c>
      <c r="P350" s="1">
        <v>1.0</v>
      </c>
      <c r="Q350" s="1">
        <v>1.0</v>
      </c>
      <c r="U350" s="1">
        <v>28.0</v>
      </c>
      <c r="V350" s="1" t="s">
        <v>8645</v>
      </c>
      <c r="W350" s="10">
        <v>44043.0</v>
      </c>
      <c r="X350" s="6"/>
      <c r="Y350" s="1" t="s">
        <v>36</v>
      </c>
    </row>
    <row r="351">
      <c r="A351" s="1" t="s">
        <v>8646</v>
      </c>
      <c r="B351" s="1" t="s">
        <v>8647</v>
      </c>
      <c r="C351" s="1" t="s">
        <v>8648</v>
      </c>
      <c r="D351" s="1" t="s">
        <v>8649</v>
      </c>
      <c r="F351" s="1" t="s">
        <v>8650</v>
      </c>
      <c r="G351" s="1" t="s">
        <v>8651</v>
      </c>
      <c r="J351" s="4" t="s">
        <v>8652</v>
      </c>
      <c r="K351" s="1" t="s">
        <v>30</v>
      </c>
      <c r="L351" s="1" t="s">
        <v>31</v>
      </c>
      <c r="M351" s="1" t="s">
        <v>31</v>
      </c>
      <c r="N351" s="1" t="s">
        <v>8653</v>
      </c>
      <c r="O351" s="1" t="s">
        <v>8654</v>
      </c>
      <c r="P351" s="1">
        <v>1.0</v>
      </c>
      <c r="Q351" s="1">
        <v>1.0</v>
      </c>
      <c r="U351" s="1">
        <v>9.0</v>
      </c>
      <c r="V351" s="1" t="s">
        <v>8655</v>
      </c>
      <c r="W351" s="9"/>
      <c r="X351" s="1" t="s">
        <v>95</v>
      </c>
      <c r="Y351" s="1"/>
    </row>
    <row r="352">
      <c r="A352" s="1" t="s">
        <v>8656</v>
      </c>
      <c r="B352" s="4" t="s">
        <v>8657</v>
      </c>
      <c r="C352" s="1" t="s">
        <v>8658</v>
      </c>
      <c r="J352" s="4" t="s">
        <v>8659</v>
      </c>
      <c r="K352" s="1" t="s">
        <v>30</v>
      </c>
      <c r="L352" s="1" t="s">
        <v>31</v>
      </c>
      <c r="M352" s="1" t="s">
        <v>8660</v>
      </c>
      <c r="N352" s="1" t="s">
        <v>8661</v>
      </c>
      <c r="O352" s="1" t="s">
        <v>8662</v>
      </c>
      <c r="P352" s="1">
        <v>8.0</v>
      </c>
      <c r="Q352" s="1">
        <v>9.0</v>
      </c>
      <c r="S352" s="1">
        <v>1.0</v>
      </c>
      <c r="U352" s="1">
        <v>2470.0</v>
      </c>
      <c r="V352" s="1" t="s">
        <v>8663</v>
      </c>
      <c r="W352" s="10">
        <v>41962.0</v>
      </c>
      <c r="X352" s="1" t="s">
        <v>95</v>
      </c>
      <c r="Y352" s="1" t="s">
        <v>36</v>
      </c>
    </row>
    <row r="353">
      <c r="A353" s="1" t="s">
        <v>8664</v>
      </c>
      <c r="B353" s="1" t="s">
        <v>8665</v>
      </c>
      <c r="C353" s="1" t="s">
        <v>8298</v>
      </c>
      <c r="I353" s="1" t="s">
        <v>6214</v>
      </c>
      <c r="J353" s="4" t="s">
        <v>8666</v>
      </c>
      <c r="K353" s="1" t="s">
        <v>401</v>
      </c>
      <c r="L353" s="1" t="s">
        <v>31</v>
      </c>
      <c r="M353" s="1" t="s">
        <v>6216</v>
      </c>
      <c r="N353" s="1" t="s">
        <v>8667</v>
      </c>
      <c r="O353" s="1" t="s">
        <v>8668</v>
      </c>
      <c r="P353" s="1">
        <v>2.0</v>
      </c>
      <c r="Q353" s="1">
        <v>2.0</v>
      </c>
      <c r="R353" s="1">
        <v>4.0</v>
      </c>
      <c r="U353" s="1">
        <v>25.0</v>
      </c>
      <c r="V353" s="1" t="s">
        <v>8669</v>
      </c>
      <c r="W353" s="10">
        <v>43953.0</v>
      </c>
      <c r="X353" s="6"/>
      <c r="Y353" s="1"/>
    </row>
    <row r="354">
      <c r="A354" s="1" t="s">
        <v>8670</v>
      </c>
      <c r="B354" s="1" t="s">
        <v>8671</v>
      </c>
      <c r="C354" s="1" t="s">
        <v>8672</v>
      </c>
      <c r="J354" s="4" t="s">
        <v>8673</v>
      </c>
      <c r="K354" s="1" t="s">
        <v>30</v>
      </c>
      <c r="L354" s="1" t="s">
        <v>31</v>
      </c>
      <c r="M354" s="1" t="s">
        <v>6482</v>
      </c>
      <c r="N354" s="1" t="s">
        <v>8674</v>
      </c>
      <c r="O354" s="1" t="s">
        <v>8675</v>
      </c>
      <c r="P354" s="1">
        <v>1.0</v>
      </c>
      <c r="Q354" s="1">
        <v>1.0</v>
      </c>
      <c r="U354" s="1">
        <v>1.0</v>
      </c>
      <c r="V354" s="1" t="s">
        <v>8676</v>
      </c>
      <c r="W354" s="10">
        <v>44298.0</v>
      </c>
      <c r="X354" s="6"/>
      <c r="Y354" s="1" t="s">
        <v>36</v>
      </c>
    </row>
    <row r="355">
      <c r="A355" s="1" t="s">
        <v>8677</v>
      </c>
      <c r="B355" s="1" t="s">
        <v>8678</v>
      </c>
      <c r="C355" s="1" t="s">
        <v>8679</v>
      </c>
      <c r="D355" s="1" t="s">
        <v>8680</v>
      </c>
      <c r="E355" s="1" t="s">
        <v>8681</v>
      </c>
      <c r="G355" s="1" t="s">
        <v>8682</v>
      </c>
      <c r="H355" s="1" t="s">
        <v>8683</v>
      </c>
      <c r="J355" s="4" t="s">
        <v>8684</v>
      </c>
      <c r="K355" s="1" t="s">
        <v>30</v>
      </c>
      <c r="L355" s="1" t="s">
        <v>31</v>
      </c>
      <c r="M355" s="1" t="s">
        <v>31</v>
      </c>
      <c r="N355" s="1" t="s">
        <v>8685</v>
      </c>
      <c r="O355" s="1" t="s">
        <v>8686</v>
      </c>
      <c r="P355" s="1">
        <v>2.0</v>
      </c>
      <c r="Q355" s="1">
        <v>2.0</v>
      </c>
      <c r="R355" s="1">
        <v>1.0</v>
      </c>
      <c r="S355" s="1">
        <v>1.0</v>
      </c>
      <c r="T355" s="1">
        <v>10.0</v>
      </c>
      <c r="U355" s="1">
        <v>51.0</v>
      </c>
      <c r="V355" s="1" t="s">
        <v>8687</v>
      </c>
      <c r="W355" s="10">
        <v>44211.0</v>
      </c>
      <c r="X355" s="6"/>
      <c r="Y355" s="1" t="s">
        <v>36</v>
      </c>
    </row>
    <row r="356">
      <c r="A356" s="1" t="s">
        <v>8688</v>
      </c>
      <c r="B356" s="1" t="s">
        <v>8689</v>
      </c>
      <c r="C356" s="1" t="s">
        <v>8690</v>
      </c>
      <c r="J356" s="4" t="s">
        <v>8691</v>
      </c>
      <c r="K356" s="1" t="s">
        <v>30</v>
      </c>
      <c r="L356" s="1" t="s">
        <v>31</v>
      </c>
      <c r="M356" s="1" t="s">
        <v>8692</v>
      </c>
      <c r="N356" s="1" t="s">
        <v>8693</v>
      </c>
      <c r="O356" s="1" t="s">
        <v>8694</v>
      </c>
      <c r="P356" s="1">
        <v>1.0</v>
      </c>
      <c r="Q356" s="1">
        <v>1.0</v>
      </c>
      <c r="U356" s="1">
        <v>57.0</v>
      </c>
      <c r="V356" s="1" t="s">
        <v>8695</v>
      </c>
      <c r="W356" s="10">
        <v>44150.0</v>
      </c>
      <c r="X356" s="6"/>
      <c r="Y356" s="1"/>
    </row>
    <row r="357">
      <c r="A357" s="1" t="s">
        <v>8696</v>
      </c>
      <c r="B357" s="1" t="s">
        <v>8697</v>
      </c>
      <c r="C357" s="1" t="s">
        <v>8698</v>
      </c>
      <c r="D357" s="1" t="s">
        <v>8699</v>
      </c>
      <c r="E357" s="1" t="s">
        <v>8700</v>
      </c>
      <c r="F357" s="1" t="s">
        <v>8701</v>
      </c>
      <c r="G357" s="1" t="s">
        <v>8702</v>
      </c>
      <c r="J357" s="4" t="s">
        <v>8703</v>
      </c>
      <c r="K357" s="1" t="s">
        <v>30</v>
      </c>
      <c r="L357" s="1" t="s">
        <v>31</v>
      </c>
      <c r="M357" s="1" t="s">
        <v>31</v>
      </c>
      <c r="N357" s="1" t="s">
        <v>8704</v>
      </c>
      <c r="O357" s="1" t="s">
        <v>8705</v>
      </c>
      <c r="P357" s="1">
        <v>1.0</v>
      </c>
      <c r="Q357" s="1">
        <v>1.0</v>
      </c>
      <c r="U357" s="1">
        <v>6.0</v>
      </c>
      <c r="V357" s="1" t="s">
        <v>8706</v>
      </c>
      <c r="W357" s="9"/>
      <c r="X357" s="1" t="s">
        <v>95</v>
      </c>
      <c r="Y357" s="1"/>
    </row>
    <row r="358">
      <c r="A358" s="1" t="s">
        <v>8707</v>
      </c>
      <c r="B358" s="1" t="s">
        <v>8708</v>
      </c>
      <c r="C358" s="1" t="s">
        <v>8709</v>
      </c>
      <c r="D358" s="1" t="s">
        <v>8710</v>
      </c>
      <c r="F358" s="1" t="s">
        <v>8711</v>
      </c>
      <c r="G358" s="1" t="s">
        <v>8712</v>
      </c>
      <c r="J358" s="4" t="s">
        <v>8713</v>
      </c>
      <c r="K358" s="1" t="s">
        <v>30</v>
      </c>
      <c r="L358" s="1" t="s">
        <v>31</v>
      </c>
      <c r="M358" s="1" t="s">
        <v>8714</v>
      </c>
      <c r="N358" s="1" t="s">
        <v>8715</v>
      </c>
      <c r="O358" s="1" t="s">
        <v>8716</v>
      </c>
      <c r="P358" s="1">
        <v>1.0</v>
      </c>
      <c r="Q358" s="1">
        <v>1.0</v>
      </c>
      <c r="U358" s="1">
        <v>3.0</v>
      </c>
      <c r="V358" s="1" t="s">
        <v>8717</v>
      </c>
      <c r="W358" s="9"/>
      <c r="X358" s="1" t="s">
        <v>95</v>
      </c>
      <c r="Y358" s="1"/>
    </row>
    <row r="359">
      <c r="A359" s="1" t="s">
        <v>8718</v>
      </c>
      <c r="B359" s="1" t="s">
        <v>8719</v>
      </c>
      <c r="C359" s="1" t="s">
        <v>8720</v>
      </c>
      <c r="D359" s="1" t="s">
        <v>8721</v>
      </c>
      <c r="J359" s="4" t="s">
        <v>8722</v>
      </c>
      <c r="K359" s="1" t="s">
        <v>30</v>
      </c>
      <c r="L359" s="1" t="s">
        <v>1191</v>
      </c>
      <c r="M359" s="1" t="s">
        <v>8723</v>
      </c>
      <c r="N359" s="1" t="s">
        <v>8724</v>
      </c>
      <c r="O359" s="1" t="s">
        <v>8725</v>
      </c>
      <c r="P359" s="1">
        <v>1.0</v>
      </c>
      <c r="Q359" s="1">
        <v>1.0</v>
      </c>
      <c r="U359" s="1">
        <v>10.0</v>
      </c>
      <c r="V359" s="1" t="s">
        <v>8726</v>
      </c>
      <c r="W359" s="9"/>
      <c r="X359" s="6"/>
      <c r="Y359" s="1"/>
    </row>
    <row r="360">
      <c r="A360" s="1" t="s">
        <v>8727</v>
      </c>
      <c r="B360" s="1" t="s">
        <v>8728</v>
      </c>
      <c r="C360" s="1" t="s">
        <v>8648</v>
      </c>
      <c r="D360" s="1" t="s">
        <v>8649</v>
      </c>
      <c r="F360" s="1" t="s">
        <v>8650</v>
      </c>
      <c r="G360" s="1" t="s">
        <v>8651</v>
      </c>
      <c r="I360" s="1" t="s">
        <v>8729</v>
      </c>
      <c r="J360" s="4" t="s">
        <v>8730</v>
      </c>
      <c r="K360" s="1" t="s">
        <v>30</v>
      </c>
      <c r="L360" s="1" t="s">
        <v>31</v>
      </c>
      <c r="M360" s="1" t="s">
        <v>31</v>
      </c>
      <c r="N360" s="1" t="s">
        <v>8731</v>
      </c>
      <c r="O360" s="1" t="s">
        <v>8732</v>
      </c>
      <c r="P360" s="1">
        <v>2.0</v>
      </c>
      <c r="Q360" s="1">
        <v>2.0</v>
      </c>
      <c r="S360" s="1">
        <v>1.0</v>
      </c>
      <c r="U360" s="1">
        <v>9.0</v>
      </c>
      <c r="V360" s="1" t="s">
        <v>8733</v>
      </c>
      <c r="W360" s="10">
        <v>42593.0</v>
      </c>
      <c r="X360" s="1" t="s">
        <v>95</v>
      </c>
      <c r="Y360" s="1" t="s">
        <v>36</v>
      </c>
    </row>
    <row r="361">
      <c r="A361" s="1" t="s">
        <v>8734</v>
      </c>
      <c r="B361" s="1" t="s">
        <v>8735</v>
      </c>
      <c r="C361" s="1" t="s">
        <v>8736</v>
      </c>
      <c r="D361" s="1" t="s">
        <v>8737</v>
      </c>
      <c r="E361" s="1" t="s">
        <v>8738</v>
      </c>
      <c r="J361" s="4" t="s">
        <v>8739</v>
      </c>
      <c r="K361" s="1" t="s">
        <v>30</v>
      </c>
      <c r="L361" s="1" t="s">
        <v>31</v>
      </c>
      <c r="M361" s="1" t="s">
        <v>8740</v>
      </c>
      <c r="N361" s="1" t="s">
        <v>8741</v>
      </c>
      <c r="O361" s="1" t="s">
        <v>8742</v>
      </c>
      <c r="P361" s="1">
        <v>1.0</v>
      </c>
      <c r="Q361" s="1">
        <v>1.0</v>
      </c>
      <c r="U361" s="1">
        <v>4.0</v>
      </c>
      <c r="V361" s="1" t="s">
        <v>8743</v>
      </c>
      <c r="W361" s="10">
        <v>44281.0</v>
      </c>
      <c r="X361" s="6"/>
      <c r="Y361" s="1"/>
    </row>
    <row r="362">
      <c r="A362" s="1" t="s">
        <v>8744</v>
      </c>
      <c r="B362" s="1" t="s">
        <v>8745</v>
      </c>
      <c r="C362" s="1" t="s">
        <v>8746</v>
      </c>
      <c r="D362" s="1" t="s">
        <v>8746</v>
      </c>
      <c r="E362" s="1" t="s">
        <v>8747</v>
      </c>
      <c r="G362" s="1" t="s">
        <v>8748</v>
      </c>
      <c r="H362" s="1" t="s">
        <v>8749</v>
      </c>
      <c r="J362" s="4" t="s">
        <v>8750</v>
      </c>
      <c r="K362" s="1" t="s">
        <v>30</v>
      </c>
      <c r="L362" s="1" t="s">
        <v>31</v>
      </c>
      <c r="M362" s="1" t="s">
        <v>1192</v>
      </c>
      <c r="N362" s="1" t="s">
        <v>8751</v>
      </c>
      <c r="O362" s="1" t="s">
        <v>8752</v>
      </c>
      <c r="P362" s="1">
        <v>1.0</v>
      </c>
      <c r="Q362" s="1">
        <v>1.0</v>
      </c>
      <c r="U362" s="1">
        <v>253.0</v>
      </c>
      <c r="V362" s="1" t="s">
        <v>8753</v>
      </c>
      <c r="W362" s="9"/>
      <c r="X362" s="1" t="s">
        <v>95</v>
      </c>
      <c r="Y362" s="1" t="s">
        <v>36</v>
      </c>
    </row>
    <row r="363">
      <c r="A363" s="1" t="s">
        <v>8754</v>
      </c>
      <c r="B363" s="1" t="s">
        <v>8755</v>
      </c>
      <c r="C363" s="1" t="s">
        <v>8756</v>
      </c>
      <c r="J363" s="4" t="s">
        <v>8757</v>
      </c>
      <c r="K363" s="1" t="s">
        <v>30</v>
      </c>
      <c r="L363" s="1" t="s">
        <v>1191</v>
      </c>
      <c r="M363" s="1" t="s">
        <v>8758</v>
      </c>
      <c r="N363" s="1" t="s">
        <v>8759</v>
      </c>
      <c r="O363" s="1" t="s">
        <v>8760</v>
      </c>
      <c r="P363" s="1">
        <v>1.0</v>
      </c>
      <c r="Q363" s="1">
        <v>1.0</v>
      </c>
      <c r="U363" s="1">
        <v>22.0</v>
      </c>
      <c r="V363" s="1" t="s">
        <v>8761</v>
      </c>
      <c r="W363" s="10">
        <v>43995.0</v>
      </c>
      <c r="X363" s="6"/>
      <c r="Y363" s="1" t="s">
        <v>199</v>
      </c>
    </row>
    <row r="364">
      <c r="A364" s="1" t="s">
        <v>8762</v>
      </c>
      <c r="B364" s="1" t="s">
        <v>8763</v>
      </c>
      <c r="C364" s="1" t="s">
        <v>8764</v>
      </c>
      <c r="D364" s="1" t="s">
        <v>8765</v>
      </c>
      <c r="J364" s="4" t="s">
        <v>8766</v>
      </c>
      <c r="K364" s="1" t="s">
        <v>401</v>
      </c>
      <c r="L364" s="1" t="s">
        <v>31</v>
      </c>
      <c r="M364" s="1" t="s">
        <v>8767</v>
      </c>
      <c r="N364" s="1" t="s">
        <v>8768</v>
      </c>
      <c r="O364" s="1" t="s">
        <v>8769</v>
      </c>
      <c r="P364" s="1">
        <v>1.0</v>
      </c>
      <c r="Q364" s="1">
        <v>1.0</v>
      </c>
      <c r="U364" s="1">
        <v>5.0</v>
      </c>
      <c r="V364" s="1" t="s">
        <v>8770</v>
      </c>
      <c r="W364" s="10">
        <v>44292.0</v>
      </c>
      <c r="X364" s="6"/>
      <c r="Y364" s="1" t="s">
        <v>36</v>
      </c>
    </row>
    <row r="365">
      <c r="A365" s="1" t="s">
        <v>8771</v>
      </c>
      <c r="B365" s="1" t="s">
        <v>8772</v>
      </c>
      <c r="C365" s="1" t="s">
        <v>8773</v>
      </c>
      <c r="G365" s="1" t="s">
        <v>8774</v>
      </c>
      <c r="J365" s="4" t="s">
        <v>8775</v>
      </c>
      <c r="K365" s="1" t="s">
        <v>401</v>
      </c>
      <c r="L365" s="1" t="s">
        <v>8776</v>
      </c>
      <c r="M365" s="1" t="s">
        <v>8777</v>
      </c>
      <c r="N365" s="1" t="s">
        <v>8778</v>
      </c>
      <c r="O365" s="1" t="s">
        <v>8779</v>
      </c>
      <c r="P365" s="1">
        <v>1.0</v>
      </c>
      <c r="Q365" s="1">
        <v>1.0</v>
      </c>
      <c r="U365" s="1">
        <v>1.0</v>
      </c>
      <c r="V365" s="1" t="s">
        <v>8780</v>
      </c>
      <c r="W365" s="10">
        <v>44293.0</v>
      </c>
      <c r="X365" s="6"/>
      <c r="Y365" s="1"/>
    </row>
    <row r="366">
      <c r="A366" s="1" t="s">
        <v>8781</v>
      </c>
      <c r="B366" s="1" t="s">
        <v>8782</v>
      </c>
      <c r="C366" s="1" t="s">
        <v>8783</v>
      </c>
      <c r="D366" s="1" t="s">
        <v>8784</v>
      </c>
      <c r="J366" s="4" t="s">
        <v>8785</v>
      </c>
      <c r="K366" s="1" t="s">
        <v>30</v>
      </c>
      <c r="L366" s="1" t="s">
        <v>31</v>
      </c>
      <c r="M366" s="1" t="s">
        <v>8786</v>
      </c>
      <c r="N366" s="1" t="s">
        <v>8787</v>
      </c>
      <c r="O366" s="1" t="s">
        <v>8788</v>
      </c>
      <c r="P366" s="1">
        <v>1.0</v>
      </c>
      <c r="Q366" s="1">
        <v>1.0</v>
      </c>
      <c r="U366" s="1">
        <v>2.0</v>
      </c>
      <c r="V366" s="1" t="s">
        <v>8789</v>
      </c>
      <c r="W366" s="10">
        <v>44292.0</v>
      </c>
      <c r="X366" s="6"/>
      <c r="Y366" s="1"/>
    </row>
    <row r="367">
      <c r="A367" s="1" t="s">
        <v>1355</v>
      </c>
      <c r="B367" s="1" t="s">
        <v>1356</v>
      </c>
      <c r="C367" s="1" t="s">
        <v>1357</v>
      </c>
      <c r="D367" s="1" t="s">
        <v>1358</v>
      </c>
      <c r="F367" s="1" t="s">
        <v>1359</v>
      </c>
      <c r="G367" s="1" t="s">
        <v>1360</v>
      </c>
      <c r="J367" s="4" t="s">
        <v>1361</v>
      </c>
      <c r="K367" s="1" t="s">
        <v>130</v>
      </c>
      <c r="L367" s="1" t="s">
        <v>31</v>
      </c>
      <c r="M367" s="1" t="s">
        <v>699</v>
      </c>
      <c r="N367" s="1" t="s">
        <v>1362</v>
      </c>
      <c r="O367" s="1" t="s">
        <v>1363</v>
      </c>
      <c r="P367" s="1">
        <v>1.0</v>
      </c>
      <c r="Q367" s="1">
        <v>1.0</v>
      </c>
      <c r="U367" s="1">
        <v>143.0</v>
      </c>
      <c r="V367" s="1" t="s">
        <v>1364</v>
      </c>
      <c r="W367" s="10">
        <v>42234.0</v>
      </c>
      <c r="X367" s="1" t="s">
        <v>95</v>
      </c>
      <c r="Y367" s="1" t="s">
        <v>36</v>
      </c>
    </row>
    <row r="368">
      <c r="A368" s="1" t="s">
        <v>8790</v>
      </c>
      <c r="B368" s="1" t="s">
        <v>8791</v>
      </c>
      <c r="C368" s="1" t="s">
        <v>8792</v>
      </c>
      <c r="D368" s="1" t="s">
        <v>8793</v>
      </c>
      <c r="F368" s="14" t="s">
        <v>8794</v>
      </c>
      <c r="G368" s="1" t="s">
        <v>8795</v>
      </c>
      <c r="J368" s="4" t="s">
        <v>8796</v>
      </c>
      <c r="K368" s="1" t="s">
        <v>61</v>
      </c>
      <c r="L368" s="1" t="s">
        <v>31</v>
      </c>
      <c r="M368" s="1" t="s">
        <v>270</v>
      </c>
      <c r="N368" s="1" t="s">
        <v>8797</v>
      </c>
      <c r="O368" s="1" t="s">
        <v>8798</v>
      </c>
      <c r="P368" s="1">
        <v>1.0</v>
      </c>
      <c r="Q368" s="1">
        <v>1.0</v>
      </c>
      <c r="U368" s="1">
        <v>2.0</v>
      </c>
      <c r="V368" s="1" t="s">
        <v>8799</v>
      </c>
      <c r="W368" s="9"/>
      <c r="X368" s="6"/>
      <c r="Y368" s="1"/>
    </row>
    <row r="369">
      <c r="A369" s="1" t="s">
        <v>8800</v>
      </c>
      <c r="B369" s="1" t="s">
        <v>8801</v>
      </c>
      <c r="C369" s="1" t="s">
        <v>8802</v>
      </c>
      <c r="J369" s="4" t="s">
        <v>8803</v>
      </c>
      <c r="K369" s="1" t="s">
        <v>30</v>
      </c>
      <c r="L369" s="1" t="s">
        <v>31</v>
      </c>
      <c r="M369" s="1" t="s">
        <v>71</v>
      </c>
      <c r="N369" s="1" t="s">
        <v>8804</v>
      </c>
      <c r="O369" s="1" t="s">
        <v>8805</v>
      </c>
      <c r="P369" s="1">
        <v>19.0</v>
      </c>
      <c r="Q369" s="1">
        <v>4.0</v>
      </c>
      <c r="U369" s="1">
        <v>17.0</v>
      </c>
      <c r="V369" s="1" t="s">
        <v>8806</v>
      </c>
      <c r="W369" s="10">
        <v>44272.0</v>
      </c>
      <c r="X369" s="1" t="s">
        <v>95</v>
      </c>
      <c r="Y369" s="1" t="s">
        <v>36</v>
      </c>
    </row>
    <row r="370">
      <c r="A370" s="1" t="s">
        <v>8807</v>
      </c>
      <c r="B370" s="1" t="s">
        <v>8808</v>
      </c>
      <c r="C370" s="1" t="s">
        <v>8809</v>
      </c>
      <c r="J370" s="4" t="s">
        <v>8810</v>
      </c>
      <c r="K370" s="1" t="s">
        <v>130</v>
      </c>
      <c r="L370" s="1" t="s">
        <v>31</v>
      </c>
      <c r="M370" s="1" t="s">
        <v>8811</v>
      </c>
      <c r="N370" s="1" t="s">
        <v>8812</v>
      </c>
      <c r="O370" s="1" t="s">
        <v>8813</v>
      </c>
      <c r="P370" s="1">
        <v>1.0</v>
      </c>
      <c r="Q370" s="1">
        <v>1.0</v>
      </c>
      <c r="U370" s="1">
        <v>2.0</v>
      </c>
      <c r="V370" s="1" t="s">
        <v>8814</v>
      </c>
      <c r="W370" s="10">
        <v>44292.0</v>
      </c>
      <c r="X370" s="6"/>
      <c r="Y370" s="1"/>
    </row>
    <row r="371">
      <c r="A371" s="1" t="s">
        <v>8815</v>
      </c>
      <c r="B371" s="1" t="s">
        <v>8816</v>
      </c>
      <c r="C371" s="1" t="s">
        <v>8817</v>
      </c>
      <c r="J371" s="4" t="s">
        <v>8818</v>
      </c>
      <c r="K371" s="1" t="s">
        <v>401</v>
      </c>
      <c r="L371" s="1" t="s">
        <v>31</v>
      </c>
      <c r="M371" s="1" t="s">
        <v>7145</v>
      </c>
      <c r="N371" s="1" t="s">
        <v>8819</v>
      </c>
      <c r="O371" s="1" t="s">
        <v>8820</v>
      </c>
      <c r="P371" s="1">
        <v>1.0</v>
      </c>
      <c r="Q371" s="1">
        <v>1.0</v>
      </c>
      <c r="R371" s="1">
        <v>1.0</v>
      </c>
      <c r="U371" s="1">
        <v>8.0</v>
      </c>
      <c r="V371" s="1" t="s">
        <v>8821</v>
      </c>
      <c r="W371" s="9"/>
      <c r="X371" s="6"/>
      <c r="Y371" s="1" t="s">
        <v>36</v>
      </c>
    </row>
    <row r="372">
      <c r="A372" s="1" t="s">
        <v>8822</v>
      </c>
      <c r="B372" s="1" t="s">
        <v>8823</v>
      </c>
      <c r="C372" s="1" t="s">
        <v>8824</v>
      </c>
      <c r="D372" s="1" t="s">
        <v>8825</v>
      </c>
      <c r="J372" s="4" t="s">
        <v>8826</v>
      </c>
      <c r="K372" s="1" t="s">
        <v>30</v>
      </c>
      <c r="L372" s="1" t="s">
        <v>163</v>
      </c>
      <c r="M372" s="1" t="s">
        <v>8827</v>
      </c>
      <c r="N372" s="1" t="s">
        <v>8828</v>
      </c>
      <c r="O372" s="1" t="s">
        <v>8829</v>
      </c>
      <c r="P372" s="1">
        <v>1.0</v>
      </c>
      <c r="Q372" s="1">
        <v>1.0</v>
      </c>
      <c r="U372" s="1">
        <v>6.0</v>
      </c>
      <c r="V372" s="1" t="s">
        <v>8830</v>
      </c>
      <c r="W372" s="10">
        <v>44255.0</v>
      </c>
      <c r="X372" s="6"/>
      <c r="Y372" s="1" t="s">
        <v>36</v>
      </c>
    </row>
    <row r="373">
      <c r="A373" s="1" t="s">
        <v>8831</v>
      </c>
      <c r="B373" s="1" t="s">
        <v>8832</v>
      </c>
      <c r="C373" s="1" t="s">
        <v>6209</v>
      </c>
      <c r="D373" s="1" t="s">
        <v>6210</v>
      </c>
      <c r="E373" s="1" t="s">
        <v>6211</v>
      </c>
      <c r="F373" s="1" t="s">
        <v>6212</v>
      </c>
      <c r="G373" s="1" t="s">
        <v>6213</v>
      </c>
      <c r="H373" s="1" t="s">
        <v>8833</v>
      </c>
      <c r="I373" s="1" t="s">
        <v>8834</v>
      </c>
      <c r="J373" s="4" t="s">
        <v>8835</v>
      </c>
      <c r="K373" s="1" t="s">
        <v>401</v>
      </c>
      <c r="L373" s="1" t="s">
        <v>31</v>
      </c>
      <c r="M373" s="1" t="s">
        <v>8836</v>
      </c>
      <c r="N373" s="1" t="s">
        <v>8837</v>
      </c>
      <c r="O373" s="1" t="s">
        <v>8838</v>
      </c>
      <c r="P373" s="1">
        <v>1.0</v>
      </c>
      <c r="Q373" s="1">
        <v>1.0</v>
      </c>
      <c r="R373" s="1">
        <v>25.0</v>
      </c>
      <c r="S373" s="1">
        <v>4.0</v>
      </c>
      <c r="T373" s="1">
        <v>2.0</v>
      </c>
      <c r="U373" s="1">
        <v>66.0</v>
      </c>
      <c r="V373" s="1" t="s">
        <v>8839</v>
      </c>
      <c r="W373" s="10">
        <v>43756.0</v>
      </c>
      <c r="X373" s="1" t="s">
        <v>95</v>
      </c>
      <c r="Y373" s="1" t="s">
        <v>36</v>
      </c>
    </row>
    <row r="374">
      <c r="A374" s="1" t="s">
        <v>8840</v>
      </c>
      <c r="B374" s="1" t="s">
        <v>8841</v>
      </c>
      <c r="C374" s="1" t="s">
        <v>8842</v>
      </c>
      <c r="J374" s="4" t="s">
        <v>8843</v>
      </c>
      <c r="K374" s="1" t="s">
        <v>30</v>
      </c>
      <c r="L374" s="1" t="s">
        <v>30</v>
      </c>
      <c r="N374" s="1" t="s">
        <v>8844</v>
      </c>
      <c r="O374" s="1" t="s">
        <v>8845</v>
      </c>
      <c r="P374" s="1">
        <v>7.0</v>
      </c>
      <c r="Q374" s="1">
        <v>15.0</v>
      </c>
      <c r="R374" s="1">
        <v>11.0</v>
      </c>
      <c r="S374" s="1">
        <v>59.0</v>
      </c>
      <c r="U374" s="1">
        <v>717.0</v>
      </c>
      <c r="V374" s="1" t="s">
        <v>8846</v>
      </c>
      <c r="W374" s="10">
        <v>42013.0</v>
      </c>
      <c r="X374" s="1" t="s">
        <v>95</v>
      </c>
      <c r="Y374" s="1" t="s">
        <v>36</v>
      </c>
    </row>
    <row r="375">
      <c r="A375" s="1" t="s">
        <v>8847</v>
      </c>
      <c r="B375" s="1" t="s">
        <v>8848</v>
      </c>
      <c r="C375" s="1" t="s">
        <v>8849</v>
      </c>
      <c r="D375" s="1" t="s">
        <v>8850</v>
      </c>
      <c r="E375" s="1" t="s">
        <v>8851</v>
      </c>
      <c r="J375" s="4" t="s">
        <v>8852</v>
      </c>
      <c r="K375" s="1" t="s">
        <v>30</v>
      </c>
      <c r="L375" s="1" t="s">
        <v>1191</v>
      </c>
      <c r="M375" s="1" t="s">
        <v>1192</v>
      </c>
      <c r="N375" s="1" t="s">
        <v>8853</v>
      </c>
      <c r="O375" s="1" t="s">
        <v>8854</v>
      </c>
      <c r="P375" s="1">
        <v>1.0</v>
      </c>
      <c r="Q375" s="1">
        <v>1.0</v>
      </c>
      <c r="U375" s="1">
        <v>26.0</v>
      </c>
      <c r="V375" s="1" t="s">
        <v>8855</v>
      </c>
      <c r="W375" s="10">
        <v>44273.0</v>
      </c>
      <c r="X375" s="6"/>
      <c r="Y375" s="1" t="s">
        <v>36</v>
      </c>
    </row>
    <row r="376">
      <c r="A376" s="1" t="s">
        <v>8856</v>
      </c>
      <c r="B376" s="1" t="s">
        <v>8857</v>
      </c>
      <c r="C376" s="1" t="s">
        <v>8858</v>
      </c>
      <c r="J376" s="4" t="s">
        <v>8859</v>
      </c>
      <c r="K376" s="1" t="s">
        <v>30</v>
      </c>
      <c r="L376" s="1" t="s">
        <v>51</v>
      </c>
      <c r="M376" s="1" t="s">
        <v>8860</v>
      </c>
      <c r="N376" s="1" t="s">
        <v>8861</v>
      </c>
      <c r="O376" s="1" t="s">
        <v>8862</v>
      </c>
      <c r="P376" s="1">
        <v>1.0</v>
      </c>
      <c r="U376" s="1">
        <v>8.0</v>
      </c>
      <c r="V376" s="1" t="s">
        <v>8863</v>
      </c>
      <c r="W376" s="9"/>
      <c r="X376" s="6"/>
      <c r="Y376" s="1" t="s">
        <v>36</v>
      </c>
    </row>
    <row r="377">
      <c r="A377" s="1" t="s">
        <v>8864</v>
      </c>
      <c r="B377" s="1" t="s">
        <v>3466</v>
      </c>
      <c r="C377" s="1" t="s">
        <v>8865</v>
      </c>
      <c r="J377" s="4" t="s">
        <v>8866</v>
      </c>
      <c r="K377" s="1" t="s">
        <v>30</v>
      </c>
      <c r="L377" s="1" t="s">
        <v>163</v>
      </c>
      <c r="M377" s="1" t="s">
        <v>8867</v>
      </c>
      <c r="N377" s="1" t="s">
        <v>8868</v>
      </c>
      <c r="O377" s="1" t="s">
        <v>8869</v>
      </c>
      <c r="P377" s="1">
        <v>1.0</v>
      </c>
      <c r="Q377" s="1">
        <v>1.0</v>
      </c>
      <c r="U377" s="1">
        <v>1.0</v>
      </c>
      <c r="V377" s="1" t="s">
        <v>8870</v>
      </c>
      <c r="W377" s="9"/>
      <c r="X377" s="6"/>
      <c r="Y377" s="1"/>
    </row>
    <row r="378">
      <c r="A378" s="1" t="s">
        <v>8871</v>
      </c>
      <c r="B378" s="1" t="s">
        <v>7129</v>
      </c>
      <c r="C378" s="1" t="s">
        <v>8872</v>
      </c>
      <c r="J378" s="4" t="s">
        <v>8873</v>
      </c>
      <c r="K378" s="1" t="s">
        <v>663</v>
      </c>
      <c r="L378" s="1" t="s">
        <v>31</v>
      </c>
      <c r="M378" s="1" t="s">
        <v>6380</v>
      </c>
      <c r="N378" s="1" t="s">
        <v>8874</v>
      </c>
      <c r="O378" s="1" t="s">
        <v>8875</v>
      </c>
      <c r="P378" s="1">
        <v>1.0</v>
      </c>
      <c r="Q378" s="1">
        <v>1.0</v>
      </c>
      <c r="U378" s="1">
        <v>4.0</v>
      </c>
      <c r="V378" s="1" t="s">
        <v>8876</v>
      </c>
      <c r="W378" s="9"/>
      <c r="X378" s="6"/>
      <c r="Y378" s="1"/>
    </row>
    <row r="379">
      <c r="A379" s="1" t="s">
        <v>8877</v>
      </c>
      <c r="B379" s="1" t="s">
        <v>8878</v>
      </c>
      <c r="C379" s="1" t="s">
        <v>8879</v>
      </c>
      <c r="D379" s="1" t="s">
        <v>8880</v>
      </c>
      <c r="E379" s="1" t="s">
        <v>8881</v>
      </c>
      <c r="H379" s="1" t="s">
        <v>8882</v>
      </c>
      <c r="J379" s="4" t="s">
        <v>8883</v>
      </c>
      <c r="K379" s="1" t="s">
        <v>30</v>
      </c>
      <c r="L379" s="1" t="s">
        <v>31</v>
      </c>
      <c r="M379" s="1" t="s">
        <v>7497</v>
      </c>
      <c r="N379" s="1" t="s">
        <v>8884</v>
      </c>
      <c r="O379" s="1" t="s">
        <v>8885</v>
      </c>
      <c r="P379" s="1">
        <v>1.0</v>
      </c>
      <c r="Q379" s="1">
        <v>1.0</v>
      </c>
      <c r="U379" s="1">
        <v>2.0</v>
      </c>
      <c r="V379" s="1" t="s">
        <v>8886</v>
      </c>
      <c r="W379" s="10">
        <v>44278.0</v>
      </c>
      <c r="X379" s="6"/>
      <c r="Y379" s="1"/>
    </row>
    <row r="380">
      <c r="A380" s="1" t="s">
        <v>8887</v>
      </c>
      <c r="B380" s="1" t="s">
        <v>8888</v>
      </c>
      <c r="C380" s="1" t="s">
        <v>8889</v>
      </c>
      <c r="H380" s="1" t="s">
        <v>8890</v>
      </c>
      <c r="J380" s="4" t="s">
        <v>8891</v>
      </c>
      <c r="K380" s="1" t="s">
        <v>30</v>
      </c>
      <c r="L380" s="1" t="s">
        <v>51</v>
      </c>
      <c r="M380" s="1" t="s">
        <v>8892</v>
      </c>
      <c r="N380" s="1" t="s">
        <v>8893</v>
      </c>
      <c r="O380" s="1" t="s">
        <v>8894</v>
      </c>
      <c r="P380" s="1">
        <v>2.0</v>
      </c>
      <c r="Q380" s="1">
        <v>1.0</v>
      </c>
      <c r="U380" s="1">
        <v>12.0</v>
      </c>
      <c r="V380" s="1" t="s">
        <v>8895</v>
      </c>
      <c r="W380" s="10">
        <v>44287.0</v>
      </c>
      <c r="X380" s="6"/>
      <c r="Y380" s="1" t="s">
        <v>36</v>
      </c>
    </row>
    <row r="381">
      <c r="A381" s="1" t="s">
        <v>8896</v>
      </c>
      <c r="B381" s="1" t="s">
        <v>8897</v>
      </c>
      <c r="C381" s="1" t="s">
        <v>8898</v>
      </c>
      <c r="D381" s="1" t="s">
        <v>8899</v>
      </c>
      <c r="E381" s="1" t="s">
        <v>8900</v>
      </c>
      <c r="F381" s="4" t="s">
        <v>8901</v>
      </c>
      <c r="G381" s="4" t="s">
        <v>8902</v>
      </c>
      <c r="H381" s="1" t="s">
        <v>8903</v>
      </c>
      <c r="J381" s="4" t="s">
        <v>8904</v>
      </c>
      <c r="K381" s="1" t="s">
        <v>61</v>
      </c>
      <c r="L381" s="1" t="s">
        <v>31</v>
      </c>
      <c r="M381" s="1" t="s">
        <v>6520</v>
      </c>
      <c r="N381" s="1" t="s">
        <v>8905</v>
      </c>
      <c r="O381" s="1" t="s">
        <v>8906</v>
      </c>
      <c r="P381" s="1">
        <v>1.0</v>
      </c>
      <c r="Q381" s="1">
        <v>1.0</v>
      </c>
      <c r="U381" s="1">
        <v>1.0</v>
      </c>
      <c r="V381" s="1" t="s">
        <v>8907</v>
      </c>
      <c r="W381" s="10">
        <v>44290.0</v>
      </c>
      <c r="X381" s="1" t="s">
        <v>95</v>
      </c>
      <c r="Y381" s="1" t="s">
        <v>36</v>
      </c>
    </row>
    <row r="382">
      <c r="A382" s="1" t="s">
        <v>8908</v>
      </c>
      <c r="B382" s="1" t="s">
        <v>8909</v>
      </c>
      <c r="C382" s="1" t="s">
        <v>5631</v>
      </c>
      <c r="D382" s="1" t="s">
        <v>5632</v>
      </c>
      <c r="G382" s="1" t="s">
        <v>5633</v>
      </c>
      <c r="J382" s="4" t="s">
        <v>8910</v>
      </c>
      <c r="K382" s="1" t="s">
        <v>30</v>
      </c>
      <c r="L382" s="1" t="s">
        <v>31</v>
      </c>
      <c r="M382" s="1" t="s">
        <v>6765</v>
      </c>
      <c r="N382" s="1" t="s">
        <v>8911</v>
      </c>
      <c r="O382" s="1" t="s">
        <v>8912</v>
      </c>
      <c r="P382" s="1">
        <v>1.0</v>
      </c>
      <c r="Q382" s="1">
        <v>1.0</v>
      </c>
      <c r="U382" s="1">
        <v>60.0</v>
      </c>
      <c r="V382" s="1" t="s">
        <v>8913</v>
      </c>
      <c r="W382" s="9"/>
      <c r="X382" s="6"/>
      <c r="Y382" s="1"/>
    </row>
    <row r="383">
      <c r="A383" s="1" t="s">
        <v>8914</v>
      </c>
      <c r="B383" s="1" t="s">
        <v>8915</v>
      </c>
      <c r="C383" s="1" t="s">
        <v>8916</v>
      </c>
      <c r="J383" s="4" t="s">
        <v>8917</v>
      </c>
      <c r="K383" s="1" t="s">
        <v>30</v>
      </c>
      <c r="L383" s="1" t="s">
        <v>31</v>
      </c>
      <c r="M383" s="1" t="s">
        <v>8918</v>
      </c>
      <c r="N383" s="1" t="s">
        <v>8919</v>
      </c>
      <c r="O383" s="1" t="s">
        <v>8920</v>
      </c>
      <c r="P383" s="1">
        <v>1.0</v>
      </c>
      <c r="Q383" s="1">
        <v>1.0</v>
      </c>
      <c r="S383" s="1">
        <v>1.0</v>
      </c>
      <c r="U383" s="1">
        <v>2.0</v>
      </c>
      <c r="V383" s="1" t="s">
        <v>8921</v>
      </c>
      <c r="W383" s="9"/>
      <c r="X383" s="6"/>
      <c r="Y383" s="1" t="s">
        <v>36</v>
      </c>
    </row>
    <row r="384">
      <c r="A384" s="1" t="s">
        <v>8922</v>
      </c>
      <c r="B384" s="1" t="s">
        <v>8923</v>
      </c>
      <c r="C384" s="1" t="s">
        <v>8924</v>
      </c>
      <c r="D384" s="1" t="s">
        <v>8925</v>
      </c>
      <c r="H384" s="1" t="s">
        <v>8926</v>
      </c>
      <c r="J384" s="4" t="s">
        <v>8927</v>
      </c>
      <c r="K384" s="1" t="s">
        <v>61</v>
      </c>
      <c r="L384" s="1" t="s">
        <v>51</v>
      </c>
      <c r="M384" s="1" t="s">
        <v>8928</v>
      </c>
      <c r="N384" s="1" t="s">
        <v>8929</v>
      </c>
      <c r="O384" s="1" t="s">
        <v>8930</v>
      </c>
      <c r="P384" s="1">
        <v>1.0</v>
      </c>
      <c r="Q384" s="1">
        <v>1.0</v>
      </c>
      <c r="U384" s="1">
        <v>4.0</v>
      </c>
      <c r="V384" s="1" t="s">
        <v>8931</v>
      </c>
      <c r="W384" s="10">
        <v>44275.0</v>
      </c>
      <c r="X384" s="6"/>
      <c r="Y384" s="1" t="s">
        <v>36</v>
      </c>
    </row>
    <row r="385">
      <c r="A385" s="1" t="s">
        <v>8932</v>
      </c>
      <c r="B385" s="1" t="s">
        <v>8933</v>
      </c>
      <c r="C385" s="1" t="s">
        <v>8934</v>
      </c>
      <c r="J385" s="4" t="s">
        <v>8935</v>
      </c>
      <c r="K385" s="1" t="s">
        <v>30</v>
      </c>
      <c r="L385" s="1" t="s">
        <v>31</v>
      </c>
      <c r="M385" s="1" t="s">
        <v>8936</v>
      </c>
      <c r="N385" s="1" t="s">
        <v>8937</v>
      </c>
      <c r="O385" s="1" t="s">
        <v>8938</v>
      </c>
      <c r="P385" s="1">
        <v>2.0</v>
      </c>
      <c r="Q385" s="1">
        <v>1.0</v>
      </c>
      <c r="U385" s="1">
        <v>362.0</v>
      </c>
      <c r="V385" s="1" t="s">
        <v>8939</v>
      </c>
      <c r="W385" s="10">
        <v>44088.0</v>
      </c>
      <c r="X385" s="6"/>
      <c r="Y385" s="1"/>
    </row>
    <row r="386">
      <c r="A386" s="1" t="s">
        <v>8940</v>
      </c>
      <c r="B386" s="1" t="s">
        <v>8941</v>
      </c>
      <c r="C386" s="1" t="s">
        <v>8942</v>
      </c>
      <c r="D386" s="1" t="s">
        <v>8943</v>
      </c>
      <c r="J386" s="4" t="s">
        <v>8944</v>
      </c>
      <c r="K386" s="1" t="s">
        <v>2309</v>
      </c>
      <c r="L386" s="1" t="s">
        <v>51</v>
      </c>
      <c r="M386" s="1" t="s">
        <v>7795</v>
      </c>
      <c r="N386" s="1" t="s">
        <v>8945</v>
      </c>
      <c r="O386" s="1" t="s">
        <v>8946</v>
      </c>
      <c r="P386" s="1">
        <v>1.0</v>
      </c>
      <c r="Q386" s="1">
        <v>1.0</v>
      </c>
      <c r="U386" s="1">
        <v>41.0</v>
      </c>
      <c r="V386" s="1" t="s">
        <v>8947</v>
      </c>
      <c r="W386" s="10">
        <v>44257.0</v>
      </c>
      <c r="X386" s="6"/>
      <c r="Y386" s="1" t="s">
        <v>36</v>
      </c>
    </row>
    <row r="387">
      <c r="A387" s="1" t="s">
        <v>8948</v>
      </c>
      <c r="B387" s="1" t="s">
        <v>7389</v>
      </c>
      <c r="C387" s="1" t="s">
        <v>8175</v>
      </c>
      <c r="D387" s="1" t="s">
        <v>8176</v>
      </c>
      <c r="E387" s="1" t="s">
        <v>8177</v>
      </c>
      <c r="G387" s="1" t="s">
        <v>8178</v>
      </c>
      <c r="H387" s="1" t="s">
        <v>8949</v>
      </c>
      <c r="I387" s="1" t="s">
        <v>8950</v>
      </c>
      <c r="J387" s="4" t="s">
        <v>8951</v>
      </c>
      <c r="K387" s="1" t="s">
        <v>401</v>
      </c>
      <c r="L387" s="1" t="s">
        <v>31</v>
      </c>
      <c r="M387" s="1" t="s">
        <v>31</v>
      </c>
      <c r="N387" s="1" t="s">
        <v>8952</v>
      </c>
      <c r="O387" s="1" t="s">
        <v>8953</v>
      </c>
      <c r="P387" s="1">
        <v>1.0</v>
      </c>
      <c r="Q387" s="1">
        <v>1.0</v>
      </c>
      <c r="U387" s="1">
        <v>17.0</v>
      </c>
      <c r="V387" s="1" t="s">
        <v>8954</v>
      </c>
      <c r="W387" s="9"/>
      <c r="X387" s="1" t="s">
        <v>95</v>
      </c>
      <c r="Y387" s="1" t="s">
        <v>36</v>
      </c>
    </row>
    <row r="388">
      <c r="A388" s="1" t="s">
        <v>1439</v>
      </c>
      <c r="B388" s="1" t="s">
        <v>1440</v>
      </c>
      <c r="C388" s="1" t="s">
        <v>1441</v>
      </c>
      <c r="D388" s="1" t="s">
        <v>1442</v>
      </c>
      <c r="J388" s="4" t="s">
        <v>1443</v>
      </c>
      <c r="K388" s="1" t="s">
        <v>401</v>
      </c>
      <c r="L388" s="1" t="s">
        <v>31</v>
      </c>
      <c r="M388" s="1" t="s">
        <v>342</v>
      </c>
      <c r="N388" s="1" t="s">
        <v>1444</v>
      </c>
      <c r="O388" s="1" t="s">
        <v>1445</v>
      </c>
      <c r="P388" s="1">
        <v>1.0</v>
      </c>
      <c r="Q388" s="1">
        <v>1.0</v>
      </c>
      <c r="U388" s="1">
        <v>2.0</v>
      </c>
      <c r="V388" s="1" t="s">
        <v>1446</v>
      </c>
      <c r="W388" s="9"/>
      <c r="X388" s="6"/>
      <c r="Y388" s="1"/>
    </row>
    <row r="389">
      <c r="A389" s="1" t="s">
        <v>8955</v>
      </c>
      <c r="B389" s="1" t="s">
        <v>8956</v>
      </c>
      <c r="C389" s="1" t="s">
        <v>8957</v>
      </c>
      <c r="D389" s="1" t="s">
        <v>8958</v>
      </c>
      <c r="H389" s="1" t="s">
        <v>8959</v>
      </c>
      <c r="J389" s="4" t="s">
        <v>8960</v>
      </c>
      <c r="K389" s="1" t="s">
        <v>30</v>
      </c>
      <c r="L389" s="1" t="s">
        <v>31</v>
      </c>
      <c r="M389" s="1" t="s">
        <v>8961</v>
      </c>
      <c r="N389" s="1" t="s">
        <v>8962</v>
      </c>
      <c r="O389" s="1" t="s">
        <v>8963</v>
      </c>
      <c r="P389" s="1">
        <v>1.0</v>
      </c>
      <c r="Q389" s="1">
        <v>1.0</v>
      </c>
      <c r="U389" s="1">
        <v>29.0</v>
      </c>
      <c r="V389" s="1" t="s">
        <v>8964</v>
      </c>
      <c r="W389" s="10">
        <v>44207.0</v>
      </c>
      <c r="X389" s="6"/>
      <c r="Y389" s="1"/>
    </row>
    <row r="390">
      <c r="A390" s="1" t="s">
        <v>8965</v>
      </c>
      <c r="B390" s="1" t="s">
        <v>8966</v>
      </c>
      <c r="C390" s="1" t="s">
        <v>8967</v>
      </c>
      <c r="J390" s="4" t="s">
        <v>8968</v>
      </c>
      <c r="K390" s="1" t="s">
        <v>30</v>
      </c>
      <c r="L390" s="1" t="s">
        <v>31</v>
      </c>
      <c r="M390" s="1" t="s">
        <v>8969</v>
      </c>
      <c r="N390" s="1" t="s">
        <v>8970</v>
      </c>
      <c r="O390" s="1" t="s">
        <v>8971</v>
      </c>
      <c r="P390" s="1">
        <v>1.0</v>
      </c>
      <c r="Q390" s="1">
        <v>1.0</v>
      </c>
      <c r="U390" s="1">
        <v>6.0</v>
      </c>
      <c r="V390" s="1" t="s">
        <v>8972</v>
      </c>
      <c r="W390" s="10">
        <v>44287.0</v>
      </c>
      <c r="X390" s="6"/>
      <c r="Y390" s="1"/>
    </row>
    <row r="391">
      <c r="A391" s="1" t="s">
        <v>8973</v>
      </c>
      <c r="B391" s="1" t="s">
        <v>8974</v>
      </c>
      <c r="C391" s="1" t="s">
        <v>8975</v>
      </c>
      <c r="J391" s="4" t="s">
        <v>8976</v>
      </c>
      <c r="K391" s="1" t="s">
        <v>2309</v>
      </c>
      <c r="L391" s="1" t="s">
        <v>51</v>
      </c>
      <c r="M391" s="1" t="s">
        <v>8977</v>
      </c>
      <c r="N391" s="1" t="s">
        <v>8978</v>
      </c>
      <c r="O391" s="1" t="s">
        <v>8979</v>
      </c>
      <c r="P391" s="1">
        <v>1.0</v>
      </c>
      <c r="Q391" s="1">
        <v>1.0</v>
      </c>
      <c r="U391" s="1">
        <v>1.0</v>
      </c>
      <c r="V391" s="1" t="s">
        <v>8980</v>
      </c>
      <c r="W391" s="9"/>
      <c r="X391" s="6"/>
      <c r="Y391" s="1" t="s">
        <v>36</v>
      </c>
    </row>
    <row r="392">
      <c r="A392" s="1" t="s">
        <v>8981</v>
      </c>
      <c r="B392" s="1" t="s">
        <v>8982</v>
      </c>
      <c r="C392" s="1" t="s">
        <v>8975</v>
      </c>
      <c r="H392" s="1" t="s">
        <v>8983</v>
      </c>
      <c r="J392" s="4" t="s">
        <v>8984</v>
      </c>
      <c r="K392" s="1" t="s">
        <v>2309</v>
      </c>
      <c r="L392" s="1" t="s">
        <v>51</v>
      </c>
      <c r="M392" s="1" t="s">
        <v>8985</v>
      </c>
      <c r="N392" s="1" t="s">
        <v>8986</v>
      </c>
      <c r="O392" s="1" t="s">
        <v>8987</v>
      </c>
      <c r="P392" s="1">
        <v>1.0</v>
      </c>
      <c r="Q392" s="1">
        <v>1.0</v>
      </c>
      <c r="U392" s="1">
        <v>6.0</v>
      </c>
      <c r="V392" s="1" t="s">
        <v>8988</v>
      </c>
      <c r="W392" s="9"/>
      <c r="X392" s="6"/>
      <c r="Y392" s="1" t="s">
        <v>36</v>
      </c>
    </row>
    <row r="393">
      <c r="A393" s="1" t="s">
        <v>8989</v>
      </c>
      <c r="B393" s="1" t="s">
        <v>8990</v>
      </c>
      <c r="C393" s="1" t="s">
        <v>5956</v>
      </c>
      <c r="I393" s="1" t="s">
        <v>6214</v>
      </c>
      <c r="J393" s="4" t="s">
        <v>8991</v>
      </c>
      <c r="K393" s="1" t="s">
        <v>401</v>
      </c>
      <c r="L393" s="1" t="s">
        <v>31</v>
      </c>
      <c r="M393" s="1" t="s">
        <v>7145</v>
      </c>
      <c r="N393" s="1" t="s">
        <v>8992</v>
      </c>
      <c r="O393" s="1" t="s">
        <v>8993</v>
      </c>
      <c r="P393" s="1">
        <v>1.0</v>
      </c>
      <c r="Q393" s="1">
        <v>1.0</v>
      </c>
      <c r="R393" s="1">
        <v>1.0</v>
      </c>
      <c r="U393" s="1">
        <v>291.0</v>
      </c>
      <c r="V393" s="1" t="s">
        <v>8994</v>
      </c>
      <c r="W393" s="10">
        <v>43098.0</v>
      </c>
      <c r="X393" s="6"/>
      <c r="Y393" s="1" t="s">
        <v>36</v>
      </c>
    </row>
    <row r="394">
      <c r="A394" s="1" t="s">
        <v>8995</v>
      </c>
      <c r="B394" s="1" t="s">
        <v>8996</v>
      </c>
      <c r="C394" s="1" t="s">
        <v>8997</v>
      </c>
      <c r="D394" s="1" t="s">
        <v>8998</v>
      </c>
      <c r="F394" s="1" t="s">
        <v>8999</v>
      </c>
      <c r="G394" s="1" t="s">
        <v>9000</v>
      </c>
      <c r="J394" s="4" t="s">
        <v>9001</v>
      </c>
      <c r="K394" s="1" t="s">
        <v>30</v>
      </c>
      <c r="L394" s="1" t="s">
        <v>31</v>
      </c>
      <c r="M394" s="1" t="s">
        <v>9002</v>
      </c>
      <c r="N394" s="1" t="s">
        <v>9003</v>
      </c>
      <c r="O394" s="1" t="s">
        <v>9004</v>
      </c>
      <c r="P394" s="1">
        <v>1.0</v>
      </c>
      <c r="Q394" s="1">
        <v>1.0</v>
      </c>
      <c r="U394" s="1">
        <v>1.0</v>
      </c>
      <c r="V394" s="1" t="s">
        <v>9005</v>
      </c>
      <c r="W394" s="10">
        <v>44286.0</v>
      </c>
      <c r="X394" s="1" t="s">
        <v>95</v>
      </c>
      <c r="Y394" s="1"/>
    </row>
    <row r="395">
      <c r="A395" s="1" t="s">
        <v>9006</v>
      </c>
      <c r="B395" s="1" t="s">
        <v>9007</v>
      </c>
      <c r="C395" s="1" t="s">
        <v>9008</v>
      </c>
      <c r="J395" s="4" t="s">
        <v>9009</v>
      </c>
      <c r="K395" s="1" t="s">
        <v>30</v>
      </c>
      <c r="L395" s="1" t="s">
        <v>51</v>
      </c>
      <c r="M395" s="1" t="s">
        <v>9010</v>
      </c>
      <c r="N395" s="1" t="s">
        <v>9011</v>
      </c>
      <c r="O395" s="1" t="s">
        <v>9012</v>
      </c>
      <c r="P395" s="1">
        <v>1.0</v>
      </c>
      <c r="Q395" s="1">
        <v>1.0</v>
      </c>
      <c r="U395" s="1">
        <v>2.0</v>
      </c>
      <c r="V395" s="1" t="s">
        <v>9013</v>
      </c>
      <c r="W395" s="9"/>
      <c r="X395" s="6"/>
      <c r="Y395" s="1" t="s">
        <v>36</v>
      </c>
    </row>
    <row r="396">
      <c r="A396" s="1" t="s">
        <v>9014</v>
      </c>
      <c r="B396" s="1" t="s">
        <v>9015</v>
      </c>
      <c r="C396" s="1" t="s">
        <v>9016</v>
      </c>
      <c r="J396" s="4" t="s">
        <v>9017</v>
      </c>
      <c r="K396" s="1" t="s">
        <v>30</v>
      </c>
      <c r="L396" s="1" t="s">
        <v>31</v>
      </c>
      <c r="M396" s="1" t="s">
        <v>3898</v>
      </c>
      <c r="N396" s="1" t="s">
        <v>9018</v>
      </c>
      <c r="O396" s="1" t="s">
        <v>9019</v>
      </c>
      <c r="P396" s="1">
        <v>1.0</v>
      </c>
      <c r="Q396" s="1">
        <v>1.0</v>
      </c>
      <c r="U396" s="1">
        <v>52.0</v>
      </c>
      <c r="V396" s="1" t="s">
        <v>9020</v>
      </c>
      <c r="W396" s="10">
        <v>44203.0</v>
      </c>
      <c r="X396" s="6"/>
      <c r="Y396" s="1"/>
    </row>
    <row r="397">
      <c r="A397" s="1" t="s">
        <v>9021</v>
      </c>
      <c r="B397" s="1" t="s">
        <v>9022</v>
      </c>
      <c r="C397" s="1" t="s">
        <v>9023</v>
      </c>
      <c r="D397" s="1" t="s">
        <v>9024</v>
      </c>
      <c r="E397" s="1" t="s">
        <v>9025</v>
      </c>
      <c r="G397" s="1" t="s">
        <v>4782</v>
      </c>
      <c r="J397" s="4" t="s">
        <v>9026</v>
      </c>
      <c r="K397" s="1" t="s">
        <v>30</v>
      </c>
      <c r="L397" s="1" t="s">
        <v>31</v>
      </c>
      <c r="M397" s="1" t="s">
        <v>9027</v>
      </c>
      <c r="N397" s="1" t="s">
        <v>9028</v>
      </c>
      <c r="O397" s="1" t="s">
        <v>9029</v>
      </c>
      <c r="P397" s="1">
        <v>3.0</v>
      </c>
      <c r="Q397" s="1">
        <v>1.0</v>
      </c>
      <c r="S397" s="1">
        <v>1.0</v>
      </c>
      <c r="U397" s="1">
        <v>7.0</v>
      </c>
      <c r="V397" s="1" t="s">
        <v>9030</v>
      </c>
      <c r="W397" s="9"/>
      <c r="X397" s="6"/>
      <c r="Y397" s="1"/>
    </row>
    <row r="398">
      <c r="A398" s="1" t="s">
        <v>9031</v>
      </c>
      <c r="B398" s="1" t="s">
        <v>9032</v>
      </c>
      <c r="C398" s="1" t="s">
        <v>9033</v>
      </c>
      <c r="D398" s="1" t="s">
        <v>9034</v>
      </c>
      <c r="F398" s="1" t="s">
        <v>9035</v>
      </c>
      <c r="G398" s="1" t="s">
        <v>9036</v>
      </c>
      <c r="H398" s="1" t="s">
        <v>9037</v>
      </c>
      <c r="J398" s="4" t="s">
        <v>9038</v>
      </c>
      <c r="K398" s="1" t="s">
        <v>130</v>
      </c>
      <c r="L398" s="1" t="s">
        <v>31</v>
      </c>
      <c r="M398" s="1" t="s">
        <v>9039</v>
      </c>
      <c r="N398" s="1" t="s">
        <v>9040</v>
      </c>
      <c r="O398" s="1" t="s">
        <v>9041</v>
      </c>
      <c r="P398" s="1">
        <v>1.0</v>
      </c>
      <c r="Q398" s="1">
        <v>1.0</v>
      </c>
      <c r="U398" s="1">
        <v>4.0</v>
      </c>
      <c r="V398" s="1" t="s">
        <v>9042</v>
      </c>
      <c r="W398" s="9"/>
      <c r="X398" s="1" t="s">
        <v>95</v>
      </c>
      <c r="Y398" s="1"/>
    </row>
    <row r="399">
      <c r="A399" s="1" t="s">
        <v>9043</v>
      </c>
      <c r="B399" s="1" t="s">
        <v>9044</v>
      </c>
      <c r="C399" s="1" t="s">
        <v>9045</v>
      </c>
      <c r="D399" s="1" t="s">
        <v>9046</v>
      </c>
      <c r="G399" s="1" t="s">
        <v>9047</v>
      </c>
      <c r="J399" s="4" t="s">
        <v>9048</v>
      </c>
      <c r="K399" s="1" t="s">
        <v>130</v>
      </c>
      <c r="L399" s="1" t="s">
        <v>31</v>
      </c>
      <c r="M399" s="1" t="s">
        <v>9049</v>
      </c>
      <c r="N399" s="1" t="s">
        <v>9050</v>
      </c>
      <c r="O399" s="1" t="s">
        <v>9051</v>
      </c>
      <c r="P399" s="1">
        <v>1.0</v>
      </c>
      <c r="Q399" s="1">
        <v>1.0</v>
      </c>
      <c r="U399" s="1">
        <v>1.0</v>
      </c>
      <c r="V399" s="1" t="s">
        <v>9052</v>
      </c>
      <c r="W399" s="9"/>
      <c r="X399" s="6"/>
      <c r="Y399" s="1" t="s">
        <v>36</v>
      </c>
    </row>
    <row r="400">
      <c r="A400" s="1" t="s">
        <v>9053</v>
      </c>
      <c r="B400" s="1" t="s">
        <v>9054</v>
      </c>
      <c r="C400" s="1" t="s">
        <v>6078</v>
      </c>
      <c r="H400" s="1" t="s">
        <v>9055</v>
      </c>
      <c r="J400" s="4" t="s">
        <v>9056</v>
      </c>
      <c r="K400" s="1" t="s">
        <v>30</v>
      </c>
      <c r="L400" s="1" t="s">
        <v>79</v>
      </c>
      <c r="M400" s="1" t="s">
        <v>6080</v>
      </c>
      <c r="N400" s="1" t="s">
        <v>9057</v>
      </c>
      <c r="O400" s="1" t="s">
        <v>9058</v>
      </c>
      <c r="P400" s="1">
        <v>1.0</v>
      </c>
      <c r="Q400" s="1">
        <v>2.0</v>
      </c>
      <c r="S400" s="1">
        <v>1.0</v>
      </c>
      <c r="U400" s="1">
        <v>36.0</v>
      </c>
      <c r="V400" s="1" t="s">
        <v>9059</v>
      </c>
      <c r="W400" s="9"/>
      <c r="X400" s="6"/>
      <c r="Y400" s="1" t="s">
        <v>36</v>
      </c>
    </row>
    <row r="401">
      <c r="A401" s="1" t="s">
        <v>9060</v>
      </c>
      <c r="B401" s="1" t="s">
        <v>9061</v>
      </c>
      <c r="C401" s="1" t="s">
        <v>9062</v>
      </c>
      <c r="D401" s="1" t="s">
        <v>9063</v>
      </c>
      <c r="H401" s="1" t="s">
        <v>9064</v>
      </c>
      <c r="J401" s="4" t="s">
        <v>9065</v>
      </c>
      <c r="K401" s="1" t="s">
        <v>30</v>
      </c>
      <c r="L401" s="1" t="s">
        <v>31</v>
      </c>
      <c r="M401" s="1" t="s">
        <v>9066</v>
      </c>
      <c r="N401" s="1" t="s">
        <v>9067</v>
      </c>
      <c r="O401" s="1" t="s">
        <v>9068</v>
      </c>
      <c r="P401" s="1">
        <v>1.0</v>
      </c>
      <c r="Q401" s="1">
        <v>1.0</v>
      </c>
      <c r="U401" s="1">
        <v>8.0</v>
      </c>
      <c r="V401" s="1" t="s">
        <v>9069</v>
      </c>
      <c r="W401" s="9"/>
      <c r="X401" s="6"/>
      <c r="Y401" s="1" t="s">
        <v>36</v>
      </c>
    </row>
    <row r="402">
      <c r="A402" s="1" t="s">
        <v>9070</v>
      </c>
      <c r="B402" s="1" t="s">
        <v>9071</v>
      </c>
      <c r="C402" s="1" t="s">
        <v>9072</v>
      </c>
      <c r="J402" s="4" t="s">
        <v>9073</v>
      </c>
      <c r="K402" s="1" t="s">
        <v>30</v>
      </c>
      <c r="L402" s="1" t="s">
        <v>51</v>
      </c>
      <c r="M402" s="1" t="s">
        <v>9074</v>
      </c>
      <c r="N402" s="1" t="s">
        <v>9075</v>
      </c>
      <c r="O402" s="1" t="s">
        <v>9076</v>
      </c>
      <c r="P402" s="1">
        <v>2.0</v>
      </c>
      <c r="Q402" s="1">
        <v>1.0</v>
      </c>
      <c r="U402" s="1">
        <v>27.0</v>
      </c>
      <c r="V402" s="1" t="s">
        <v>9077</v>
      </c>
      <c r="W402" s="10">
        <v>44256.0</v>
      </c>
      <c r="X402" s="6"/>
      <c r="Y402" s="1"/>
    </row>
    <row r="403">
      <c r="A403" s="1" t="s">
        <v>9078</v>
      </c>
      <c r="B403" s="1" t="s">
        <v>9079</v>
      </c>
      <c r="C403" s="1" t="s">
        <v>9080</v>
      </c>
      <c r="J403" s="4" t="s">
        <v>9081</v>
      </c>
      <c r="K403" s="1" t="s">
        <v>61</v>
      </c>
      <c r="L403" s="1" t="s">
        <v>31</v>
      </c>
      <c r="M403" s="1" t="s">
        <v>9082</v>
      </c>
      <c r="N403" s="1" t="s">
        <v>9083</v>
      </c>
      <c r="O403" s="1" t="s">
        <v>9084</v>
      </c>
      <c r="P403" s="1">
        <v>1.0</v>
      </c>
      <c r="Q403" s="1">
        <v>1.0</v>
      </c>
      <c r="U403" s="1">
        <v>1.0</v>
      </c>
      <c r="V403" s="1" t="s">
        <v>9085</v>
      </c>
      <c r="W403" s="9"/>
      <c r="X403" s="6"/>
      <c r="Y403" s="1"/>
    </row>
    <row r="404">
      <c r="A404" s="1" t="s">
        <v>9086</v>
      </c>
      <c r="B404" s="1" t="s">
        <v>9087</v>
      </c>
      <c r="C404" s="1" t="s">
        <v>9088</v>
      </c>
      <c r="D404" s="1" t="s">
        <v>9089</v>
      </c>
      <c r="F404" s="1" t="s">
        <v>9090</v>
      </c>
      <c r="G404" s="1" t="s">
        <v>9091</v>
      </c>
      <c r="J404" s="4" t="s">
        <v>9092</v>
      </c>
      <c r="K404" s="1" t="s">
        <v>401</v>
      </c>
      <c r="L404" s="1" t="s">
        <v>31</v>
      </c>
      <c r="M404" s="1" t="s">
        <v>31</v>
      </c>
      <c r="N404" s="1" t="s">
        <v>9093</v>
      </c>
      <c r="O404" s="1" t="s">
        <v>9094</v>
      </c>
      <c r="P404" s="1">
        <v>1.0</v>
      </c>
      <c r="Q404" s="1">
        <v>1.0</v>
      </c>
      <c r="T404" s="1">
        <v>3.0</v>
      </c>
      <c r="U404" s="1">
        <v>22.0</v>
      </c>
      <c r="V404" s="1" t="s">
        <v>9095</v>
      </c>
      <c r="W404" s="9"/>
      <c r="X404" s="1" t="s">
        <v>95</v>
      </c>
      <c r="Y404" s="1" t="s">
        <v>36</v>
      </c>
    </row>
    <row r="405">
      <c r="A405" s="1" t="s">
        <v>9096</v>
      </c>
      <c r="B405" s="1" t="s">
        <v>9097</v>
      </c>
      <c r="C405" s="1" t="s">
        <v>9098</v>
      </c>
      <c r="D405" s="1" t="s">
        <v>9099</v>
      </c>
      <c r="E405" s="1" t="s">
        <v>9100</v>
      </c>
      <c r="J405" s="4" t="s">
        <v>9101</v>
      </c>
      <c r="K405" s="1" t="s">
        <v>30</v>
      </c>
      <c r="L405" s="1" t="s">
        <v>31</v>
      </c>
      <c r="M405" s="1" t="s">
        <v>9102</v>
      </c>
      <c r="N405" s="1" t="s">
        <v>9103</v>
      </c>
      <c r="O405" s="1" t="s">
        <v>9104</v>
      </c>
      <c r="P405" s="1">
        <v>1.0</v>
      </c>
      <c r="Q405" s="1">
        <v>1.0</v>
      </c>
      <c r="U405" s="1">
        <v>17.0</v>
      </c>
      <c r="V405" s="1" t="s">
        <v>9105</v>
      </c>
      <c r="W405" s="10">
        <v>44180.0</v>
      </c>
      <c r="X405" s="6"/>
      <c r="Y405" s="1" t="s">
        <v>36</v>
      </c>
    </row>
    <row r="406">
      <c r="A406" s="1" t="s">
        <v>9106</v>
      </c>
      <c r="B406" s="1" t="s">
        <v>9107</v>
      </c>
      <c r="C406" s="1" t="s">
        <v>9108</v>
      </c>
      <c r="D406" s="1" t="s">
        <v>9109</v>
      </c>
      <c r="F406" s="1" t="s">
        <v>9110</v>
      </c>
      <c r="G406" s="1" t="s">
        <v>2028</v>
      </c>
      <c r="J406" s="4" t="s">
        <v>9111</v>
      </c>
      <c r="K406" s="1" t="s">
        <v>30</v>
      </c>
      <c r="L406" s="1" t="s">
        <v>31</v>
      </c>
      <c r="M406" s="1" t="s">
        <v>9112</v>
      </c>
      <c r="N406" s="1" t="s">
        <v>9113</v>
      </c>
      <c r="O406" s="1" t="s">
        <v>9114</v>
      </c>
      <c r="P406" s="1">
        <v>1.0</v>
      </c>
      <c r="Q406" s="1">
        <v>1.0</v>
      </c>
      <c r="U406" s="1">
        <v>18.0</v>
      </c>
      <c r="V406" s="1" t="s">
        <v>9115</v>
      </c>
      <c r="W406" s="10">
        <v>43898.0</v>
      </c>
      <c r="X406" s="1" t="s">
        <v>95</v>
      </c>
      <c r="Y406" s="1"/>
    </row>
    <row r="407">
      <c r="A407" s="1" t="s">
        <v>9116</v>
      </c>
      <c r="B407" s="1" t="s">
        <v>9117</v>
      </c>
      <c r="C407" s="1" t="s">
        <v>9118</v>
      </c>
      <c r="D407" s="1" t="s">
        <v>9119</v>
      </c>
      <c r="E407" s="1" t="s">
        <v>9120</v>
      </c>
      <c r="G407" s="1" t="s">
        <v>9121</v>
      </c>
      <c r="J407" s="4" t="s">
        <v>9122</v>
      </c>
      <c r="K407" s="1" t="s">
        <v>9123</v>
      </c>
      <c r="L407" s="1" t="s">
        <v>31</v>
      </c>
      <c r="M407" s="1" t="s">
        <v>9124</v>
      </c>
      <c r="N407" s="1" t="s">
        <v>9125</v>
      </c>
      <c r="O407" s="1" t="s">
        <v>9126</v>
      </c>
      <c r="P407" s="1">
        <v>1.0</v>
      </c>
      <c r="Q407" s="1">
        <v>1.0</v>
      </c>
      <c r="U407" s="1">
        <v>65.0</v>
      </c>
      <c r="V407" s="1" t="s">
        <v>9127</v>
      </c>
      <c r="W407" s="10">
        <v>43956.0</v>
      </c>
      <c r="X407" s="6"/>
      <c r="Y407" s="1" t="s">
        <v>36</v>
      </c>
    </row>
    <row r="408">
      <c r="A408" s="1" t="s">
        <v>9128</v>
      </c>
      <c r="B408" s="1" t="s">
        <v>9129</v>
      </c>
      <c r="C408" s="1" t="s">
        <v>9130</v>
      </c>
      <c r="D408" s="1" t="s">
        <v>9131</v>
      </c>
      <c r="E408" s="1" t="s">
        <v>9132</v>
      </c>
      <c r="G408" s="1" t="s">
        <v>9133</v>
      </c>
      <c r="J408" s="4" t="s">
        <v>9134</v>
      </c>
      <c r="K408" s="1" t="s">
        <v>401</v>
      </c>
      <c r="L408" s="1" t="s">
        <v>79</v>
      </c>
      <c r="M408" s="1" t="s">
        <v>9135</v>
      </c>
      <c r="N408" s="1" t="s">
        <v>9136</v>
      </c>
      <c r="O408" s="1" t="s">
        <v>9137</v>
      </c>
      <c r="P408" s="1">
        <v>1.0</v>
      </c>
      <c r="Q408" s="1">
        <v>1.0</v>
      </c>
      <c r="R408" s="1">
        <v>1.0</v>
      </c>
      <c r="U408" s="1">
        <v>1.0</v>
      </c>
      <c r="V408" s="1" t="s">
        <v>9138</v>
      </c>
      <c r="W408" s="9"/>
      <c r="X408" s="6"/>
      <c r="Y408" s="1" t="s">
        <v>36</v>
      </c>
    </row>
    <row r="409">
      <c r="A409" s="1" t="s">
        <v>9139</v>
      </c>
      <c r="B409" s="1" t="s">
        <v>9140</v>
      </c>
      <c r="C409" s="1" t="s">
        <v>5631</v>
      </c>
      <c r="D409" s="1" t="s">
        <v>5632</v>
      </c>
      <c r="G409" s="1" t="s">
        <v>5633</v>
      </c>
      <c r="H409" s="1" t="s">
        <v>9141</v>
      </c>
      <c r="J409" s="4" t="s">
        <v>9142</v>
      </c>
      <c r="K409" s="1" t="s">
        <v>30</v>
      </c>
      <c r="L409" s="1" t="s">
        <v>31</v>
      </c>
      <c r="M409" s="1" t="s">
        <v>6765</v>
      </c>
      <c r="N409" s="1" t="s">
        <v>9143</v>
      </c>
      <c r="O409" s="1" t="s">
        <v>9144</v>
      </c>
      <c r="P409" s="1">
        <v>1.0</v>
      </c>
      <c r="Q409" s="1">
        <v>1.0</v>
      </c>
      <c r="U409" s="1">
        <v>88.0</v>
      </c>
      <c r="V409" s="1" t="s">
        <v>9145</v>
      </c>
      <c r="W409" s="10">
        <v>44008.0</v>
      </c>
      <c r="X409" s="6"/>
      <c r="Y409" s="1"/>
    </row>
    <row r="410">
      <c r="A410" s="1" t="s">
        <v>9146</v>
      </c>
      <c r="B410" s="1" t="s">
        <v>9147</v>
      </c>
      <c r="C410" s="1" t="s">
        <v>9148</v>
      </c>
      <c r="J410" s="4" t="s">
        <v>9149</v>
      </c>
      <c r="K410" s="1" t="s">
        <v>30</v>
      </c>
      <c r="L410" s="1" t="s">
        <v>31</v>
      </c>
      <c r="M410" s="1" t="s">
        <v>9150</v>
      </c>
      <c r="N410" s="1" t="s">
        <v>9151</v>
      </c>
      <c r="O410" s="1" t="s">
        <v>9152</v>
      </c>
      <c r="P410" s="1">
        <v>1.0</v>
      </c>
      <c r="Q410" s="1">
        <v>1.0</v>
      </c>
      <c r="U410" s="1">
        <v>1.0</v>
      </c>
      <c r="V410" s="1" t="s">
        <v>9153</v>
      </c>
      <c r="W410" s="10">
        <v>44281.0</v>
      </c>
      <c r="X410" s="6"/>
      <c r="Y410" s="1"/>
    </row>
    <row r="411">
      <c r="A411" s="1" t="s">
        <v>9154</v>
      </c>
      <c r="B411" s="1" t="s">
        <v>9155</v>
      </c>
      <c r="C411" s="1" t="s">
        <v>7039</v>
      </c>
      <c r="D411" s="1" t="s">
        <v>7040</v>
      </c>
      <c r="J411" s="4" t="s">
        <v>9156</v>
      </c>
      <c r="K411" s="1" t="s">
        <v>30</v>
      </c>
      <c r="L411" s="1" t="s">
        <v>31</v>
      </c>
      <c r="M411" s="1" t="s">
        <v>9157</v>
      </c>
      <c r="N411" s="1" t="s">
        <v>9158</v>
      </c>
      <c r="O411" s="1" t="s">
        <v>9159</v>
      </c>
      <c r="P411" s="1">
        <v>1.0</v>
      </c>
      <c r="Q411" s="1">
        <v>1.0</v>
      </c>
      <c r="U411" s="1">
        <v>5.0</v>
      </c>
      <c r="V411" s="1" t="s">
        <v>9160</v>
      </c>
      <c r="W411" s="9"/>
      <c r="X411" s="6"/>
      <c r="Y411" s="1"/>
    </row>
    <row r="412">
      <c r="A412" s="1" t="s">
        <v>9161</v>
      </c>
      <c r="B412" s="1" t="s">
        <v>9162</v>
      </c>
      <c r="C412" s="1" t="s">
        <v>9163</v>
      </c>
      <c r="D412" s="1" t="s">
        <v>9164</v>
      </c>
      <c r="J412" s="4" t="s">
        <v>9165</v>
      </c>
      <c r="K412" s="1" t="s">
        <v>663</v>
      </c>
      <c r="L412" s="1" t="s">
        <v>31</v>
      </c>
      <c r="M412" s="1" t="s">
        <v>2105</v>
      </c>
      <c r="N412" s="1" t="s">
        <v>9166</v>
      </c>
      <c r="O412" s="1" t="s">
        <v>9167</v>
      </c>
      <c r="P412" s="1">
        <v>1.0</v>
      </c>
      <c r="Q412" s="1">
        <v>1.0</v>
      </c>
      <c r="U412" s="1">
        <v>3.0</v>
      </c>
      <c r="V412" s="1" t="s">
        <v>9168</v>
      </c>
      <c r="W412" s="9"/>
      <c r="X412" s="6"/>
      <c r="Y412" s="1"/>
    </row>
    <row r="413">
      <c r="A413" s="1" t="s">
        <v>9169</v>
      </c>
      <c r="B413" s="1" t="s">
        <v>9170</v>
      </c>
      <c r="C413" s="1" t="s">
        <v>9171</v>
      </c>
      <c r="D413" s="1" t="s">
        <v>9172</v>
      </c>
      <c r="J413" s="4" t="s">
        <v>9173</v>
      </c>
      <c r="K413" s="1" t="s">
        <v>30</v>
      </c>
      <c r="L413" s="1" t="s">
        <v>31</v>
      </c>
      <c r="M413" s="1" t="s">
        <v>2366</v>
      </c>
      <c r="N413" s="1" t="s">
        <v>9174</v>
      </c>
      <c r="O413" s="1" t="s">
        <v>9175</v>
      </c>
      <c r="P413" s="1">
        <v>1.0</v>
      </c>
      <c r="Q413" s="1">
        <v>1.0</v>
      </c>
      <c r="U413" s="1">
        <v>1.0</v>
      </c>
      <c r="V413" s="1" t="s">
        <v>9176</v>
      </c>
      <c r="W413" s="10">
        <v>44280.0</v>
      </c>
      <c r="X413" s="6"/>
      <c r="Y413" s="1" t="s">
        <v>36</v>
      </c>
    </row>
    <row r="414">
      <c r="A414" s="1" t="s">
        <v>9177</v>
      </c>
      <c r="B414" s="1" t="s">
        <v>9178</v>
      </c>
      <c r="C414" s="1" t="s">
        <v>9179</v>
      </c>
      <c r="J414" s="4" t="s">
        <v>9180</v>
      </c>
      <c r="K414" s="1" t="s">
        <v>2309</v>
      </c>
      <c r="L414" s="1" t="s">
        <v>79</v>
      </c>
      <c r="M414" s="1" t="s">
        <v>9181</v>
      </c>
      <c r="N414" s="1" t="s">
        <v>9182</v>
      </c>
      <c r="O414" s="1" t="s">
        <v>9183</v>
      </c>
      <c r="P414" s="1">
        <v>1.0</v>
      </c>
      <c r="Q414" s="1">
        <v>1.0</v>
      </c>
      <c r="U414" s="1">
        <v>48.0</v>
      </c>
      <c r="V414" s="1" t="s">
        <v>9184</v>
      </c>
      <c r="W414" s="10">
        <v>44253.0</v>
      </c>
      <c r="X414" s="6"/>
      <c r="Y414" s="1" t="s">
        <v>36</v>
      </c>
    </row>
    <row r="415">
      <c r="A415" s="1" t="s">
        <v>9185</v>
      </c>
      <c r="B415" s="1" t="s">
        <v>9186</v>
      </c>
      <c r="C415" s="1" t="s">
        <v>9187</v>
      </c>
      <c r="J415" s="4" t="s">
        <v>9188</v>
      </c>
      <c r="K415" s="1" t="s">
        <v>30</v>
      </c>
      <c r="L415" s="1" t="s">
        <v>79</v>
      </c>
      <c r="M415" s="1" t="s">
        <v>9189</v>
      </c>
      <c r="N415" s="1" t="s">
        <v>9190</v>
      </c>
      <c r="O415" s="1" t="s">
        <v>9191</v>
      </c>
      <c r="P415" s="1">
        <v>1.0</v>
      </c>
      <c r="Q415" s="1">
        <v>1.0</v>
      </c>
      <c r="U415" s="1">
        <v>14.0</v>
      </c>
      <c r="V415" s="1" t="s">
        <v>9192</v>
      </c>
      <c r="W415" s="10">
        <v>44251.0</v>
      </c>
      <c r="X415" s="6"/>
      <c r="Y415" s="1" t="s">
        <v>36</v>
      </c>
    </row>
    <row r="416">
      <c r="A416" s="1" t="s">
        <v>9193</v>
      </c>
      <c r="B416" s="1" t="s">
        <v>9194</v>
      </c>
      <c r="C416" s="1" t="s">
        <v>9195</v>
      </c>
      <c r="D416" s="1" t="s">
        <v>9196</v>
      </c>
      <c r="E416" s="1" t="s">
        <v>9197</v>
      </c>
      <c r="F416" s="1" t="s">
        <v>9198</v>
      </c>
      <c r="G416" s="1" t="s">
        <v>9199</v>
      </c>
      <c r="H416" s="1" t="s">
        <v>9200</v>
      </c>
      <c r="J416" s="4" t="s">
        <v>9201</v>
      </c>
      <c r="K416" s="1" t="s">
        <v>663</v>
      </c>
      <c r="L416" s="1" t="s">
        <v>31</v>
      </c>
      <c r="M416" s="1" t="s">
        <v>6380</v>
      </c>
      <c r="N416" s="1" t="s">
        <v>9202</v>
      </c>
      <c r="O416" s="1" t="s">
        <v>9203</v>
      </c>
      <c r="P416" s="1">
        <v>1.0</v>
      </c>
      <c r="Q416" s="1">
        <v>1.0</v>
      </c>
      <c r="U416" s="1">
        <v>1.0</v>
      </c>
      <c r="V416" s="1" t="s">
        <v>9204</v>
      </c>
      <c r="W416" s="9"/>
      <c r="X416" s="1" t="s">
        <v>135</v>
      </c>
      <c r="Y416" s="1" t="s">
        <v>36</v>
      </c>
    </row>
    <row r="417">
      <c r="A417" s="1" t="s">
        <v>9205</v>
      </c>
      <c r="B417" s="1" t="s">
        <v>9206</v>
      </c>
      <c r="C417" s="1" t="s">
        <v>9207</v>
      </c>
      <c r="D417" s="1" t="s">
        <v>9208</v>
      </c>
      <c r="G417" s="1" t="s">
        <v>9209</v>
      </c>
      <c r="J417" s="4" t="s">
        <v>9210</v>
      </c>
      <c r="K417" s="1" t="s">
        <v>663</v>
      </c>
      <c r="L417" s="1" t="s">
        <v>31</v>
      </c>
      <c r="M417" s="1" t="s">
        <v>121</v>
      </c>
      <c r="N417" s="1" t="s">
        <v>9211</v>
      </c>
      <c r="O417" s="1" t="s">
        <v>9212</v>
      </c>
      <c r="P417" s="1">
        <v>6.0</v>
      </c>
      <c r="Q417" s="1">
        <v>1.0</v>
      </c>
      <c r="R417" s="1">
        <v>2.0</v>
      </c>
      <c r="U417" s="1">
        <v>64.0</v>
      </c>
      <c r="V417" s="1" t="s">
        <v>9213</v>
      </c>
      <c r="W417" s="10">
        <v>44203.0</v>
      </c>
      <c r="X417" s="1" t="s">
        <v>95</v>
      </c>
      <c r="Y417" s="1" t="s">
        <v>36</v>
      </c>
    </row>
    <row r="418">
      <c r="A418" s="1" t="s">
        <v>9214</v>
      </c>
      <c r="B418" s="1" t="s">
        <v>9215</v>
      </c>
      <c r="C418" s="1" t="s">
        <v>9216</v>
      </c>
      <c r="D418" s="1" t="s">
        <v>9217</v>
      </c>
      <c r="J418" s="4" t="s">
        <v>9218</v>
      </c>
      <c r="K418" s="1" t="s">
        <v>30</v>
      </c>
      <c r="L418" s="1" t="s">
        <v>31</v>
      </c>
      <c r="M418" s="1" t="s">
        <v>1711</v>
      </c>
      <c r="N418" s="1" t="s">
        <v>9219</v>
      </c>
      <c r="O418" s="1" t="s">
        <v>9220</v>
      </c>
      <c r="P418" s="1">
        <v>1.0</v>
      </c>
      <c r="Q418" s="1">
        <v>1.0</v>
      </c>
      <c r="U418" s="1">
        <v>1.0</v>
      </c>
      <c r="V418" s="1" t="s">
        <v>9221</v>
      </c>
      <c r="W418" s="10">
        <v>44279.0</v>
      </c>
      <c r="X418" s="6"/>
      <c r="Y418" s="1"/>
    </row>
    <row r="419">
      <c r="A419" s="1" t="s">
        <v>9222</v>
      </c>
      <c r="B419" s="1" t="s">
        <v>9223</v>
      </c>
      <c r="C419" s="1" t="s">
        <v>9224</v>
      </c>
      <c r="J419" s="4" t="s">
        <v>9225</v>
      </c>
      <c r="K419" s="1" t="s">
        <v>30</v>
      </c>
      <c r="L419" s="1" t="s">
        <v>31</v>
      </c>
      <c r="M419" s="1" t="s">
        <v>9226</v>
      </c>
      <c r="N419" s="1" t="s">
        <v>9227</v>
      </c>
      <c r="O419" s="1" t="s">
        <v>9228</v>
      </c>
      <c r="P419" s="1">
        <v>1.0</v>
      </c>
      <c r="Q419" s="1">
        <v>1.0</v>
      </c>
      <c r="U419" s="1">
        <v>13.0</v>
      </c>
      <c r="V419" s="1" t="s">
        <v>9229</v>
      </c>
      <c r="W419" s="9"/>
      <c r="X419" s="6"/>
      <c r="Y419" s="1"/>
    </row>
    <row r="420">
      <c r="A420" s="1" t="s">
        <v>9230</v>
      </c>
      <c r="B420" s="1" t="s">
        <v>9231</v>
      </c>
      <c r="C420" s="1" t="s">
        <v>9232</v>
      </c>
      <c r="D420" s="1" t="s">
        <v>9233</v>
      </c>
      <c r="J420" s="4" t="s">
        <v>9234</v>
      </c>
      <c r="K420" s="1" t="s">
        <v>30</v>
      </c>
      <c r="L420" s="1" t="s">
        <v>51</v>
      </c>
      <c r="M420" s="1" t="s">
        <v>7264</v>
      </c>
      <c r="N420" s="1" t="s">
        <v>9235</v>
      </c>
      <c r="O420" s="1" t="s">
        <v>9236</v>
      </c>
      <c r="P420" s="1">
        <v>1.0</v>
      </c>
      <c r="Q420" s="1">
        <v>1.0</v>
      </c>
      <c r="U420" s="1">
        <v>92.0</v>
      </c>
      <c r="V420" s="1" t="s">
        <v>9237</v>
      </c>
      <c r="W420" s="10">
        <v>43913.0</v>
      </c>
      <c r="X420" s="6"/>
      <c r="Y420" s="1" t="s">
        <v>36</v>
      </c>
    </row>
    <row r="421">
      <c r="A421" s="1" t="s">
        <v>9238</v>
      </c>
      <c r="B421" s="1" t="s">
        <v>9239</v>
      </c>
      <c r="C421" s="1" t="s">
        <v>9240</v>
      </c>
      <c r="J421" s="4" t="s">
        <v>9241</v>
      </c>
      <c r="K421" s="1" t="s">
        <v>663</v>
      </c>
      <c r="L421" s="1" t="s">
        <v>31</v>
      </c>
      <c r="M421" s="1" t="s">
        <v>9242</v>
      </c>
      <c r="N421" s="1" t="s">
        <v>9243</v>
      </c>
      <c r="O421" s="1" t="s">
        <v>9244</v>
      </c>
      <c r="P421" s="1">
        <v>2.0</v>
      </c>
      <c r="Q421" s="1">
        <v>1.0</v>
      </c>
      <c r="U421" s="1">
        <v>1.0</v>
      </c>
      <c r="V421" s="1" t="s">
        <v>9245</v>
      </c>
      <c r="W421" s="10">
        <v>44278.0</v>
      </c>
      <c r="X421" s="6"/>
      <c r="Y421" s="1" t="s">
        <v>36</v>
      </c>
    </row>
    <row r="422">
      <c r="A422" s="1" t="s">
        <v>9246</v>
      </c>
      <c r="B422" s="1" t="s">
        <v>9247</v>
      </c>
      <c r="C422" s="1" t="s">
        <v>9248</v>
      </c>
      <c r="J422" s="4" t="s">
        <v>9249</v>
      </c>
      <c r="K422" s="1" t="s">
        <v>61</v>
      </c>
      <c r="L422" s="1" t="s">
        <v>51</v>
      </c>
      <c r="M422" s="1" t="s">
        <v>9250</v>
      </c>
      <c r="N422" s="1" t="s">
        <v>9251</v>
      </c>
      <c r="O422" s="1" t="s">
        <v>9252</v>
      </c>
      <c r="P422" s="1">
        <v>1.0</v>
      </c>
      <c r="Q422" s="1">
        <v>1.0</v>
      </c>
      <c r="U422" s="1">
        <v>2.0</v>
      </c>
      <c r="V422" s="1" t="s">
        <v>9253</v>
      </c>
      <c r="W422" s="9"/>
      <c r="X422" s="6"/>
      <c r="Y422" s="1"/>
    </row>
    <row r="423">
      <c r="A423" s="1" t="s">
        <v>9254</v>
      </c>
      <c r="B423" s="1" t="s">
        <v>9255</v>
      </c>
      <c r="C423" s="1" t="s">
        <v>9256</v>
      </c>
      <c r="J423" s="4" t="s">
        <v>9257</v>
      </c>
      <c r="K423" s="1" t="s">
        <v>30</v>
      </c>
      <c r="L423" s="1" t="s">
        <v>31</v>
      </c>
      <c r="M423" s="1" t="s">
        <v>5035</v>
      </c>
      <c r="N423" s="1" t="s">
        <v>9258</v>
      </c>
      <c r="O423" s="1" t="s">
        <v>9259</v>
      </c>
      <c r="P423" s="1">
        <v>1.0</v>
      </c>
      <c r="Q423" s="1">
        <v>1.0</v>
      </c>
      <c r="U423" s="1">
        <v>21.0</v>
      </c>
      <c r="V423" s="1" t="s">
        <v>9260</v>
      </c>
      <c r="W423" s="10">
        <v>44270.0</v>
      </c>
      <c r="X423" s="6"/>
      <c r="Y423" s="1" t="s">
        <v>36</v>
      </c>
    </row>
    <row r="424">
      <c r="A424" s="1" t="s">
        <v>9261</v>
      </c>
      <c r="B424" s="1" t="s">
        <v>7129</v>
      </c>
      <c r="C424" s="1" t="s">
        <v>9262</v>
      </c>
      <c r="J424" s="4" t="s">
        <v>9263</v>
      </c>
      <c r="K424" s="1" t="s">
        <v>30</v>
      </c>
      <c r="L424" s="1" t="s">
        <v>31</v>
      </c>
      <c r="M424" s="1" t="s">
        <v>6380</v>
      </c>
      <c r="N424" s="1" t="s">
        <v>9264</v>
      </c>
      <c r="O424" s="1" t="s">
        <v>9265</v>
      </c>
      <c r="P424" s="1">
        <v>4.0</v>
      </c>
      <c r="U424" s="1">
        <v>1.0</v>
      </c>
      <c r="V424" s="1" t="s">
        <v>9266</v>
      </c>
      <c r="W424" s="10">
        <v>44277.0</v>
      </c>
      <c r="X424" s="6"/>
      <c r="Y424" s="6"/>
    </row>
    <row r="425">
      <c r="A425" s="1" t="s">
        <v>9267</v>
      </c>
      <c r="B425" s="1" t="s">
        <v>834</v>
      </c>
      <c r="C425" s="1" t="s">
        <v>9268</v>
      </c>
      <c r="G425" s="1" t="s">
        <v>1999</v>
      </c>
      <c r="J425" s="4" t="s">
        <v>9269</v>
      </c>
      <c r="K425" s="1" t="s">
        <v>30</v>
      </c>
      <c r="L425" s="1" t="s">
        <v>31</v>
      </c>
      <c r="M425" s="1" t="s">
        <v>524</v>
      </c>
      <c r="N425" s="1" t="s">
        <v>9270</v>
      </c>
      <c r="O425" s="1" t="s">
        <v>9271</v>
      </c>
      <c r="P425" s="1">
        <v>1.0</v>
      </c>
      <c r="Q425" s="1">
        <v>1.0</v>
      </c>
      <c r="U425" s="1">
        <v>2.0</v>
      </c>
      <c r="V425" s="1" t="s">
        <v>9272</v>
      </c>
      <c r="W425" s="9"/>
      <c r="X425" s="6"/>
      <c r="Y425" s="6"/>
    </row>
    <row r="426">
      <c r="A426" s="1" t="s">
        <v>9273</v>
      </c>
      <c r="B426" s="1" t="s">
        <v>9274</v>
      </c>
      <c r="C426" s="1" t="s">
        <v>9275</v>
      </c>
      <c r="J426" s="4" t="s">
        <v>9276</v>
      </c>
      <c r="K426" s="1" t="s">
        <v>30</v>
      </c>
      <c r="L426" s="1" t="s">
        <v>51</v>
      </c>
      <c r="M426" s="1" t="s">
        <v>9277</v>
      </c>
      <c r="N426" s="1" t="s">
        <v>9278</v>
      </c>
      <c r="O426" s="1" t="s">
        <v>9279</v>
      </c>
      <c r="P426" s="1">
        <v>1.0</v>
      </c>
      <c r="Q426" s="1">
        <v>1.0</v>
      </c>
      <c r="U426" s="1">
        <v>148.0</v>
      </c>
      <c r="V426" s="1" t="s">
        <v>9280</v>
      </c>
      <c r="W426" s="10">
        <v>44150.0</v>
      </c>
      <c r="X426" s="6"/>
      <c r="Y426" s="1" t="s">
        <v>36</v>
      </c>
    </row>
    <row r="427">
      <c r="A427" s="1" t="s">
        <v>9281</v>
      </c>
      <c r="B427" s="1" t="s">
        <v>9282</v>
      </c>
      <c r="C427" s="1" t="s">
        <v>9283</v>
      </c>
      <c r="D427" s="1" t="s">
        <v>9284</v>
      </c>
      <c r="F427" s="1" t="s">
        <v>9285</v>
      </c>
      <c r="G427" s="1" t="s">
        <v>9286</v>
      </c>
      <c r="J427" s="4" t="s">
        <v>9287</v>
      </c>
      <c r="K427" s="1" t="s">
        <v>30</v>
      </c>
      <c r="L427" s="1" t="s">
        <v>31</v>
      </c>
      <c r="M427" s="1" t="s">
        <v>9288</v>
      </c>
      <c r="N427" s="1" t="s">
        <v>9289</v>
      </c>
      <c r="O427" s="1" t="s">
        <v>9290</v>
      </c>
      <c r="P427" s="1">
        <v>1.0</v>
      </c>
      <c r="Q427" s="1">
        <v>1.0</v>
      </c>
      <c r="U427" s="1">
        <v>17.0</v>
      </c>
      <c r="V427" s="1" t="s">
        <v>9291</v>
      </c>
      <c r="W427" s="10">
        <v>44092.0</v>
      </c>
      <c r="X427" s="1" t="s">
        <v>95</v>
      </c>
      <c r="Y427" s="1" t="s">
        <v>36</v>
      </c>
    </row>
    <row r="428">
      <c r="A428" s="1" t="s">
        <v>9292</v>
      </c>
      <c r="B428" s="1" t="s">
        <v>9293</v>
      </c>
      <c r="C428" s="1" t="s">
        <v>9294</v>
      </c>
      <c r="J428" s="4" t="s">
        <v>9295</v>
      </c>
      <c r="K428" s="1" t="s">
        <v>30</v>
      </c>
      <c r="L428" s="1" t="s">
        <v>1191</v>
      </c>
      <c r="M428" s="1" t="s">
        <v>9296</v>
      </c>
      <c r="N428" s="1" t="s">
        <v>9297</v>
      </c>
      <c r="O428" s="1" t="s">
        <v>9298</v>
      </c>
      <c r="P428" s="1">
        <v>1.0</v>
      </c>
      <c r="Q428" s="1">
        <v>1.0</v>
      </c>
      <c r="U428" s="1">
        <v>1.0</v>
      </c>
      <c r="V428" s="1" t="s">
        <v>9299</v>
      </c>
      <c r="W428" s="9"/>
      <c r="X428" s="6"/>
      <c r="Y428" s="1" t="s">
        <v>36</v>
      </c>
    </row>
    <row r="429">
      <c r="A429" s="1" t="s">
        <v>9300</v>
      </c>
      <c r="B429" s="1" t="s">
        <v>9301</v>
      </c>
      <c r="C429" s="1" t="s">
        <v>9302</v>
      </c>
      <c r="J429" s="4" t="s">
        <v>9303</v>
      </c>
      <c r="K429" s="1" t="s">
        <v>30</v>
      </c>
      <c r="L429" s="1" t="s">
        <v>1191</v>
      </c>
      <c r="M429" s="1" t="s">
        <v>8786</v>
      </c>
      <c r="N429" s="1" t="s">
        <v>9304</v>
      </c>
      <c r="O429" s="1" t="s">
        <v>9305</v>
      </c>
      <c r="P429" s="1">
        <v>1.0</v>
      </c>
      <c r="Q429" s="1">
        <v>1.0</v>
      </c>
      <c r="U429" s="1">
        <v>2.0</v>
      </c>
      <c r="V429" s="1" t="s">
        <v>9306</v>
      </c>
      <c r="W429" s="9"/>
      <c r="X429" s="6"/>
      <c r="Y429" s="1" t="s">
        <v>36</v>
      </c>
    </row>
    <row r="430">
      <c r="A430" s="1" t="s">
        <v>9307</v>
      </c>
      <c r="B430" s="1" t="s">
        <v>9308</v>
      </c>
      <c r="C430" s="1" t="s">
        <v>9309</v>
      </c>
      <c r="J430" s="4" t="s">
        <v>9310</v>
      </c>
      <c r="K430" s="1" t="s">
        <v>30</v>
      </c>
      <c r="L430" s="1" t="s">
        <v>51</v>
      </c>
      <c r="M430" s="1" t="s">
        <v>9311</v>
      </c>
      <c r="N430" s="1" t="s">
        <v>9312</v>
      </c>
      <c r="O430" s="1" t="s">
        <v>9313</v>
      </c>
      <c r="P430" s="1">
        <v>1.0</v>
      </c>
      <c r="Q430" s="1">
        <v>1.0</v>
      </c>
      <c r="S430" s="1">
        <v>1.0</v>
      </c>
      <c r="U430" s="1">
        <v>4.0</v>
      </c>
      <c r="V430" s="1" t="s">
        <v>9314</v>
      </c>
      <c r="W430" s="9"/>
      <c r="X430" s="6"/>
      <c r="Y430" s="1"/>
    </row>
    <row r="431">
      <c r="A431" s="1" t="s">
        <v>9315</v>
      </c>
      <c r="B431" s="1" t="s">
        <v>1884</v>
      </c>
      <c r="C431" s="1" t="s">
        <v>9316</v>
      </c>
      <c r="J431" s="4" t="s">
        <v>9317</v>
      </c>
      <c r="K431" s="1" t="s">
        <v>30</v>
      </c>
      <c r="L431" s="1" t="s">
        <v>31</v>
      </c>
      <c r="M431" s="1" t="s">
        <v>9318</v>
      </c>
      <c r="N431" s="1" t="s">
        <v>9319</v>
      </c>
      <c r="O431" s="1" t="s">
        <v>9320</v>
      </c>
      <c r="P431" s="1">
        <v>1.0</v>
      </c>
      <c r="Q431" s="1">
        <v>1.0</v>
      </c>
      <c r="U431" s="1">
        <v>23.0</v>
      </c>
      <c r="V431" s="1" t="s">
        <v>9321</v>
      </c>
      <c r="W431" s="10">
        <v>43887.0</v>
      </c>
      <c r="X431" s="6"/>
      <c r="Y431" s="1"/>
    </row>
    <row r="432">
      <c r="A432" s="1" t="s">
        <v>9322</v>
      </c>
      <c r="B432" s="1" t="s">
        <v>9323</v>
      </c>
      <c r="C432" s="1" t="s">
        <v>9324</v>
      </c>
      <c r="D432" s="1" t="s">
        <v>9325</v>
      </c>
      <c r="E432" s="1" t="s">
        <v>9326</v>
      </c>
      <c r="H432" s="1" t="s">
        <v>9327</v>
      </c>
      <c r="J432" s="4" t="s">
        <v>9328</v>
      </c>
      <c r="K432" s="1" t="s">
        <v>2309</v>
      </c>
      <c r="L432" s="1" t="s">
        <v>51</v>
      </c>
      <c r="M432" s="1" t="s">
        <v>9329</v>
      </c>
      <c r="N432" s="1" t="s">
        <v>9330</v>
      </c>
      <c r="O432" s="1" t="s">
        <v>9331</v>
      </c>
      <c r="P432" s="1">
        <v>1.0</v>
      </c>
      <c r="Q432" s="1">
        <v>1.0</v>
      </c>
      <c r="U432" s="1">
        <v>26.0</v>
      </c>
      <c r="V432" s="1" t="s">
        <v>9332</v>
      </c>
      <c r="W432" s="10">
        <v>44163.0</v>
      </c>
      <c r="X432" s="6"/>
      <c r="Y432" s="1" t="s">
        <v>36</v>
      </c>
    </row>
    <row r="433">
      <c r="A433" s="1" t="s">
        <v>9333</v>
      </c>
      <c r="B433" s="1" t="s">
        <v>9334</v>
      </c>
      <c r="C433" s="1" t="s">
        <v>9335</v>
      </c>
      <c r="J433" s="4" t="s">
        <v>9336</v>
      </c>
      <c r="K433" s="1" t="s">
        <v>30</v>
      </c>
      <c r="L433" s="1" t="s">
        <v>31</v>
      </c>
      <c r="M433" s="1" t="s">
        <v>9337</v>
      </c>
      <c r="N433" s="1" t="s">
        <v>9338</v>
      </c>
      <c r="O433" s="1" t="s">
        <v>9339</v>
      </c>
      <c r="P433" s="1">
        <v>1.0</v>
      </c>
      <c r="Q433" s="1">
        <v>1.0</v>
      </c>
      <c r="U433" s="1">
        <v>33.0</v>
      </c>
      <c r="V433" s="1" t="s">
        <v>9340</v>
      </c>
      <c r="W433" s="10">
        <v>44069.0</v>
      </c>
      <c r="X433" s="6"/>
      <c r="Y433" s="1" t="s">
        <v>36</v>
      </c>
    </row>
    <row r="434">
      <c r="A434" s="1" t="s">
        <v>9341</v>
      </c>
      <c r="B434" s="1" t="s">
        <v>9342</v>
      </c>
      <c r="C434" s="1" t="s">
        <v>9343</v>
      </c>
      <c r="J434" s="4" t="s">
        <v>9344</v>
      </c>
      <c r="K434" s="1" t="s">
        <v>2309</v>
      </c>
      <c r="L434" s="1" t="s">
        <v>51</v>
      </c>
      <c r="M434" s="1" t="s">
        <v>9345</v>
      </c>
      <c r="N434" s="1" t="s">
        <v>9346</v>
      </c>
      <c r="O434" s="1" t="s">
        <v>9347</v>
      </c>
      <c r="P434" s="1">
        <v>1.0</v>
      </c>
      <c r="Q434" s="1">
        <v>1.0</v>
      </c>
      <c r="U434" s="1">
        <v>2.0</v>
      </c>
      <c r="V434" s="1" t="s">
        <v>9348</v>
      </c>
      <c r="W434" s="10">
        <v>44274.0</v>
      </c>
      <c r="X434" s="6"/>
      <c r="Y434" s="1" t="s">
        <v>36</v>
      </c>
    </row>
    <row r="435">
      <c r="A435" s="1" t="s">
        <v>9349</v>
      </c>
      <c r="B435" s="1" t="s">
        <v>9350</v>
      </c>
      <c r="C435" s="1" t="s">
        <v>9351</v>
      </c>
      <c r="D435" s="1" t="s">
        <v>9352</v>
      </c>
      <c r="J435" s="4" t="s">
        <v>9353</v>
      </c>
      <c r="K435" s="1" t="s">
        <v>401</v>
      </c>
      <c r="L435" s="1" t="s">
        <v>79</v>
      </c>
      <c r="M435" s="1" t="s">
        <v>9354</v>
      </c>
      <c r="N435" s="1" t="s">
        <v>9355</v>
      </c>
      <c r="O435" s="1" t="s">
        <v>9356</v>
      </c>
      <c r="P435" s="1">
        <v>1.0</v>
      </c>
      <c r="Q435" s="1">
        <v>1.0</v>
      </c>
      <c r="U435" s="1">
        <v>21.0</v>
      </c>
      <c r="V435" s="1" t="s">
        <v>9357</v>
      </c>
      <c r="W435" s="10">
        <v>43904.0</v>
      </c>
      <c r="X435" s="6"/>
      <c r="Y435" s="1"/>
    </row>
    <row r="436">
      <c r="A436" s="1" t="s">
        <v>9358</v>
      </c>
      <c r="B436" s="1" t="s">
        <v>9359</v>
      </c>
      <c r="C436" s="1" t="s">
        <v>6295</v>
      </c>
      <c r="J436" s="4" t="s">
        <v>9360</v>
      </c>
      <c r="K436" s="1" t="s">
        <v>401</v>
      </c>
      <c r="L436" s="1" t="s">
        <v>79</v>
      </c>
      <c r="M436" s="1" t="s">
        <v>9361</v>
      </c>
      <c r="N436" s="1" t="s">
        <v>9362</v>
      </c>
      <c r="O436" s="1" t="s">
        <v>9363</v>
      </c>
      <c r="P436" s="1">
        <v>21.0</v>
      </c>
      <c r="Q436" s="1">
        <v>1.0</v>
      </c>
      <c r="U436" s="1">
        <v>32.0</v>
      </c>
      <c r="V436" s="1" t="s">
        <v>9364</v>
      </c>
      <c r="W436" s="9"/>
      <c r="X436" s="6"/>
      <c r="Y436" s="1" t="s">
        <v>36</v>
      </c>
    </row>
    <row r="437">
      <c r="A437" s="1" t="s">
        <v>9365</v>
      </c>
      <c r="B437" s="1" t="s">
        <v>9366</v>
      </c>
      <c r="C437" s="1" t="s">
        <v>9367</v>
      </c>
      <c r="D437" s="1" t="s">
        <v>9368</v>
      </c>
      <c r="J437" s="4" t="s">
        <v>9369</v>
      </c>
      <c r="K437" s="1" t="s">
        <v>30</v>
      </c>
      <c r="L437" s="1" t="s">
        <v>163</v>
      </c>
      <c r="M437" s="1" t="s">
        <v>9370</v>
      </c>
      <c r="N437" s="1" t="s">
        <v>9371</v>
      </c>
      <c r="O437" s="1" t="s">
        <v>9372</v>
      </c>
      <c r="P437" s="1">
        <v>1.0</v>
      </c>
      <c r="Q437" s="1">
        <v>1.0</v>
      </c>
      <c r="U437" s="1">
        <v>3.0</v>
      </c>
      <c r="V437" s="1" t="s">
        <v>9373</v>
      </c>
      <c r="W437" s="9"/>
      <c r="X437" s="6"/>
      <c r="Y437" s="1" t="s">
        <v>36</v>
      </c>
    </row>
    <row r="438">
      <c r="A438" s="1" t="s">
        <v>9374</v>
      </c>
      <c r="B438" s="1" t="s">
        <v>7129</v>
      </c>
      <c r="C438" s="1" t="s">
        <v>9375</v>
      </c>
      <c r="D438" s="1" t="s">
        <v>9376</v>
      </c>
      <c r="F438" s="1" t="s">
        <v>9377</v>
      </c>
      <c r="J438" s="4" t="s">
        <v>9378</v>
      </c>
      <c r="K438" s="1" t="s">
        <v>30</v>
      </c>
      <c r="L438" s="1" t="s">
        <v>31</v>
      </c>
      <c r="M438" s="1" t="s">
        <v>9379</v>
      </c>
      <c r="N438" s="1" t="s">
        <v>9380</v>
      </c>
      <c r="O438" s="1" t="s">
        <v>9381</v>
      </c>
      <c r="P438" s="1">
        <v>1.0</v>
      </c>
      <c r="Q438" s="1">
        <v>1.0</v>
      </c>
      <c r="U438" s="1">
        <v>25.0</v>
      </c>
      <c r="V438" s="1" t="s">
        <v>9382</v>
      </c>
      <c r="W438" s="10">
        <v>44175.0</v>
      </c>
      <c r="X438" s="6"/>
      <c r="Y438" s="1"/>
    </row>
    <row r="439">
      <c r="A439" s="1" t="s">
        <v>9383</v>
      </c>
      <c r="B439" s="1" t="s">
        <v>9384</v>
      </c>
      <c r="C439" s="1" t="s">
        <v>9385</v>
      </c>
      <c r="J439" s="4" t="s">
        <v>9386</v>
      </c>
      <c r="K439" s="1" t="s">
        <v>401</v>
      </c>
      <c r="L439" s="1" t="s">
        <v>51</v>
      </c>
      <c r="M439" s="1" t="s">
        <v>9387</v>
      </c>
      <c r="N439" s="1" t="s">
        <v>9388</v>
      </c>
      <c r="O439" s="1" t="s">
        <v>9389</v>
      </c>
      <c r="P439" s="1">
        <v>1.0</v>
      </c>
      <c r="Q439" s="1">
        <v>1.0</v>
      </c>
      <c r="R439" s="1">
        <v>1.0</v>
      </c>
      <c r="S439" s="1">
        <v>1.0</v>
      </c>
      <c r="U439" s="1">
        <v>23.0</v>
      </c>
      <c r="V439" s="1" t="s">
        <v>9390</v>
      </c>
      <c r="W439" s="10">
        <v>43949.0</v>
      </c>
      <c r="X439" s="6"/>
      <c r="Y439" s="1" t="s">
        <v>36</v>
      </c>
    </row>
    <row r="440">
      <c r="A440" s="1" t="s">
        <v>9391</v>
      </c>
      <c r="B440" s="1" t="s">
        <v>9392</v>
      </c>
      <c r="C440" s="1" t="s">
        <v>9393</v>
      </c>
      <c r="J440" s="4" t="s">
        <v>9394</v>
      </c>
      <c r="K440" s="1" t="s">
        <v>61</v>
      </c>
      <c r="L440" s="1" t="s">
        <v>31</v>
      </c>
      <c r="M440" s="1" t="s">
        <v>9395</v>
      </c>
      <c r="N440" s="1" t="s">
        <v>9396</v>
      </c>
      <c r="O440" s="1" t="s">
        <v>9397</v>
      </c>
      <c r="P440" s="1">
        <v>1.0</v>
      </c>
      <c r="Q440" s="1">
        <v>1.0</v>
      </c>
      <c r="U440" s="1">
        <v>4.0</v>
      </c>
      <c r="V440" s="1" t="s">
        <v>9398</v>
      </c>
      <c r="W440" s="10">
        <v>44272.0</v>
      </c>
      <c r="X440" s="6"/>
      <c r="Y440" s="1"/>
    </row>
    <row r="441">
      <c r="A441" s="1" t="s">
        <v>9399</v>
      </c>
      <c r="B441" s="1" t="s">
        <v>9400</v>
      </c>
      <c r="C441" s="1" t="s">
        <v>9401</v>
      </c>
      <c r="J441" s="4" t="s">
        <v>9402</v>
      </c>
      <c r="K441" s="1" t="s">
        <v>30</v>
      </c>
      <c r="L441" s="1" t="s">
        <v>31</v>
      </c>
      <c r="M441" s="1" t="s">
        <v>9403</v>
      </c>
      <c r="N441" s="1" t="s">
        <v>9404</v>
      </c>
      <c r="O441" s="1" t="s">
        <v>9405</v>
      </c>
      <c r="P441" s="1">
        <v>1.0</v>
      </c>
      <c r="Q441" s="1">
        <v>1.0</v>
      </c>
      <c r="U441" s="1">
        <v>18.0</v>
      </c>
      <c r="V441" s="1" t="s">
        <v>9406</v>
      </c>
      <c r="W441" s="10">
        <v>44244.0</v>
      </c>
      <c r="X441" s="6"/>
      <c r="Y441" s="1"/>
    </row>
    <row r="442">
      <c r="A442" s="1" t="s">
        <v>9407</v>
      </c>
      <c r="B442" s="1" t="s">
        <v>9408</v>
      </c>
      <c r="C442" s="1" t="s">
        <v>9409</v>
      </c>
      <c r="H442" s="1" t="s">
        <v>9410</v>
      </c>
      <c r="J442" s="4" t="s">
        <v>9411</v>
      </c>
      <c r="K442" s="1" t="s">
        <v>61</v>
      </c>
      <c r="L442" s="1" t="s">
        <v>31</v>
      </c>
      <c r="M442" s="1" t="s">
        <v>9412</v>
      </c>
      <c r="N442" s="1" t="s">
        <v>9413</v>
      </c>
      <c r="O442" s="1" t="s">
        <v>9414</v>
      </c>
      <c r="P442" s="1">
        <v>2.0</v>
      </c>
      <c r="Q442" s="1">
        <v>2.0</v>
      </c>
      <c r="U442" s="1">
        <v>2.0</v>
      </c>
      <c r="V442" s="1" t="s">
        <v>9415</v>
      </c>
      <c r="W442" s="10">
        <v>44272.0</v>
      </c>
      <c r="X442" s="1" t="s">
        <v>95</v>
      </c>
      <c r="Y442" s="1" t="s">
        <v>36</v>
      </c>
    </row>
    <row r="443">
      <c r="A443" s="1" t="s">
        <v>9416</v>
      </c>
      <c r="B443" s="1" t="s">
        <v>9417</v>
      </c>
      <c r="C443" s="1" t="s">
        <v>9418</v>
      </c>
      <c r="H443" s="1" t="s">
        <v>9419</v>
      </c>
      <c r="J443" s="4" t="s">
        <v>9420</v>
      </c>
      <c r="K443" s="1" t="s">
        <v>30</v>
      </c>
      <c r="L443" s="1" t="s">
        <v>51</v>
      </c>
      <c r="M443" s="1" t="s">
        <v>9421</v>
      </c>
      <c r="N443" s="1" t="s">
        <v>9422</v>
      </c>
      <c r="O443" s="1" t="s">
        <v>9423</v>
      </c>
      <c r="P443" s="1">
        <v>1.0</v>
      </c>
      <c r="U443" s="1">
        <v>391.0</v>
      </c>
      <c r="V443" s="1" t="s">
        <v>9424</v>
      </c>
      <c r="W443" s="10">
        <v>43526.0</v>
      </c>
      <c r="X443" s="6"/>
      <c r="Y443" s="1" t="s">
        <v>36</v>
      </c>
    </row>
    <row r="444">
      <c r="A444" s="1" t="s">
        <v>9425</v>
      </c>
      <c r="B444" s="1" t="s">
        <v>9426</v>
      </c>
      <c r="C444" s="1" t="s">
        <v>7429</v>
      </c>
      <c r="J444" s="4" t="s">
        <v>9427</v>
      </c>
      <c r="K444" s="1" t="s">
        <v>30</v>
      </c>
      <c r="L444" s="1" t="s">
        <v>31</v>
      </c>
      <c r="M444" s="1" t="s">
        <v>9428</v>
      </c>
      <c r="N444" s="1" t="s">
        <v>9429</v>
      </c>
      <c r="O444" s="1" t="s">
        <v>9430</v>
      </c>
      <c r="P444" s="1">
        <v>4.0</v>
      </c>
      <c r="Q444" s="1">
        <v>2.0</v>
      </c>
      <c r="U444" s="1">
        <v>47.0</v>
      </c>
      <c r="V444" s="1" t="s">
        <v>9431</v>
      </c>
      <c r="W444" s="10">
        <v>44162.0</v>
      </c>
      <c r="X444" s="6"/>
      <c r="Y444" s="1" t="s">
        <v>36</v>
      </c>
    </row>
    <row r="445">
      <c r="A445" s="1" t="s">
        <v>9432</v>
      </c>
      <c r="B445" s="1" t="s">
        <v>9433</v>
      </c>
      <c r="C445" s="1" t="s">
        <v>9434</v>
      </c>
      <c r="J445" s="4" t="s">
        <v>9435</v>
      </c>
      <c r="K445" s="1" t="s">
        <v>30</v>
      </c>
      <c r="L445" s="1" t="s">
        <v>31</v>
      </c>
      <c r="M445" s="1" t="s">
        <v>524</v>
      </c>
      <c r="N445" s="1" t="s">
        <v>9436</v>
      </c>
      <c r="O445" s="1" t="s">
        <v>9437</v>
      </c>
      <c r="P445" s="1">
        <v>4.0</v>
      </c>
      <c r="Q445" s="1">
        <v>1.0</v>
      </c>
      <c r="S445" s="1">
        <v>1.0</v>
      </c>
      <c r="U445" s="1">
        <v>13.0</v>
      </c>
      <c r="V445" s="1" t="s">
        <v>9438</v>
      </c>
      <c r="W445" s="9"/>
      <c r="X445" s="6"/>
      <c r="Y445" s="1"/>
    </row>
    <row r="446">
      <c r="A446" s="1" t="s">
        <v>9439</v>
      </c>
      <c r="B446" s="1" t="s">
        <v>9440</v>
      </c>
      <c r="C446" s="1" t="s">
        <v>9441</v>
      </c>
      <c r="H446" s="1" t="s">
        <v>9442</v>
      </c>
      <c r="J446" s="4" t="s">
        <v>9443</v>
      </c>
      <c r="K446" s="1" t="s">
        <v>401</v>
      </c>
      <c r="L446" s="1" t="s">
        <v>31</v>
      </c>
      <c r="M446" s="1" t="s">
        <v>1075</v>
      </c>
      <c r="N446" s="1" t="s">
        <v>9444</v>
      </c>
      <c r="O446" s="1" t="s">
        <v>9445</v>
      </c>
      <c r="P446" s="1">
        <v>33.0</v>
      </c>
      <c r="Q446" s="1">
        <v>3.0</v>
      </c>
      <c r="U446" s="1">
        <v>17.0</v>
      </c>
      <c r="V446" s="1" t="s">
        <v>9446</v>
      </c>
      <c r="W446" s="10">
        <v>44232.0</v>
      </c>
      <c r="X446" s="1" t="s">
        <v>95</v>
      </c>
      <c r="Y446" s="1" t="s">
        <v>36</v>
      </c>
    </row>
    <row r="447">
      <c r="A447" s="1" t="s">
        <v>9447</v>
      </c>
      <c r="B447" s="1" t="s">
        <v>9448</v>
      </c>
      <c r="C447" s="1" t="s">
        <v>9449</v>
      </c>
      <c r="D447" s="1" t="s">
        <v>9450</v>
      </c>
      <c r="E447" s="1" t="s">
        <v>9451</v>
      </c>
      <c r="G447" s="1" t="s">
        <v>9452</v>
      </c>
      <c r="H447" s="1" t="s">
        <v>9453</v>
      </c>
      <c r="J447" s="4" t="s">
        <v>9454</v>
      </c>
      <c r="K447" s="1" t="s">
        <v>401</v>
      </c>
      <c r="L447" s="1" t="s">
        <v>79</v>
      </c>
      <c r="M447" s="1" t="s">
        <v>9455</v>
      </c>
      <c r="N447" s="1" t="s">
        <v>9456</v>
      </c>
      <c r="O447" s="1" t="s">
        <v>9457</v>
      </c>
      <c r="P447" s="1">
        <v>3.0</v>
      </c>
      <c r="Q447" s="1">
        <v>2.0</v>
      </c>
      <c r="U447" s="1">
        <v>97.0</v>
      </c>
      <c r="V447" s="1" t="s">
        <v>9458</v>
      </c>
      <c r="W447" s="10">
        <v>43857.0</v>
      </c>
      <c r="X447" s="1" t="s">
        <v>135</v>
      </c>
      <c r="Y447" s="1" t="s">
        <v>36</v>
      </c>
    </row>
    <row r="448">
      <c r="A448" s="1" t="s">
        <v>9459</v>
      </c>
      <c r="B448" s="1" t="s">
        <v>9460</v>
      </c>
      <c r="C448" s="1" t="s">
        <v>9461</v>
      </c>
      <c r="H448" s="1" t="s">
        <v>9462</v>
      </c>
      <c r="I448" s="1" t="s">
        <v>9463</v>
      </c>
      <c r="J448" s="4" t="s">
        <v>9464</v>
      </c>
      <c r="K448" s="1" t="s">
        <v>41</v>
      </c>
      <c r="L448" s="1" t="s">
        <v>163</v>
      </c>
      <c r="M448" s="1" t="s">
        <v>9465</v>
      </c>
      <c r="N448" s="1" t="s">
        <v>9466</v>
      </c>
      <c r="O448" s="1" t="s">
        <v>9467</v>
      </c>
      <c r="P448" s="1">
        <v>1.0</v>
      </c>
      <c r="Q448" s="1">
        <v>1.0</v>
      </c>
      <c r="R448" s="1">
        <v>1.0</v>
      </c>
      <c r="U448" s="1">
        <v>36.0</v>
      </c>
      <c r="V448" s="1" t="s">
        <v>9468</v>
      </c>
      <c r="W448" s="10">
        <v>44158.0</v>
      </c>
      <c r="X448" s="6"/>
      <c r="Y448" s="1" t="s">
        <v>36</v>
      </c>
    </row>
    <row r="449">
      <c r="A449" s="1" t="s">
        <v>9469</v>
      </c>
      <c r="B449" s="1" t="s">
        <v>9470</v>
      </c>
      <c r="C449" s="1" t="s">
        <v>9471</v>
      </c>
      <c r="J449" s="4" t="s">
        <v>9472</v>
      </c>
      <c r="K449" s="1" t="s">
        <v>2309</v>
      </c>
      <c r="L449" s="1" t="s">
        <v>31</v>
      </c>
      <c r="M449" s="1" t="s">
        <v>6216</v>
      </c>
      <c r="N449" s="1" t="s">
        <v>9473</v>
      </c>
      <c r="O449" s="1" t="s">
        <v>9474</v>
      </c>
      <c r="P449" s="1">
        <v>1.0</v>
      </c>
      <c r="Q449" s="1">
        <v>1.0</v>
      </c>
      <c r="U449" s="1">
        <v>10.0</v>
      </c>
      <c r="V449" s="1" t="s">
        <v>9475</v>
      </c>
      <c r="W449" s="10">
        <v>44269.0</v>
      </c>
      <c r="X449" s="6"/>
      <c r="Y449" s="1"/>
    </row>
    <row r="450">
      <c r="A450" s="1" t="s">
        <v>9476</v>
      </c>
      <c r="B450" s="1" t="s">
        <v>9477</v>
      </c>
      <c r="C450" s="1" t="s">
        <v>9478</v>
      </c>
      <c r="J450" s="4" t="s">
        <v>9479</v>
      </c>
      <c r="K450" s="1" t="s">
        <v>401</v>
      </c>
      <c r="L450" s="1" t="s">
        <v>31</v>
      </c>
      <c r="M450" s="1" t="s">
        <v>7404</v>
      </c>
      <c r="N450" s="1" t="s">
        <v>9480</v>
      </c>
      <c r="O450" s="1" t="s">
        <v>9481</v>
      </c>
      <c r="P450" s="1">
        <v>1.0</v>
      </c>
      <c r="Q450" s="1">
        <v>1.0</v>
      </c>
      <c r="U450" s="1">
        <v>359.0</v>
      </c>
      <c r="V450" s="1" t="s">
        <v>9482</v>
      </c>
      <c r="W450" s="10">
        <v>43461.0</v>
      </c>
      <c r="X450" s="6"/>
      <c r="Y450" s="1"/>
    </row>
    <row r="451">
      <c r="A451" s="1" t="s">
        <v>1725</v>
      </c>
      <c r="B451" s="1" t="s">
        <v>1726</v>
      </c>
      <c r="C451" s="1" t="s">
        <v>1727</v>
      </c>
      <c r="D451" s="1" t="s">
        <v>1728</v>
      </c>
      <c r="E451" s="1" t="s">
        <v>1729</v>
      </c>
      <c r="F451" s="1" t="s">
        <v>1730</v>
      </c>
      <c r="G451" s="1" t="s">
        <v>1731</v>
      </c>
      <c r="J451" s="14" t="s">
        <v>1732</v>
      </c>
      <c r="K451" s="1" t="s">
        <v>30</v>
      </c>
      <c r="L451" s="1" t="s">
        <v>31</v>
      </c>
      <c r="M451" s="1" t="s">
        <v>524</v>
      </c>
      <c r="N451" s="1" t="s">
        <v>1733</v>
      </c>
      <c r="O451" s="1" t="s">
        <v>1734</v>
      </c>
      <c r="P451" s="1">
        <v>1.0</v>
      </c>
      <c r="Q451" s="1">
        <v>1.0</v>
      </c>
      <c r="U451" s="1">
        <v>12.0</v>
      </c>
      <c r="V451" s="1" t="s">
        <v>1735</v>
      </c>
      <c r="W451" s="10">
        <v>44251.0</v>
      </c>
      <c r="X451" s="6"/>
      <c r="Y451" s="1"/>
    </row>
    <row r="452">
      <c r="A452" s="1" t="s">
        <v>9483</v>
      </c>
      <c r="B452" s="1" t="s">
        <v>9484</v>
      </c>
      <c r="C452" s="1" t="s">
        <v>9485</v>
      </c>
      <c r="J452" s="4" t="s">
        <v>9486</v>
      </c>
      <c r="K452" s="1" t="s">
        <v>401</v>
      </c>
      <c r="L452" s="1" t="s">
        <v>31</v>
      </c>
      <c r="M452" s="1" t="s">
        <v>31</v>
      </c>
      <c r="N452" s="1" t="s">
        <v>9487</v>
      </c>
      <c r="O452" s="1" t="s">
        <v>9488</v>
      </c>
      <c r="P452" s="1">
        <v>1.0</v>
      </c>
      <c r="Q452" s="1">
        <v>1.0</v>
      </c>
      <c r="U452" s="1">
        <v>36.0</v>
      </c>
      <c r="V452" s="1" t="s">
        <v>9489</v>
      </c>
      <c r="W452" s="9"/>
      <c r="X452" s="6"/>
      <c r="Y452" s="1" t="s">
        <v>36</v>
      </c>
    </row>
    <row r="453">
      <c r="A453" s="1" t="s">
        <v>9490</v>
      </c>
      <c r="B453" s="1" t="s">
        <v>7129</v>
      </c>
      <c r="C453" s="1" t="s">
        <v>9491</v>
      </c>
      <c r="J453" s="4" t="s">
        <v>9492</v>
      </c>
      <c r="K453" s="1" t="s">
        <v>30</v>
      </c>
      <c r="L453" s="1" t="s">
        <v>31</v>
      </c>
      <c r="M453" s="1" t="s">
        <v>6959</v>
      </c>
      <c r="N453" s="1" t="s">
        <v>9493</v>
      </c>
      <c r="O453" s="1" t="s">
        <v>9494</v>
      </c>
      <c r="P453" s="1">
        <v>1.0</v>
      </c>
      <c r="Q453" s="1">
        <v>1.0</v>
      </c>
      <c r="U453" s="1">
        <v>2.0</v>
      </c>
      <c r="V453" s="1" t="s">
        <v>9495</v>
      </c>
      <c r="W453" s="9"/>
      <c r="X453" s="6"/>
      <c r="Y453" s="1"/>
    </row>
    <row r="454">
      <c r="A454" s="1" t="s">
        <v>9496</v>
      </c>
      <c r="B454" s="1" t="s">
        <v>9497</v>
      </c>
      <c r="C454" s="1" t="s">
        <v>9498</v>
      </c>
      <c r="D454" s="7" t="s">
        <v>9499</v>
      </c>
      <c r="E454" s="1" t="s">
        <v>9500</v>
      </c>
      <c r="F454" s="1" t="s">
        <v>9501</v>
      </c>
      <c r="G454" s="1" t="s">
        <v>9502</v>
      </c>
      <c r="J454" s="4" t="s">
        <v>9503</v>
      </c>
      <c r="K454" s="1" t="s">
        <v>30</v>
      </c>
      <c r="L454" s="1" t="s">
        <v>51</v>
      </c>
      <c r="M454" s="1" t="s">
        <v>4254</v>
      </c>
      <c r="N454" s="1" t="s">
        <v>9504</v>
      </c>
      <c r="O454" s="1" t="s">
        <v>9505</v>
      </c>
      <c r="P454" s="1">
        <v>1.0</v>
      </c>
      <c r="Q454" s="1">
        <v>1.0</v>
      </c>
      <c r="U454" s="1">
        <v>61.0</v>
      </c>
      <c r="V454" s="1" t="s">
        <v>9506</v>
      </c>
      <c r="W454" s="10">
        <v>43905.0</v>
      </c>
      <c r="X454" s="1" t="s">
        <v>95</v>
      </c>
      <c r="Y454" s="1"/>
    </row>
    <row r="455">
      <c r="A455" s="1" t="s">
        <v>9507</v>
      </c>
      <c r="B455" s="1" t="s">
        <v>9508</v>
      </c>
      <c r="C455" s="1" t="s">
        <v>9509</v>
      </c>
      <c r="D455" s="1" t="s">
        <v>9510</v>
      </c>
      <c r="F455" s="1" t="s">
        <v>9511</v>
      </c>
      <c r="G455" s="1" t="s">
        <v>9512</v>
      </c>
      <c r="J455" s="4" t="s">
        <v>9513</v>
      </c>
      <c r="K455" s="1" t="s">
        <v>61</v>
      </c>
      <c r="L455" s="1" t="s">
        <v>31</v>
      </c>
      <c r="M455" s="1" t="s">
        <v>9514</v>
      </c>
      <c r="N455" s="1" t="s">
        <v>9515</v>
      </c>
      <c r="O455" s="1" t="s">
        <v>9516</v>
      </c>
      <c r="P455" s="1">
        <v>1.0</v>
      </c>
      <c r="Q455" s="1">
        <v>1.0</v>
      </c>
      <c r="U455" s="1">
        <v>2.0</v>
      </c>
      <c r="V455" s="1" t="s">
        <v>9517</v>
      </c>
      <c r="W455" s="9"/>
      <c r="X455" s="1" t="s">
        <v>95</v>
      </c>
      <c r="Y455" s="1"/>
    </row>
    <row r="456">
      <c r="A456" s="1" t="s">
        <v>9518</v>
      </c>
      <c r="B456" s="1" t="s">
        <v>9519</v>
      </c>
      <c r="C456" s="1" t="s">
        <v>9520</v>
      </c>
      <c r="D456" s="1" t="s">
        <v>9521</v>
      </c>
      <c r="G456" s="1" t="s">
        <v>9522</v>
      </c>
      <c r="H456" s="1" t="s">
        <v>9523</v>
      </c>
      <c r="J456" s="4" t="s">
        <v>9524</v>
      </c>
      <c r="K456" s="1" t="s">
        <v>30</v>
      </c>
      <c r="L456" s="1" t="s">
        <v>31</v>
      </c>
      <c r="M456" s="1" t="s">
        <v>31</v>
      </c>
      <c r="N456" s="1" t="s">
        <v>9525</v>
      </c>
      <c r="O456" s="1" t="s">
        <v>9526</v>
      </c>
      <c r="P456" s="1">
        <v>1.0</v>
      </c>
      <c r="Q456" s="1">
        <v>1.0</v>
      </c>
      <c r="U456" s="1">
        <v>3.0</v>
      </c>
      <c r="V456" s="1" t="s">
        <v>9527</v>
      </c>
      <c r="W456" s="10">
        <v>44266.0</v>
      </c>
      <c r="X456" s="6"/>
      <c r="Y456" s="1" t="s">
        <v>199</v>
      </c>
    </row>
    <row r="457">
      <c r="A457" s="1" t="s">
        <v>9528</v>
      </c>
      <c r="B457" s="1" t="s">
        <v>9529</v>
      </c>
      <c r="C457" s="1" t="s">
        <v>9530</v>
      </c>
      <c r="J457" s="4" t="s">
        <v>9531</v>
      </c>
      <c r="K457" s="1" t="s">
        <v>130</v>
      </c>
      <c r="L457" s="1" t="s">
        <v>31</v>
      </c>
      <c r="M457" s="1" t="s">
        <v>1548</v>
      </c>
      <c r="N457" s="1" t="s">
        <v>9532</v>
      </c>
      <c r="O457" s="1" t="s">
        <v>9533</v>
      </c>
      <c r="P457" s="1">
        <v>1.0</v>
      </c>
      <c r="Q457" s="1">
        <v>1.0</v>
      </c>
      <c r="U457" s="1">
        <v>7.0</v>
      </c>
      <c r="V457" s="1" t="s">
        <v>9534</v>
      </c>
      <c r="W457" s="9"/>
      <c r="X457" s="6"/>
      <c r="Y457" s="1" t="s">
        <v>36</v>
      </c>
    </row>
    <row r="458">
      <c r="A458" s="1" t="s">
        <v>9535</v>
      </c>
      <c r="B458" s="1" t="s">
        <v>7129</v>
      </c>
      <c r="C458" s="1" t="s">
        <v>9536</v>
      </c>
      <c r="H458" s="1" t="s">
        <v>9537</v>
      </c>
      <c r="J458" s="4" t="s">
        <v>9538</v>
      </c>
      <c r="K458" s="1" t="s">
        <v>30</v>
      </c>
      <c r="L458" s="1" t="s">
        <v>31</v>
      </c>
      <c r="M458" s="1" t="s">
        <v>6549</v>
      </c>
      <c r="N458" s="1" t="s">
        <v>9539</v>
      </c>
      <c r="O458" s="1" t="s">
        <v>9540</v>
      </c>
      <c r="P458" s="1">
        <v>1.0</v>
      </c>
      <c r="Q458" s="1">
        <v>1.0</v>
      </c>
      <c r="R458" s="1">
        <v>1.0</v>
      </c>
      <c r="U458" s="1">
        <v>32.0</v>
      </c>
      <c r="V458" s="1" t="s">
        <v>9541</v>
      </c>
      <c r="W458" s="10">
        <v>44238.0</v>
      </c>
      <c r="X458" s="6"/>
      <c r="Y458" s="1" t="s">
        <v>36</v>
      </c>
    </row>
    <row r="459">
      <c r="A459" s="1" t="s">
        <v>9542</v>
      </c>
      <c r="B459" s="1" t="s">
        <v>9543</v>
      </c>
      <c r="C459" s="1" t="s">
        <v>9544</v>
      </c>
      <c r="D459" s="1" t="s">
        <v>9545</v>
      </c>
      <c r="E459" s="1" t="s">
        <v>9546</v>
      </c>
      <c r="G459" s="1" t="s">
        <v>9547</v>
      </c>
      <c r="J459" s="4" t="s">
        <v>9548</v>
      </c>
      <c r="K459" s="1" t="s">
        <v>30</v>
      </c>
      <c r="L459" s="1" t="s">
        <v>31</v>
      </c>
      <c r="M459" s="1" t="s">
        <v>145</v>
      </c>
      <c r="N459" s="1" t="s">
        <v>9549</v>
      </c>
      <c r="O459" s="1" t="s">
        <v>9550</v>
      </c>
      <c r="P459" s="1">
        <v>1.0</v>
      </c>
      <c r="Q459" s="1">
        <v>1.0</v>
      </c>
      <c r="U459" s="1">
        <v>6.0</v>
      </c>
      <c r="V459" s="1" t="s">
        <v>9551</v>
      </c>
      <c r="W459" s="10">
        <v>44261.0</v>
      </c>
      <c r="X459" s="6"/>
      <c r="Y459" s="1" t="s">
        <v>36</v>
      </c>
    </row>
    <row r="460">
      <c r="A460" s="1" t="s">
        <v>9552</v>
      </c>
      <c r="B460" s="1" t="s">
        <v>9553</v>
      </c>
      <c r="C460" s="1" t="s">
        <v>6182</v>
      </c>
      <c r="J460" s="4" t="s">
        <v>9554</v>
      </c>
      <c r="K460" s="1" t="s">
        <v>401</v>
      </c>
      <c r="L460" s="1" t="s">
        <v>31</v>
      </c>
      <c r="M460" s="1" t="s">
        <v>9555</v>
      </c>
      <c r="N460" s="1" t="s">
        <v>9556</v>
      </c>
      <c r="O460" s="1" t="s">
        <v>9557</v>
      </c>
      <c r="P460" s="1">
        <v>26.0</v>
      </c>
      <c r="Q460" s="1">
        <v>15.0</v>
      </c>
      <c r="U460" s="1">
        <v>7.0</v>
      </c>
      <c r="V460" s="1" t="s">
        <v>9558</v>
      </c>
      <c r="W460" s="9"/>
      <c r="X460" s="1" t="s">
        <v>95</v>
      </c>
      <c r="Y460" s="1" t="s">
        <v>36</v>
      </c>
    </row>
    <row r="461">
      <c r="A461" s="1" t="s">
        <v>9559</v>
      </c>
      <c r="B461" s="1" t="s">
        <v>9560</v>
      </c>
      <c r="C461" s="1" t="s">
        <v>9561</v>
      </c>
      <c r="H461" s="1" t="s">
        <v>9562</v>
      </c>
      <c r="J461" s="4" t="s">
        <v>9563</v>
      </c>
      <c r="K461" s="1" t="s">
        <v>30</v>
      </c>
      <c r="L461" s="1" t="s">
        <v>31</v>
      </c>
      <c r="M461" s="1" t="s">
        <v>31</v>
      </c>
      <c r="N461" s="1" t="s">
        <v>9564</v>
      </c>
      <c r="O461" s="1" t="s">
        <v>9565</v>
      </c>
      <c r="P461" s="1">
        <v>1.0</v>
      </c>
      <c r="Q461" s="1">
        <v>1.0</v>
      </c>
      <c r="R461" s="1">
        <v>2.0</v>
      </c>
      <c r="U461" s="1">
        <v>7.0</v>
      </c>
      <c r="V461" s="1" t="s">
        <v>9566</v>
      </c>
      <c r="W461" s="10">
        <v>44257.0</v>
      </c>
      <c r="X461" s="6"/>
      <c r="Y461" s="1" t="s">
        <v>36</v>
      </c>
    </row>
    <row r="462">
      <c r="A462" s="1" t="s">
        <v>1830</v>
      </c>
      <c r="B462" s="1" t="s">
        <v>1831</v>
      </c>
      <c r="C462" s="1" t="s">
        <v>1832</v>
      </c>
      <c r="J462" s="4" t="s">
        <v>1833</v>
      </c>
      <c r="K462" s="1" t="s">
        <v>30</v>
      </c>
      <c r="L462" s="1" t="s">
        <v>31</v>
      </c>
      <c r="M462" s="1" t="s">
        <v>342</v>
      </c>
      <c r="N462" s="1" t="s">
        <v>1834</v>
      </c>
      <c r="O462" s="1" t="s">
        <v>1835</v>
      </c>
      <c r="P462" s="1">
        <v>1.0</v>
      </c>
      <c r="Q462" s="1">
        <v>1.0</v>
      </c>
      <c r="U462" s="1">
        <v>1.0</v>
      </c>
      <c r="V462" s="1" t="s">
        <v>1836</v>
      </c>
      <c r="W462" s="9"/>
      <c r="X462" s="6"/>
      <c r="Y462" s="1"/>
    </row>
    <row r="463">
      <c r="A463" s="1" t="s">
        <v>9567</v>
      </c>
      <c r="B463" s="1" t="s">
        <v>9568</v>
      </c>
      <c r="C463" s="1" t="s">
        <v>9569</v>
      </c>
      <c r="J463" s="4" t="s">
        <v>9570</v>
      </c>
      <c r="K463" s="1" t="s">
        <v>130</v>
      </c>
      <c r="L463" s="1" t="s">
        <v>31</v>
      </c>
      <c r="M463" s="1" t="s">
        <v>145</v>
      </c>
      <c r="N463" s="1" t="s">
        <v>9571</v>
      </c>
      <c r="O463" s="1" t="s">
        <v>9572</v>
      </c>
      <c r="P463" s="1">
        <v>1.0</v>
      </c>
      <c r="Q463" s="1">
        <v>1.0</v>
      </c>
      <c r="U463" s="1">
        <v>8.0</v>
      </c>
      <c r="V463" s="1" t="s">
        <v>9573</v>
      </c>
      <c r="W463" s="9"/>
      <c r="X463" s="1" t="s">
        <v>95</v>
      </c>
      <c r="Y463" s="1" t="s">
        <v>36</v>
      </c>
    </row>
    <row r="464">
      <c r="A464" s="1" t="s">
        <v>9574</v>
      </c>
      <c r="B464" s="1" t="s">
        <v>9575</v>
      </c>
      <c r="C464" s="1" t="s">
        <v>9576</v>
      </c>
      <c r="H464" s="1" t="s">
        <v>9577</v>
      </c>
      <c r="J464" s="4" t="s">
        <v>9578</v>
      </c>
      <c r="K464" s="1" t="s">
        <v>30</v>
      </c>
      <c r="L464" s="1" t="s">
        <v>51</v>
      </c>
      <c r="M464" s="1" t="s">
        <v>9579</v>
      </c>
      <c r="N464" s="1" t="s">
        <v>9580</v>
      </c>
      <c r="O464" s="1" t="s">
        <v>9581</v>
      </c>
      <c r="P464" s="1">
        <v>2.0</v>
      </c>
      <c r="Q464" s="1">
        <v>1.0</v>
      </c>
      <c r="U464" s="1">
        <v>46.0</v>
      </c>
      <c r="V464" s="1" t="s">
        <v>9582</v>
      </c>
      <c r="W464" s="10">
        <v>44209.0</v>
      </c>
      <c r="X464" s="6"/>
      <c r="Y464" s="1" t="s">
        <v>168</v>
      </c>
    </row>
    <row r="465">
      <c r="A465" s="1" t="s">
        <v>9583</v>
      </c>
      <c r="B465" s="1" t="s">
        <v>9584</v>
      </c>
      <c r="C465" s="1" t="s">
        <v>9585</v>
      </c>
      <c r="D465" s="1" t="s">
        <v>9586</v>
      </c>
      <c r="F465" s="1" t="s">
        <v>9587</v>
      </c>
      <c r="J465" s="4" t="s">
        <v>9588</v>
      </c>
      <c r="K465" s="1" t="s">
        <v>61</v>
      </c>
      <c r="L465" s="1" t="s">
        <v>31</v>
      </c>
      <c r="M465" s="1" t="s">
        <v>9589</v>
      </c>
      <c r="N465" s="1" t="s">
        <v>9590</v>
      </c>
      <c r="O465" s="1" t="s">
        <v>9591</v>
      </c>
      <c r="P465" s="1">
        <v>1.0</v>
      </c>
      <c r="Q465" s="1">
        <v>1.0</v>
      </c>
      <c r="U465" s="1">
        <v>14.0</v>
      </c>
      <c r="V465" s="1" t="s">
        <v>9592</v>
      </c>
      <c r="W465" s="9"/>
      <c r="X465" s="1" t="s">
        <v>95</v>
      </c>
      <c r="Y465" s="1"/>
    </row>
    <row r="466">
      <c r="A466" s="1" t="s">
        <v>9593</v>
      </c>
      <c r="B466" s="1" t="s">
        <v>9594</v>
      </c>
      <c r="C466" s="1" t="s">
        <v>9595</v>
      </c>
      <c r="D466" s="1" t="s">
        <v>9596</v>
      </c>
      <c r="H466" s="1" t="s">
        <v>9597</v>
      </c>
      <c r="J466" s="4" t="s">
        <v>9598</v>
      </c>
      <c r="K466" s="1" t="s">
        <v>30</v>
      </c>
      <c r="L466" s="1" t="s">
        <v>51</v>
      </c>
      <c r="M466" s="1" t="s">
        <v>9599</v>
      </c>
      <c r="N466" s="1" t="s">
        <v>9600</v>
      </c>
      <c r="O466" s="1" t="s">
        <v>9601</v>
      </c>
      <c r="P466" s="1">
        <v>1.0</v>
      </c>
      <c r="Q466" s="1">
        <v>1.0</v>
      </c>
      <c r="U466" s="1">
        <v>7.0</v>
      </c>
      <c r="V466" s="1" t="s">
        <v>9602</v>
      </c>
      <c r="W466" s="10">
        <v>44242.0</v>
      </c>
      <c r="X466" s="6"/>
      <c r="Y466" s="1" t="s">
        <v>199</v>
      </c>
    </row>
    <row r="467">
      <c r="A467" s="1" t="s">
        <v>9603</v>
      </c>
      <c r="B467" s="1" t="s">
        <v>2261</v>
      </c>
      <c r="C467" s="1" t="s">
        <v>9604</v>
      </c>
      <c r="J467" s="4" t="s">
        <v>9605</v>
      </c>
      <c r="K467" s="1" t="s">
        <v>30</v>
      </c>
      <c r="L467" s="1" t="s">
        <v>31</v>
      </c>
      <c r="M467" s="1" t="s">
        <v>186</v>
      </c>
      <c r="N467" s="1" t="s">
        <v>9606</v>
      </c>
      <c r="O467" s="1" t="s">
        <v>9607</v>
      </c>
      <c r="P467" s="1">
        <v>1.0</v>
      </c>
      <c r="Q467" s="1">
        <v>1.0</v>
      </c>
      <c r="U467" s="1">
        <v>25.0</v>
      </c>
      <c r="V467" s="1" t="s">
        <v>9608</v>
      </c>
      <c r="W467" s="10">
        <v>44261.0</v>
      </c>
      <c r="X467" s="6"/>
      <c r="Y467" s="1"/>
    </row>
    <row r="468">
      <c r="A468" s="1" t="s">
        <v>9609</v>
      </c>
      <c r="B468" s="1" t="s">
        <v>9610</v>
      </c>
      <c r="C468" s="1" t="s">
        <v>9611</v>
      </c>
      <c r="H468" s="1" t="s">
        <v>9612</v>
      </c>
      <c r="I468" s="1" t="s">
        <v>9613</v>
      </c>
      <c r="J468" s="4" t="s">
        <v>9614</v>
      </c>
      <c r="K468" s="1" t="s">
        <v>9123</v>
      </c>
      <c r="L468" s="1" t="s">
        <v>51</v>
      </c>
      <c r="M468" s="1" t="s">
        <v>9615</v>
      </c>
      <c r="N468" s="1" t="s">
        <v>9616</v>
      </c>
      <c r="O468" s="1" t="s">
        <v>9617</v>
      </c>
      <c r="P468" s="1">
        <v>6.0</v>
      </c>
      <c r="Q468" s="1">
        <v>120.0</v>
      </c>
      <c r="R468" s="1">
        <v>3230.0</v>
      </c>
      <c r="S468" s="1">
        <v>939.0</v>
      </c>
      <c r="T468" s="1">
        <v>23.0</v>
      </c>
      <c r="U468" s="1">
        <v>148.0</v>
      </c>
      <c r="V468" s="1" t="s">
        <v>9618</v>
      </c>
      <c r="W468" s="10">
        <v>43400.0</v>
      </c>
      <c r="X468" s="1" t="s">
        <v>95</v>
      </c>
      <c r="Y468" s="1" t="s">
        <v>36</v>
      </c>
    </row>
    <row r="469">
      <c r="A469" s="1" t="s">
        <v>9619</v>
      </c>
      <c r="B469" s="1" t="s">
        <v>9620</v>
      </c>
      <c r="C469" s="1" t="s">
        <v>9621</v>
      </c>
      <c r="J469" s="4" t="s">
        <v>9622</v>
      </c>
      <c r="K469" s="1" t="s">
        <v>9123</v>
      </c>
      <c r="L469" s="1" t="s">
        <v>51</v>
      </c>
      <c r="M469" s="1" t="s">
        <v>9623</v>
      </c>
      <c r="N469" s="1" t="s">
        <v>9624</v>
      </c>
      <c r="O469" s="1" t="s">
        <v>9625</v>
      </c>
      <c r="P469" s="1">
        <v>1.0</v>
      </c>
      <c r="Q469" s="1">
        <v>1.0</v>
      </c>
      <c r="U469" s="1">
        <v>148.0</v>
      </c>
      <c r="V469" s="1" t="s">
        <v>9618</v>
      </c>
      <c r="W469" s="10">
        <v>43400.0</v>
      </c>
      <c r="X469" s="6"/>
      <c r="Y469" s="1" t="s">
        <v>36</v>
      </c>
    </row>
    <row r="470">
      <c r="A470" s="1" t="s">
        <v>9626</v>
      </c>
      <c r="B470" s="1" t="s">
        <v>9627</v>
      </c>
      <c r="C470" s="1" t="s">
        <v>9628</v>
      </c>
      <c r="J470" s="4" t="s">
        <v>9629</v>
      </c>
      <c r="K470" s="1" t="s">
        <v>30</v>
      </c>
      <c r="L470" s="1" t="s">
        <v>31</v>
      </c>
      <c r="M470" s="1" t="s">
        <v>186</v>
      </c>
      <c r="N470" s="1" t="s">
        <v>9630</v>
      </c>
      <c r="O470" s="1" t="s">
        <v>9631</v>
      </c>
      <c r="P470" s="1">
        <v>1.0</v>
      </c>
      <c r="Q470" s="1">
        <v>1.0</v>
      </c>
      <c r="S470" s="1">
        <v>1.0</v>
      </c>
      <c r="U470" s="1">
        <v>3.0</v>
      </c>
      <c r="V470" s="1" t="s">
        <v>9632</v>
      </c>
      <c r="W470" s="9"/>
      <c r="X470" s="6"/>
      <c r="Y470" s="1"/>
    </row>
    <row r="471">
      <c r="A471" s="1" t="s">
        <v>9633</v>
      </c>
      <c r="B471" s="1" t="s">
        <v>9634</v>
      </c>
      <c r="C471" s="1" t="s">
        <v>9635</v>
      </c>
      <c r="J471" s="4" t="s">
        <v>9636</v>
      </c>
      <c r="K471" s="1" t="s">
        <v>130</v>
      </c>
      <c r="L471" s="1" t="s">
        <v>31</v>
      </c>
      <c r="M471" s="1" t="s">
        <v>145</v>
      </c>
      <c r="N471" s="1" t="s">
        <v>9637</v>
      </c>
      <c r="O471" s="1" t="s">
        <v>9638</v>
      </c>
      <c r="P471" s="1">
        <v>3.0</v>
      </c>
      <c r="Q471" s="1">
        <v>1.0</v>
      </c>
      <c r="U471" s="1">
        <v>20.0</v>
      </c>
      <c r="V471" s="1" t="s">
        <v>9639</v>
      </c>
      <c r="W471" s="9"/>
      <c r="X471" s="6"/>
      <c r="Y471" s="1" t="s">
        <v>36</v>
      </c>
    </row>
    <row r="472">
      <c r="A472" s="1" t="s">
        <v>9640</v>
      </c>
      <c r="B472" s="1" t="s">
        <v>9433</v>
      </c>
      <c r="C472" s="1" t="s">
        <v>9641</v>
      </c>
      <c r="J472" s="4" t="s">
        <v>9642</v>
      </c>
      <c r="K472" s="1" t="s">
        <v>30</v>
      </c>
      <c r="L472" s="1" t="s">
        <v>31</v>
      </c>
      <c r="M472" s="1" t="s">
        <v>524</v>
      </c>
      <c r="N472" s="1" t="s">
        <v>9643</v>
      </c>
      <c r="O472" s="1" t="s">
        <v>9644</v>
      </c>
      <c r="P472" s="1">
        <v>4.0</v>
      </c>
      <c r="Q472" s="1">
        <v>1.0</v>
      </c>
      <c r="R472" s="1">
        <v>1.0</v>
      </c>
      <c r="S472" s="1">
        <v>1.0</v>
      </c>
      <c r="U472" s="1">
        <v>5.0</v>
      </c>
      <c r="V472" s="1" t="s">
        <v>9645</v>
      </c>
      <c r="W472" s="9"/>
      <c r="X472" s="6"/>
      <c r="Y472" s="1"/>
    </row>
    <row r="473">
      <c r="A473" s="1" t="s">
        <v>9646</v>
      </c>
      <c r="B473" s="1" t="s">
        <v>9647</v>
      </c>
      <c r="C473" s="1" t="s">
        <v>9648</v>
      </c>
      <c r="D473" s="1" t="s">
        <v>9649</v>
      </c>
      <c r="G473" s="1" t="s">
        <v>4988</v>
      </c>
      <c r="J473" s="4" t="s">
        <v>9650</v>
      </c>
      <c r="K473" s="1" t="s">
        <v>663</v>
      </c>
      <c r="L473" s="1" t="s">
        <v>31</v>
      </c>
      <c r="M473" s="1" t="s">
        <v>6959</v>
      </c>
      <c r="N473" s="1" t="s">
        <v>9651</v>
      </c>
      <c r="O473" s="1" t="s">
        <v>9652</v>
      </c>
      <c r="P473" s="1">
        <v>1.0</v>
      </c>
      <c r="Q473" s="1">
        <v>1.0</v>
      </c>
      <c r="U473" s="1">
        <v>4.0</v>
      </c>
      <c r="V473" s="1" t="s">
        <v>9653</v>
      </c>
      <c r="W473" s="10">
        <v>44260.0</v>
      </c>
      <c r="X473" s="6"/>
      <c r="Y473" s="1" t="s">
        <v>36</v>
      </c>
    </row>
    <row r="474">
      <c r="A474" s="1" t="s">
        <v>9654</v>
      </c>
      <c r="B474" s="1" t="s">
        <v>9655</v>
      </c>
      <c r="C474" s="1" t="s">
        <v>9656</v>
      </c>
      <c r="J474" s="4" t="s">
        <v>9657</v>
      </c>
      <c r="K474" s="1" t="s">
        <v>30</v>
      </c>
      <c r="L474" s="1" t="s">
        <v>31</v>
      </c>
      <c r="M474" s="1" t="s">
        <v>8601</v>
      </c>
      <c r="N474" s="1" t="s">
        <v>9658</v>
      </c>
      <c r="O474" s="1" t="s">
        <v>9659</v>
      </c>
      <c r="P474" s="1">
        <v>1.0</v>
      </c>
      <c r="Q474" s="1">
        <v>1.0</v>
      </c>
      <c r="U474" s="1">
        <v>2.0</v>
      </c>
      <c r="V474" s="1" t="s">
        <v>9660</v>
      </c>
      <c r="W474" s="9"/>
      <c r="X474" s="6"/>
      <c r="Y474" s="1" t="s">
        <v>36</v>
      </c>
    </row>
    <row r="475">
      <c r="A475" s="1" t="s">
        <v>9661</v>
      </c>
      <c r="B475" s="1" t="s">
        <v>9662</v>
      </c>
      <c r="C475" s="1" t="s">
        <v>9663</v>
      </c>
      <c r="J475" s="4" t="s">
        <v>9664</v>
      </c>
      <c r="K475" s="1" t="s">
        <v>30</v>
      </c>
      <c r="L475" s="1" t="s">
        <v>31</v>
      </c>
      <c r="M475" s="1" t="s">
        <v>7874</v>
      </c>
      <c r="N475" s="1" t="s">
        <v>9665</v>
      </c>
      <c r="O475" s="1" t="s">
        <v>9666</v>
      </c>
      <c r="P475" s="1">
        <v>1.0</v>
      </c>
      <c r="Q475" s="1">
        <v>1.0</v>
      </c>
      <c r="U475" s="1">
        <v>2.0</v>
      </c>
      <c r="V475" s="1" t="s">
        <v>9667</v>
      </c>
      <c r="W475" s="10">
        <v>44259.0</v>
      </c>
      <c r="X475" s="6"/>
      <c r="Y475" s="1" t="s">
        <v>36</v>
      </c>
    </row>
    <row r="476">
      <c r="A476" s="1" t="s">
        <v>9668</v>
      </c>
      <c r="B476" s="1" t="s">
        <v>31</v>
      </c>
      <c r="C476" s="1" t="s">
        <v>9669</v>
      </c>
      <c r="J476" s="4" t="s">
        <v>9670</v>
      </c>
      <c r="K476" s="1" t="s">
        <v>30</v>
      </c>
      <c r="L476" s="1" t="s">
        <v>31</v>
      </c>
      <c r="M476" s="1" t="s">
        <v>31</v>
      </c>
      <c r="N476" s="1" t="s">
        <v>9671</v>
      </c>
      <c r="O476" s="1" t="s">
        <v>9672</v>
      </c>
      <c r="P476" s="1">
        <v>1.0</v>
      </c>
      <c r="Q476" s="1">
        <v>1.0</v>
      </c>
      <c r="U476" s="1">
        <v>48.0</v>
      </c>
      <c r="V476" s="1" t="s">
        <v>9673</v>
      </c>
      <c r="W476" s="10">
        <v>44245.0</v>
      </c>
      <c r="X476" s="6"/>
      <c r="Y476" s="1"/>
    </row>
    <row r="477">
      <c r="A477" s="1" t="s">
        <v>9674</v>
      </c>
      <c r="B477" s="1" t="s">
        <v>9675</v>
      </c>
      <c r="C477" s="1" t="s">
        <v>9676</v>
      </c>
      <c r="H477" s="1" t="s">
        <v>9677</v>
      </c>
      <c r="J477" s="4" t="s">
        <v>9678</v>
      </c>
      <c r="K477" s="1" t="s">
        <v>30</v>
      </c>
      <c r="L477" s="1" t="s">
        <v>30</v>
      </c>
      <c r="N477" s="1" t="s">
        <v>9679</v>
      </c>
      <c r="O477" s="1" t="s">
        <v>9680</v>
      </c>
      <c r="P477" s="1">
        <v>1.0</v>
      </c>
      <c r="Q477" s="1">
        <v>1.0</v>
      </c>
      <c r="S477" s="1">
        <v>1.0</v>
      </c>
      <c r="T477" s="1">
        <v>1.0</v>
      </c>
      <c r="U477" s="1">
        <v>4.0</v>
      </c>
      <c r="V477" s="1" t="s">
        <v>9681</v>
      </c>
      <c r="W477" s="10">
        <v>44259.0</v>
      </c>
      <c r="X477" s="6"/>
      <c r="Y477" s="1" t="s">
        <v>36</v>
      </c>
    </row>
    <row r="478">
      <c r="A478" s="1" t="s">
        <v>9682</v>
      </c>
      <c r="B478" s="1" t="s">
        <v>9683</v>
      </c>
      <c r="C478" s="1" t="s">
        <v>9684</v>
      </c>
      <c r="D478" s="1" t="s">
        <v>9685</v>
      </c>
      <c r="E478" s="1" t="s">
        <v>9686</v>
      </c>
      <c r="F478" s="1" t="s">
        <v>9687</v>
      </c>
      <c r="G478" s="1" t="s">
        <v>9688</v>
      </c>
      <c r="J478" s="4" t="s">
        <v>9689</v>
      </c>
      <c r="K478" s="1" t="s">
        <v>663</v>
      </c>
      <c r="L478" s="1" t="s">
        <v>31</v>
      </c>
      <c r="M478" s="1" t="s">
        <v>6380</v>
      </c>
      <c r="N478" s="1" t="s">
        <v>9690</v>
      </c>
      <c r="O478" s="1" t="s">
        <v>9691</v>
      </c>
      <c r="P478" s="1">
        <v>1.0</v>
      </c>
      <c r="Q478" s="1">
        <v>1.0</v>
      </c>
      <c r="U478" s="1">
        <v>99284.0</v>
      </c>
      <c r="V478" s="1" t="s">
        <v>9692</v>
      </c>
      <c r="W478" s="9"/>
      <c r="X478" s="1" t="s">
        <v>135</v>
      </c>
      <c r="Y478" s="1" t="s">
        <v>36</v>
      </c>
    </row>
    <row r="479">
      <c r="A479" s="1" t="s">
        <v>9693</v>
      </c>
      <c r="B479" s="1" t="s">
        <v>9694</v>
      </c>
      <c r="C479" s="1" t="s">
        <v>9695</v>
      </c>
      <c r="J479" s="4" t="s">
        <v>9696</v>
      </c>
      <c r="K479" s="1" t="s">
        <v>30</v>
      </c>
      <c r="L479" s="1" t="s">
        <v>51</v>
      </c>
      <c r="M479" s="1" t="s">
        <v>9697</v>
      </c>
      <c r="N479" s="1" t="s">
        <v>9698</v>
      </c>
      <c r="O479" s="1" t="s">
        <v>9699</v>
      </c>
      <c r="P479" s="1">
        <v>1.0</v>
      </c>
      <c r="Q479" s="1">
        <v>1.0</v>
      </c>
      <c r="U479" s="1">
        <v>2.0</v>
      </c>
      <c r="V479" s="1" t="s">
        <v>9700</v>
      </c>
      <c r="W479" s="10">
        <v>44258.0</v>
      </c>
      <c r="X479" s="6"/>
      <c r="Y479" s="1" t="s">
        <v>36</v>
      </c>
    </row>
    <row r="480">
      <c r="A480" s="1" t="s">
        <v>1890</v>
      </c>
      <c r="B480" s="1" t="s">
        <v>1891</v>
      </c>
      <c r="C480" s="1" t="s">
        <v>1892</v>
      </c>
      <c r="J480" s="4" t="s">
        <v>1893</v>
      </c>
      <c r="K480" s="1" t="s">
        <v>30</v>
      </c>
      <c r="L480" s="1" t="s">
        <v>31</v>
      </c>
      <c r="M480" s="1" t="s">
        <v>1894</v>
      </c>
      <c r="N480" s="1" t="s">
        <v>1895</v>
      </c>
      <c r="O480" s="1" t="s">
        <v>1896</v>
      </c>
      <c r="P480" s="1">
        <v>1.0</v>
      </c>
      <c r="Q480" s="1">
        <v>1.0</v>
      </c>
      <c r="U480" s="1">
        <v>20.0</v>
      </c>
      <c r="V480" s="1" t="s">
        <v>1897</v>
      </c>
      <c r="W480" s="10">
        <v>43200.0</v>
      </c>
      <c r="X480" s="6"/>
      <c r="Y480" s="1" t="s">
        <v>36</v>
      </c>
    </row>
    <row r="481">
      <c r="A481" s="1" t="s">
        <v>9701</v>
      </c>
      <c r="B481" s="1" t="s">
        <v>9702</v>
      </c>
      <c r="C481" s="1" t="s">
        <v>9703</v>
      </c>
      <c r="J481" s="4" t="s">
        <v>9704</v>
      </c>
      <c r="K481" s="1" t="s">
        <v>30</v>
      </c>
      <c r="L481" s="1" t="s">
        <v>51</v>
      </c>
      <c r="M481" s="1" t="s">
        <v>9705</v>
      </c>
      <c r="N481" s="1" t="s">
        <v>9706</v>
      </c>
      <c r="O481" s="1" t="s">
        <v>9707</v>
      </c>
      <c r="P481" s="1">
        <v>2.0</v>
      </c>
      <c r="Q481" s="1">
        <v>1.0</v>
      </c>
      <c r="S481" s="1">
        <v>1.0</v>
      </c>
      <c r="U481" s="1">
        <v>8.0</v>
      </c>
      <c r="V481" s="1" t="s">
        <v>9708</v>
      </c>
      <c r="W481" s="10">
        <v>44256.0</v>
      </c>
      <c r="X481" s="6"/>
      <c r="Y481" s="1"/>
    </row>
    <row r="482">
      <c r="A482" s="1" t="s">
        <v>9709</v>
      </c>
      <c r="B482" s="1" t="s">
        <v>9710</v>
      </c>
      <c r="C482" s="1" t="s">
        <v>9711</v>
      </c>
      <c r="J482" s="4" t="s">
        <v>9712</v>
      </c>
      <c r="K482" s="1" t="s">
        <v>30</v>
      </c>
      <c r="L482" s="1" t="s">
        <v>31</v>
      </c>
      <c r="M482" s="1" t="s">
        <v>9713</v>
      </c>
      <c r="N482" s="1" t="s">
        <v>9714</v>
      </c>
      <c r="O482" s="1" t="s">
        <v>9715</v>
      </c>
      <c r="P482" s="1">
        <v>1.0</v>
      </c>
      <c r="Q482" s="1">
        <v>1.0</v>
      </c>
      <c r="U482" s="1">
        <v>58.0</v>
      </c>
      <c r="V482" s="1" t="s">
        <v>9716</v>
      </c>
      <c r="W482" s="10">
        <v>44248.0</v>
      </c>
      <c r="X482" s="6"/>
      <c r="Y482" s="1"/>
    </row>
    <row r="483">
      <c r="A483" s="1" t="s">
        <v>9717</v>
      </c>
      <c r="B483" s="1" t="s">
        <v>9718</v>
      </c>
      <c r="C483" s="1" t="s">
        <v>9719</v>
      </c>
      <c r="D483" s="1" t="s">
        <v>9720</v>
      </c>
      <c r="E483" s="1" t="s">
        <v>9721</v>
      </c>
      <c r="F483" s="1" t="s">
        <v>9722</v>
      </c>
      <c r="G483" s="1" t="s">
        <v>9723</v>
      </c>
      <c r="H483" s="1" t="s">
        <v>9724</v>
      </c>
      <c r="J483" s="4" t="s">
        <v>9725</v>
      </c>
      <c r="K483" s="1" t="s">
        <v>2309</v>
      </c>
      <c r="L483" s="1" t="s">
        <v>31</v>
      </c>
      <c r="M483" s="1" t="s">
        <v>6216</v>
      </c>
      <c r="N483" s="1" t="s">
        <v>9726</v>
      </c>
      <c r="O483" s="1" t="s">
        <v>9727</v>
      </c>
      <c r="P483" s="1">
        <v>1.0</v>
      </c>
      <c r="Q483" s="1">
        <v>2.0</v>
      </c>
      <c r="R483" s="1">
        <v>7.0</v>
      </c>
      <c r="U483" s="1">
        <v>20.0</v>
      </c>
      <c r="V483" s="1" t="s">
        <v>9728</v>
      </c>
      <c r="W483" s="10">
        <v>44252.0</v>
      </c>
      <c r="X483" s="1" t="s">
        <v>95</v>
      </c>
      <c r="Y483" s="1" t="s">
        <v>36</v>
      </c>
    </row>
    <row r="484">
      <c r="A484" s="1" t="s">
        <v>9729</v>
      </c>
      <c r="B484" s="1" t="s">
        <v>9730</v>
      </c>
      <c r="C484" s="1" t="s">
        <v>9731</v>
      </c>
      <c r="J484" s="4" t="s">
        <v>9732</v>
      </c>
      <c r="K484" s="1" t="s">
        <v>30</v>
      </c>
      <c r="L484" s="1" t="s">
        <v>31</v>
      </c>
      <c r="M484" s="1" t="s">
        <v>145</v>
      </c>
      <c r="N484" s="1" t="s">
        <v>9733</v>
      </c>
      <c r="O484" s="1" t="s">
        <v>9734</v>
      </c>
      <c r="P484" s="1">
        <v>1.0</v>
      </c>
      <c r="Q484" s="1">
        <v>1.0</v>
      </c>
      <c r="U484" s="1">
        <v>3.0</v>
      </c>
      <c r="V484" s="1" t="s">
        <v>9735</v>
      </c>
      <c r="W484" s="9"/>
      <c r="X484" s="6"/>
      <c r="Y484" s="1"/>
    </row>
    <row r="485">
      <c r="A485" s="1" t="s">
        <v>9736</v>
      </c>
      <c r="B485" s="1" t="s">
        <v>9737</v>
      </c>
      <c r="C485" s="1" t="s">
        <v>9738</v>
      </c>
      <c r="J485" s="4" t="s">
        <v>9739</v>
      </c>
      <c r="K485" s="1" t="s">
        <v>30</v>
      </c>
      <c r="L485" s="1" t="s">
        <v>31</v>
      </c>
      <c r="M485" s="1" t="s">
        <v>342</v>
      </c>
      <c r="N485" s="1" t="s">
        <v>9740</v>
      </c>
      <c r="O485" s="1" t="s">
        <v>9741</v>
      </c>
      <c r="P485" s="1">
        <v>1.0</v>
      </c>
      <c r="Q485" s="1">
        <v>1.0</v>
      </c>
      <c r="U485" s="1">
        <v>1.0</v>
      </c>
      <c r="V485" s="1" t="s">
        <v>9742</v>
      </c>
      <c r="W485" s="9"/>
      <c r="X485" s="6"/>
      <c r="Y485" s="1"/>
    </row>
    <row r="486">
      <c r="A486" s="1" t="s">
        <v>9743</v>
      </c>
      <c r="B486" s="1" t="s">
        <v>9744</v>
      </c>
      <c r="C486" s="1" t="s">
        <v>9745</v>
      </c>
      <c r="D486" s="1" t="s">
        <v>9746</v>
      </c>
      <c r="F486" s="1" t="s">
        <v>9747</v>
      </c>
      <c r="G486" s="1" t="s">
        <v>9748</v>
      </c>
      <c r="H486" s="1" t="s">
        <v>9749</v>
      </c>
      <c r="J486" s="4" t="s">
        <v>9750</v>
      </c>
      <c r="K486" s="1" t="s">
        <v>130</v>
      </c>
      <c r="L486" s="1" t="s">
        <v>31</v>
      </c>
      <c r="M486" s="1" t="s">
        <v>121</v>
      </c>
      <c r="N486" s="1" t="s">
        <v>9751</v>
      </c>
      <c r="O486" s="1" t="s">
        <v>9752</v>
      </c>
      <c r="P486" s="1">
        <v>1.0</v>
      </c>
      <c r="Q486" s="1">
        <v>1.0</v>
      </c>
      <c r="U486" s="1">
        <v>15.0</v>
      </c>
      <c r="V486" s="1" t="s">
        <v>9753</v>
      </c>
      <c r="W486" s="9"/>
      <c r="X486" s="1" t="s">
        <v>95</v>
      </c>
      <c r="Y486" s="1" t="s">
        <v>36</v>
      </c>
    </row>
    <row r="487">
      <c r="A487" s="1" t="s">
        <v>9754</v>
      </c>
      <c r="B487" s="1" t="s">
        <v>9755</v>
      </c>
      <c r="C487" s="1" t="s">
        <v>9756</v>
      </c>
      <c r="D487" s="1" t="s">
        <v>9757</v>
      </c>
      <c r="E487" s="1" t="s">
        <v>9758</v>
      </c>
      <c r="G487" s="1" t="s">
        <v>9759</v>
      </c>
      <c r="J487" s="4" t="s">
        <v>9760</v>
      </c>
      <c r="K487" s="1" t="s">
        <v>30</v>
      </c>
      <c r="L487" s="1" t="s">
        <v>31</v>
      </c>
      <c r="M487" s="1" t="s">
        <v>342</v>
      </c>
      <c r="N487" s="1" t="s">
        <v>9761</v>
      </c>
      <c r="O487" s="1" t="s">
        <v>9762</v>
      </c>
      <c r="P487" s="1">
        <v>1.0</v>
      </c>
      <c r="Q487" s="1">
        <v>1.0</v>
      </c>
      <c r="U487" s="1">
        <v>2.0</v>
      </c>
      <c r="V487" s="1" t="s">
        <v>9763</v>
      </c>
      <c r="W487" s="9"/>
      <c r="X487" s="6"/>
      <c r="Y487" s="1"/>
    </row>
    <row r="488">
      <c r="A488" s="1" t="s">
        <v>9764</v>
      </c>
      <c r="B488" s="1" t="s">
        <v>9765</v>
      </c>
      <c r="C488" s="1" t="s">
        <v>9766</v>
      </c>
      <c r="H488" s="1" t="s">
        <v>9767</v>
      </c>
      <c r="J488" s="4" t="s">
        <v>9768</v>
      </c>
      <c r="K488" s="1" t="s">
        <v>61</v>
      </c>
      <c r="L488" s="1" t="s">
        <v>31</v>
      </c>
      <c r="M488" s="1" t="s">
        <v>6520</v>
      </c>
      <c r="N488" s="1" t="s">
        <v>9769</v>
      </c>
      <c r="O488" s="1" t="s">
        <v>9770</v>
      </c>
      <c r="P488" s="1">
        <v>1.0</v>
      </c>
      <c r="Q488" s="1">
        <v>1.0</v>
      </c>
      <c r="U488" s="1">
        <v>1.0</v>
      </c>
      <c r="V488" s="1" t="s">
        <v>9771</v>
      </c>
      <c r="W488" s="9"/>
      <c r="X488" s="6"/>
      <c r="Y488" s="1" t="s">
        <v>36</v>
      </c>
    </row>
    <row r="489">
      <c r="A489" s="1" t="s">
        <v>9772</v>
      </c>
      <c r="B489" s="1" t="s">
        <v>7601</v>
      </c>
      <c r="C489" s="1" t="s">
        <v>9773</v>
      </c>
      <c r="D489" s="1" t="s">
        <v>9773</v>
      </c>
      <c r="E489" s="1" t="s">
        <v>9774</v>
      </c>
      <c r="G489" s="1" t="s">
        <v>9775</v>
      </c>
      <c r="J489" s="4" t="s">
        <v>9776</v>
      </c>
      <c r="K489" s="1" t="s">
        <v>61</v>
      </c>
      <c r="L489" s="1" t="s">
        <v>31</v>
      </c>
      <c r="M489" s="1" t="s">
        <v>7605</v>
      </c>
      <c r="N489" s="1" t="s">
        <v>9777</v>
      </c>
      <c r="O489" s="1" t="s">
        <v>9778</v>
      </c>
      <c r="P489" s="1">
        <v>1.0</v>
      </c>
      <c r="Q489" s="1">
        <v>2.0</v>
      </c>
      <c r="R489" s="1">
        <v>1.0</v>
      </c>
      <c r="U489" s="1">
        <v>35.0</v>
      </c>
      <c r="V489" s="1" t="s">
        <v>9779</v>
      </c>
      <c r="W489" s="10">
        <v>44233.0</v>
      </c>
      <c r="X489" s="6"/>
      <c r="Y489" s="1" t="s">
        <v>36</v>
      </c>
    </row>
    <row r="490">
      <c r="A490" s="1" t="s">
        <v>9780</v>
      </c>
      <c r="B490" s="1" t="s">
        <v>9781</v>
      </c>
      <c r="C490" s="1" t="s">
        <v>8942</v>
      </c>
      <c r="D490" s="1" t="s">
        <v>8943</v>
      </c>
      <c r="J490" s="4" t="s">
        <v>9782</v>
      </c>
      <c r="K490" s="1" t="s">
        <v>2309</v>
      </c>
      <c r="L490" s="1" t="s">
        <v>31</v>
      </c>
      <c r="M490" s="1" t="s">
        <v>9783</v>
      </c>
      <c r="N490" s="1" t="s">
        <v>9784</v>
      </c>
      <c r="O490" s="1" t="s">
        <v>9785</v>
      </c>
      <c r="P490" s="1">
        <v>1.0</v>
      </c>
      <c r="Q490" s="1">
        <v>1.0</v>
      </c>
      <c r="U490" s="1">
        <v>1.0</v>
      </c>
      <c r="V490" s="1" t="s">
        <v>9786</v>
      </c>
      <c r="W490" s="10">
        <v>44256.0</v>
      </c>
      <c r="X490" s="6"/>
      <c r="Y490" s="1" t="s">
        <v>36</v>
      </c>
    </row>
    <row r="491">
      <c r="A491" s="1" t="s">
        <v>9787</v>
      </c>
      <c r="B491" s="1" t="s">
        <v>9788</v>
      </c>
      <c r="C491" s="1" t="s">
        <v>9789</v>
      </c>
      <c r="D491" s="1" t="s">
        <v>9790</v>
      </c>
      <c r="F491" s="1" t="s">
        <v>9791</v>
      </c>
      <c r="G491" s="1" t="s">
        <v>9791</v>
      </c>
      <c r="J491" s="4" t="s">
        <v>9792</v>
      </c>
      <c r="K491" s="1" t="s">
        <v>2309</v>
      </c>
      <c r="L491" s="1" t="s">
        <v>51</v>
      </c>
      <c r="M491" s="1" t="s">
        <v>9793</v>
      </c>
      <c r="N491" s="1" t="s">
        <v>9794</v>
      </c>
      <c r="O491" s="1" t="s">
        <v>9795</v>
      </c>
      <c r="P491" s="1">
        <v>1.0</v>
      </c>
      <c r="Q491" s="1">
        <v>1.0</v>
      </c>
      <c r="U491" s="1">
        <v>2.0</v>
      </c>
      <c r="V491" s="1" t="s">
        <v>9796</v>
      </c>
      <c r="W491" s="10">
        <v>44254.0</v>
      </c>
      <c r="X491" s="6"/>
      <c r="Y491" s="1" t="s">
        <v>36</v>
      </c>
    </row>
    <row r="492">
      <c r="A492" s="1" t="s">
        <v>9797</v>
      </c>
      <c r="B492" s="1" t="s">
        <v>9798</v>
      </c>
      <c r="C492" s="1" t="s">
        <v>9799</v>
      </c>
      <c r="H492" s="1" t="s">
        <v>9800</v>
      </c>
      <c r="J492" s="4" t="s">
        <v>9801</v>
      </c>
      <c r="K492" s="1" t="s">
        <v>30</v>
      </c>
      <c r="L492" s="1" t="s">
        <v>1191</v>
      </c>
      <c r="M492" s="1" t="s">
        <v>9802</v>
      </c>
      <c r="N492" s="1" t="s">
        <v>9803</v>
      </c>
      <c r="O492" s="1" t="s">
        <v>9804</v>
      </c>
      <c r="P492" s="1">
        <v>2.0</v>
      </c>
      <c r="Q492" s="1">
        <v>1.0</v>
      </c>
      <c r="U492" s="1">
        <v>7.0</v>
      </c>
      <c r="V492" s="1" t="s">
        <v>9805</v>
      </c>
      <c r="W492" s="9"/>
      <c r="X492" s="6"/>
      <c r="Y492" s="1" t="s">
        <v>36</v>
      </c>
    </row>
    <row r="493">
      <c r="A493" s="1" t="s">
        <v>9806</v>
      </c>
      <c r="B493" s="1" t="s">
        <v>9807</v>
      </c>
      <c r="C493" s="1" t="s">
        <v>9808</v>
      </c>
      <c r="J493" s="4" t="s">
        <v>9809</v>
      </c>
      <c r="K493" s="1" t="s">
        <v>30</v>
      </c>
      <c r="L493" s="1" t="s">
        <v>1191</v>
      </c>
      <c r="M493" s="1" t="s">
        <v>6991</v>
      </c>
      <c r="N493" s="1" t="s">
        <v>9810</v>
      </c>
      <c r="O493" s="1" t="s">
        <v>9811</v>
      </c>
      <c r="P493" s="1">
        <v>1.0</v>
      </c>
      <c r="Q493" s="1">
        <v>1.0</v>
      </c>
      <c r="U493" s="1">
        <v>2.0</v>
      </c>
      <c r="V493" s="1" t="s">
        <v>9812</v>
      </c>
      <c r="W493" s="10">
        <v>44236.0</v>
      </c>
      <c r="X493" s="6"/>
      <c r="Y493" s="1" t="s">
        <v>36</v>
      </c>
    </row>
    <row r="494">
      <c r="A494" s="1" t="s">
        <v>9813</v>
      </c>
      <c r="B494" s="1" t="s">
        <v>9814</v>
      </c>
      <c r="C494" s="1" t="s">
        <v>9815</v>
      </c>
      <c r="D494" s="1" t="s">
        <v>9816</v>
      </c>
      <c r="E494" s="1" t="s">
        <v>9817</v>
      </c>
      <c r="F494" s="1" t="s">
        <v>9818</v>
      </c>
      <c r="G494" s="1" t="s">
        <v>9819</v>
      </c>
      <c r="J494" s="4" t="s">
        <v>9820</v>
      </c>
      <c r="K494" s="1" t="s">
        <v>30</v>
      </c>
      <c r="L494" s="1" t="s">
        <v>70</v>
      </c>
      <c r="M494" s="1" t="s">
        <v>71</v>
      </c>
      <c r="N494" s="1" t="s">
        <v>9821</v>
      </c>
      <c r="O494" s="1" t="s">
        <v>9822</v>
      </c>
      <c r="P494" s="1">
        <v>1.0</v>
      </c>
      <c r="Q494" s="1">
        <v>1.0</v>
      </c>
      <c r="U494" s="1">
        <v>10.0</v>
      </c>
      <c r="V494" s="1" t="s">
        <v>9823</v>
      </c>
      <c r="W494" s="10">
        <v>44239.0</v>
      </c>
      <c r="X494" s="1" t="s">
        <v>95</v>
      </c>
      <c r="Y494" s="1"/>
    </row>
    <row r="495">
      <c r="A495" s="1" t="s">
        <v>9824</v>
      </c>
      <c r="B495" s="1" t="s">
        <v>9825</v>
      </c>
      <c r="C495" s="1" t="s">
        <v>9826</v>
      </c>
      <c r="D495" s="1" t="s">
        <v>9827</v>
      </c>
      <c r="E495" s="1" t="s">
        <v>9828</v>
      </c>
      <c r="F495" s="1" t="s">
        <v>9829</v>
      </c>
      <c r="G495" s="1" t="s">
        <v>2807</v>
      </c>
      <c r="J495" s="4" t="s">
        <v>9830</v>
      </c>
      <c r="K495" s="1" t="s">
        <v>30</v>
      </c>
      <c r="L495" s="1" t="s">
        <v>1191</v>
      </c>
      <c r="M495" s="1" t="s">
        <v>9831</v>
      </c>
      <c r="N495" s="1" t="s">
        <v>9832</v>
      </c>
      <c r="O495" s="1" t="s">
        <v>9833</v>
      </c>
      <c r="P495" s="1">
        <v>1.0</v>
      </c>
      <c r="Q495" s="1">
        <v>1.0</v>
      </c>
      <c r="U495" s="1">
        <v>65.0</v>
      </c>
      <c r="V495" s="1" t="s">
        <v>9834</v>
      </c>
      <c r="W495" s="10">
        <v>43955.0</v>
      </c>
      <c r="X495" s="1" t="s">
        <v>95</v>
      </c>
      <c r="Y495" s="1" t="s">
        <v>36</v>
      </c>
    </row>
    <row r="496">
      <c r="A496" s="1" t="s">
        <v>9835</v>
      </c>
      <c r="B496" s="1" t="s">
        <v>9836</v>
      </c>
      <c r="C496" s="1" t="s">
        <v>1962</v>
      </c>
      <c r="J496" s="4" t="s">
        <v>9837</v>
      </c>
      <c r="K496" s="1" t="s">
        <v>30</v>
      </c>
      <c r="L496" s="1" t="s">
        <v>31</v>
      </c>
      <c r="M496" s="1" t="s">
        <v>9838</v>
      </c>
      <c r="N496" s="1" t="s">
        <v>9839</v>
      </c>
      <c r="O496" s="1" t="s">
        <v>9840</v>
      </c>
      <c r="P496" s="1">
        <v>1.0</v>
      </c>
      <c r="Q496" s="1">
        <v>1.0</v>
      </c>
      <c r="U496" s="1">
        <v>1.0</v>
      </c>
      <c r="V496" s="1" t="s">
        <v>9841</v>
      </c>
      <c r="W496" s="10">
        <v>44253.0</v>
      </c>
      <c r="X496" s="6"/>
      <c r="Y496" s="1"/>
    </row>
    <row r="497">
      <c r="A497" s="1" t="s">
        <v>9842</v>
      </c>
      <c r="B497" s="1" t="s">
        <v>9843</v>
      </c>
      <c r="C497" s="1" t="s">
        <v>1962</v>
      </c>
      <c r="J497" s="4" t="s">
        <v>9844</v>
      </c>
      <c r="K497" s="1" t="s">
        <v>30</v>
      </c>
      <c r="L497" s="1" t="s">
        <v>51</v>
      </c>
      <c r="M497" s="1" t="s">
        <v>9845</v>
      </c>
      <c r="N497" s="1" t="s">
        <v>9846</v>
      </c>
      <c r="O497" s="1" t="s">
        <v>9847</v>
      </c>
      <c r="P497" s="1">
        <v>1.0</v>
      </c>
      <c r="Q497" s="1">
        <v>1.0</v>
      </c>
      <c r="U497" s="1">
        <v>1.0</v>
      </c>
      <c r="V497" s="1" t="s">
        <v>9848</v>
      </c>
      <c r="W497" s="10">
        <v>44253.0</v>
      </c>
      <c r="X497" s="6"/>
      <c r="Y497" s="1"/>
    </row>
    <row r="498">
      <c r="A498" s="1" t="s">
        <v>9849</v>
      </c>
      <c r="B498" s="1" t="s">
        <v>9850</v>
      </c>
      <c r="C498" s="1" t="s">
        <v>8175</v>
      </c>
      <c r="D498" s="1" t="s">
        <v>8176</v>
      </c>
      <c r="E498" s="1" t="s">
        <v>8177</v>
      </c>
      <c r="G498" s="1" t="s">
        <v>8178</v>
      </c>
      <c r="H498" s="1" t="s">
        <v>9851</v>
      </c>
      <c r="I498" s="1" t="s">
        <v>9852</v>
      </c>
      <c r="J498" s="4" t="s">
        <v>9853</v>
      </c>
      <c r="K498" s="1" t="s">
        <v>401</v>
      </c>
      <c r="L498" s="1" t="s">
        <v>31</v>
      </c>
      <c r="M498" s="1" t="s">
        <v>31</v>
      </c>
      <c r="N498" s="1" t="s">
        <v>9854</v>
      </c>
      <c r="O498" s="1" t="s">
        <v>9855</v>
      </c>
      <c r="P498" s="1">
        <v>1.0</v>
      </c>
      <c r="Q498" s="1">
        <v>1.0</v>
      </c>
      <c r="S498" s="1">
        <v>1.0</v>
      </c>
      <c r="U498" s="1">
        <v>104.0</v>
      </c>
      <c r="V498" s="1" t="s">
        <v>9856</v>
      </c>
      <c r="W498" s="10">
        <v>43779.0</v>
      </c>
      <c r="X498" s="6"/>
      <c r="Y498" s="1" t="s">
        <v>36</v>
      </c>
    </row>
    <row r="499">
      <c r="A499" s="1" t="s">
        <v>9857</v>
      </c>
      <c r="B499" s="1" t="s">
        <v>9858</v>
      </c>
      <c r="C499" s="1">
        <v>6.45418484E8</v>
      </c>
      <c r="D499" s="1" t="s">
        <v>9859</v>
      </c>
      <c r="J499" s="4" t="s">
        <v>9860</v>
      </c>
      <c r="K499" s="1" t="s">
        <v>30</v>
      </c>
      <c r="L499" s="1" t="s">
        <v>51</v>
      </c>
      <c r="M499" s="1" t="s">
        <v>9329</v>
      </c>
      <c r="N499" s="1" t="s">
        <v>9861</v>
      </c>
      <c r="O499" s="1" t="s">
        <v>9862</v>
      </c>
      <c r="P499" s="1">
        <v>1.0</v>
      </c>
      <c r="Q499" s="1">
        <v>1.0</v>
      </c>
      <c r="U499" s="1">
        <v>3.0</v>
      </c>
      <c r="V499" s="1" t="s">
        <v>9863</v>
      </c>
      <c r="W499" s="9"/>
      <c r="X499" s="6"/>
      <c r="Y499" s="1"/>
    </row>
    <row r="500">
      <c r="A500" s="1" t="s">
        <v>9864</v>
      </c>
      <c r="B500" s="1" t="s">
        <v>834</v>
      </c>
      <c r="C500" s="1" t="s">
        <v>9865</v>
      </c>
      <c r="E500" s="1" t="s">
        <v>9866</v>
      </c>
      <c r="G500" s="1" t="s">
        <v>9867</v>
      </c>
      <c r="J500" s="4" t="s">
        <v>9868</v>
      </c>
      <c r="K500" s="1" t="s">
        <v>30</v>
      </c>
      <c r="L500" s="1" t="s">
        <v>31</v>
      </c>
      <c r="M500" s="1" t="s">
        <v>9869</v>
      </c>
      <c r="N500" s="1" t="s">
        <v>9870</v>
      </c>
      <c r="O500" s="1" t="s">
        <v>9871</v>
      </c>
      <c r="P500" s="1">
        <v>1.0</v>
      </c>
      <c r="Q500" s="1">
        <v>1.0</v>
      </c>
      <c r="U500" s="1">
        <v>1.0</v>
      </c>
      <c r="V500" s="1" t="s">
        <v>9872</v>
      </c>
      <c r="W500" s="9"/>
      <c r="X500" s="6"/>
      <c r="Y500" s="1" t="s">
        <v>36</v>
      </c>
    </row>
    <row r="501">
      <c r="A501" s="1" t="s">
        <v>9873</v>
      </c>
      <c r="B501" s="1" t="s">
        <v>9874</v>
      </c>
      <c r="C501" s="1" t="s">
        <v>9875</v>
      </c>
      <c r="H501" s="1" t="s">
        <v>9876</v>
      </c>
      <c r="J501" s="4" t="s">
        <v>9877</v>
      </c>
      <c r="K501" s="1" t="s">
        <v>30</v>
      </c>
      <c r="L501" s="1" t="s">
        <v>31</v>
      </c>
      <c r="M501" s="1" t="s">
        <v>7404</v>
      </c>
      <c r="N501" s="1" t="s">
        <v>9878</v>
      </c>
      <c r="O501" s="1" t="s">
        <v>9879</v>
      </c>
      <c r="P501" s="1">
        <v>1.0</v>
      </c>
      <c r="Q501" s="1">
        <v>1.0</v>
      </c>
      <c r="U501" s="1">
        <v>4.0</v>
      </c>
      <c r="V501" s="1" t="s">
        <v>9880</v>
      </c>
      <c r="W501" s="9"/>
      <c r="X501" s="6"/>
      <c r="Y501" s="1" t="s">
        <v>36</v>
      </c>
    </row>
    <row r="502">
      <c r="A502" s="1" t="s">
        <v>9881</v>
      </c>
      <c r="B502" s="1" t="s">
        <v>9882</v>
      </c>
      <c r="C502" s="1" t="s">
        <v>9883</v>
      </c>
      <c r="J502" s="4" t="s">
        <v>9884</v>
      </c>
      <c r="K502" s="1" t="s">
        <v>30</v>
      </c>
      <c r="L502" s="1" t="s">
        <v>31</v>
      </c>
      <c r="M502" s="1" t="s">
        <v>7874</v>
      </c>
      <c r="N502" s="1" t="s">
        <v>9885</v>
      </c>
      <c r="O502" s="1" t="s">
        <v>9886</v>
      </c>
      <c r="P502" s="1">
        <v>2.0</v>
      </c>
      <c r="Q502" s="1">
        <v>2.0</v>
      </c>
      <c r="U502" s="1">
        <v>3.0</v>
      </c>
      <c r="V502" s="1" t="s">
        <v>9887</v>
      </c>
      <c r="W502" s="9"/>
      <c r="X502" s="6"/>
      <c r="Y502" s="1"/>
    </row>
    <row r="503">
      <c r="A503" s="1" t="s">
        <v>9888</v>
      </c>
      <c r="B503" s="1" t="s">
        <v>9889</v>
      </c>
      <c r="C503" s="1" t="s">
        <v>9890</v>
      </c>
      <c r="J503" s="4" t="s">
        <v>9891</v>
      </c>
      <c r="K503" s="1" t="s">
        <v>30</v>
      </c>
      <c r="L503" s="1" t="s">
        <v>51</v>
      </c>
      <c r="M503" s="1" t="s">
        <v>9892</v>
      </c>
      <c r="N503" s="1" t="s">
        <v>9893</v>
      </c>
      <c r="O503" s="1" t="s">
        <v>9894</v>
      </c>
      <c r="P503" s="1">
        <v>1.0</v>
      </c>
      <c r="Q503" s="1">
        <v>1.0</v>
      </c>
      <c r="U503" s="1">
        <v>2.0</v>
      </c>
      <c r="V503" s="1" t="s">
        <v>9895</v>
      </c>
      <c r="W503" s="10">
        <v>44252.0</v>
      </c>
      <c r="X503" s="6"/>
      <c r="Y503" s="1"/>
    </row>
    <row r="504">
      <c r="A504" s="1" t="s">
        <v>9896</v>
      </c>
      <c r="B504" s="1" t="s">
        <v>9897</v>
      </c>
      <c r="C504" s="1" t="s">
        <v>9898</v>
      </c>
      <c r="D504" s="1" t="s">
        <v>9899</v>
      </c>
      <c r="F504" s="1" t="s">
        <v>9900</v>
      </c>
      <c r="G504" s="1" t="s">
        <v>9901</v>
      </c>
      <c r="J504" s="4" t="s">
        <v>9902</v>
      </c>
      <c r="K504" s="1" t="s">
        <v>401</v>
      </c>
      <c r="L504" s="1" t="s">
        <v>9903</v>
      </c>
      <c r="M504" s="1" t="s">
        <v>9904</v>
      </c>
      <c r="N504" s="1" t="s">
        <v>9905</v>
      </c>
      <c r="O504" s="1" t="s">
        <v>9906</v>
      </c>
      <c r="P504" s="1">
        <v>1.0</v>
      </c>
      <c r="Q504" s="1">
        <v>1.0</v>
      </c>
      <c r="U504" s="1">
        <v>1.0</v>
      </c>
      <c r="V504" s="1" t="s">
        <v>9907</v>
      </c>
      <c r="W504" s="10">
        <v>44252.0</v>
      </c>
      <c r="X504" s="1" t="s">
        <v>95</v>
      </c>
      <c r="Y504" s="1"/>
    </row>
    <row r="505">
      <c r="A505" s="1" t="s">
        <v>9908</v>
      </c>
      <c r="B505" s="1" t="s">
        <v>9909</v>
      </c>
      <c r="C505" s="1" t="s">
        <v>9910</v>
      </c>
      <c r="H505" s="1" t="s">
        <v>9911</v>
      </c>
      <c r="J505" s="4" t="s">
        <v>9912</v>
      </c>
      <c r="K505" s="1" t="s">
        <v>663</v>
      </c>
      <c r="L505" s="1" t="s">
        <v>31</v>
      </c>
      <c r="M505" s="1" t="s">
        <v>6380</v>
      </c>
      <c r="N505" s="1" t="s">
        <v>9913</v>
      </c>
      <c r="O505" s="1" t="s">
        <v>9914</v>
      </c>
      <c r="P505" s="1">
        <v>2.0</v>
      </c>
      <c r="Q505" s="1">
        <v>1.0</v>
      </c>
      <c r="U505" s="1">
        <v>1.0</v>
      </c>
      <c r="V505" s="1" t="s">
        <v>9915</v>
      </c>
      <c r="W505" s="10">
        <v>44252.0</v>
      </c>
      <c r="X505" s="6"/>
      <c r="Y505" s="1" t="s">
        <v>36</v>
      </c>
    </row>
    <row r="506">
      <c r="A506" s="1" t="s">
        <v>9916</v>
      </c>
      <c r="B506" s="1" t="s">
        <v>9917</v>
      </c>
      <c r="C506" s="1" t="s">
        <v>9918</v>
      </c>
      <c r="D506" s="1" t="s">
        <v>9919</v>
      </c>
      <c r="E506" s="1" t="s">
        <v>9920</v>
      </c>
      <c r="G506" s="1" t="s">
        <v>9921</v>
      </c>
      <c r="H506" s="1" t="s">
        <v>9922</v>
      </c>
      <c r="J506" s="4" t="s">
        <v>9923</v>
      </c>
      <c r="K506" s="1" t="s">
        <v>30</v>
      </c>
      <c r="L506" s="1" t="s">
        <v>31</v>
      </c>
      <c r="M506" s="1" t="s">
        <v>121</v>
      </c>
      <c r="N506" s="1" t="s">
        <v>9924</v>
      </c>
      <c r="O506" s="1" t="s">
        <v>9925</v>
      </c>
      <c r="P506" s="1">
        <v>1.0</v>
      </c>
      <c r="Q506" s="1">
        <v>1.0</v>
      </c>
      <c r="U506" s="1">
        <v>2.0</v>
      </c>
      <c r="V506" s="1" t="s">
        <v>9926</v>
      </c>
      <c r="W506" s="9"/>
      <c r="X506" s="6"/>
      <c r="Y506" s="1" t="s">
        <v>199</v>
      </c>
    </row>
    <row r="507">
      <c r="A507" s="1" t="s">
        <v>9927</v>
      </c>
      <c r="B507" s="1" t="s">
        <v>9928</v>
      </c>
      <c r="C507" s="1" t="s">
        <v>9929</v>
      </c>
      <c r="H507" s="1" t="s">
        <v>9930</v>
      </c>
      <c r="I507" s="1" t="s">
        <v>7129</v>
      </c>
      <c r="J507" s="4" t="s">
        <v>9931</v>
      </c>
      <c r="K507" s="1" t="s">
        <v>30</v>
      </c>
      <c r="L507" s="1" t="s">
        <v>31</v>
      </c>
      <c r="M507" s="1" t="s">
        <v>9932</v>
      </c>
      <c r="N507" s="1" t="s">
        <v>9933</v>
      </c>
      <c r="O507" s="1" t="s">
        <v>9934</v>
      </c>
      <c r="P507" s="1">
        <v>1.0</v>
      </c>
      <c r="Q507" s="1">
        <v>1.0</v>
      </c>
      <c r="U507" s="1">
        <v>9.0</v>
      </c>
      <c r="V507" s="1" t="s">
        <v>9935</v>
      </c>
      <c r="W507" s="10">
        <v>44220.0</v>
      </c>
      <c r="X507" s="6"/>
      <c r="Y507" s="1" t="s">
        <v>36</v>
      </c>
    </row>
    <row r="508">
      <c r="A508" s="1" t="s">
        <v>9936</v>
      </c>
      <c r="B508" s="1" t="s">
        <v>9937</v>
      </c>
      <c r="C508" s="1" t="s">
        <v>9938</v>
      </c>
      <c r="D508" s="1" t="s">
        <v>9939</v>
      </c>
      <c r="E508" s="1" t="s">
        <v>9940</v>
      </c>
      <c r="G508" s="1" t="s">
        <v>9941</v>
      </c>
      <c r="J508" s="4" t="s">
        <v>9942</v>
      </c>
      <c r="K508" s="1" t="s">
        <v>61</v>
      </c>
      <c r="L508" s="1" t="s">
        <v>31</v>
      </c>
      <c r="M508" s="1" t="s">
        <v>9943</v>
      </c>
      <c r="N508" s="1" t="s">
        <v>9944</v>
      </c>
      <c r="O508" s="1" t="s">
        <v>9945</v>
      </c>
      <c r="P508" s="1">
        <v>1.0</v>
      </c>
      <c r="Q508" s="1">
        <v>1.0</v>
      </c>
      <c r="U508" s="1">
        <v>1.0</v>
      </c>
      <c r="V508" s="1" t="s">
        <v>9946</v>
      </c>
      <c r="W508" s="10">
        <v>44252.0</v>
      </c>
      <c r="X508" s="6"/>
      <c r="Y508" s="1"/>
    </row>
    <row r="509">
      <c r="A509" s="1" t="s">
        <v>9947</v>
      </c>
      <c r="B509" s="1" t="s">
        <v>9948</v>
      </c>
      <c r="C509" s="1" t="s">
        <v>9949</v>
      </c>
      <c r="D509" s="1" t="s">
        <v>9950</v>
      </c>
      <c r="E509" s="1" t="s">
        <v>9951</v>
      </c>
      <c r="F509" s="1" t="s">
        <v>9952</v>
      </c>
      <c r="G509" s="1" t="s">
        <v>1999</v>
      </c>
      <c r="J509" s="4" t="s">
        <v>9953</v>
      </c>
      <c r="K509" s="1" t="s">
        <v>30</v>
      </c>
      <c r="L509" s="1" t="s">
        <v>31</v>
      </c>
      <c r="M509" s="1" t="s">
        <v>342</v>
      </c>
      <c r="N509" s="1" t="s">
        <v>9954</v>
      </c>
      <c r="O509" s="1" t="s">
        <v>9955</v>
      </c>
      <c r="P509" s="1">
        <v>1.0</v>
      </c>
      <c r="Q509" s="1">
        <v>1.0</v>
      </c>
      <c r="U509" s="1">
        <v>1.0</v>
      </c>
      <c r="V509" s="1" t="s">
        <v>9956</v>
      </c>
      <c r="W509" s="9"/>
      <c r="X509" s="1" t="s">
        <v>95</v>
      </c>
      <c r="Y509" s="1"/>
    </row>
    <row r="510">
      <c r="A510" s="1" t="s">
        <v>9957</v>
      </c>
      <c r="B510" s="1" t="s">
        <v>9958</v>
      </c>
      <c r="C510" s="1" t="s">
        <v>8637</v>
      </c>
      <c r="D510" s="1" t="s">
        <v>8638</v>
      </c>
      <c r="E510" s="1" t="s">
        <v>8639</v>
      </c>
      <c r="G510" s="1" t="s">
        <v>8640</v>
      </c>
      <c r="H510" s="1" t="s">
        <v>9959</v>
      </c>
      <c r="I510" s="1" t="s">
        <v>9960</v>
      </c>
      <c r="J510" s="4" t="s">
        <v>9961</v>
      </c>
      <c r="K510" s="1" t="s">
        <v>61</v>
      </c>
      <c r="L510" s="1" t="s">
        <v>31</v>
      </c>
      <c r="M510" s="1" t="s">
        <v>4639</v>
      </c>
      <c r="N510" s="1" t="s">
        <v>9962</v>
      </c>
      <c r="O510" s="1" t="s">
        <v>9963</v>
      </c>
      <c r="P510" s="1">
        <v>1.0</v>
      </c>
      <c r="Q510" s="1">
        <v>1.0</v>
      </c>
      <c r="U510" s="1">
        <v>9.0</v>
      </c>
      <c r="V510" s="1" t="s">
        <v>9964</v>
      </c>
      <c r="W510" s="10">
        <v>43953.0</v>
      </c>
      <c r="X510" s="6"/>
      <c r="Y510" s="1" t="s">
        <v>36</v>
      </c>
    </row>
    <row r="511">
      <c r="A511" s="1" t="s">
        <v>9965</v>
      </c>
      <c r="B511" s="1" t="s">
        <v>9966</v>
      </c>
      <c r="C511" s="1" t="s">
        <v>9949</v>
      </c>
      <c r="D511" s="1" t="s">
        <v>9950</v>
      </c>
      <c r="E511" s="1" t="s">
        <v>9951</v>
      </c>
      <c r="F511" s="1" t="s">
        <v>9952</v>
      </c>
      <c r="G511" s="1" t="s">
        <v>1999</v>
      </c>
      <c r="J511" s="4" t="s">
        <v>9967</v>
      </c>
      <c r="K511" s="1" t="s">
        <v>61</v>
      </c>
      <c r="L511" s="1" t="s">
        <v>31</v>
      </c>
      <c r="M511" s="1" t="s">
        <v>9943</v>
      </c>
      <c r="N511" s="1" t="s">
        <v>9968</v>
      </c>
      <c r="O511" s="1" t="s">
        <v>9969</v>
      </c>
      <c r="P511" s="1">
        <v>1.0</v>
      </c>
      <c r="Q511" s="1">
        <v>1.0</v>
      </c>
      <c r="U511" s="1">
        <v>1.0</v>
      </c>
      <c r="V511" s="1" t="s">
        <v>9970</v>
      </c>
      <c r="W511" s="9"/>
      <c r="X511" s="1" t="s">
        <v>95</v>
      </c>
      <c r="Y511" s="1"/>
    </row>
    <row r="512">
      <c r="A512" s="1" t="s">
        <v>9971</v>
      </c>
      <c r="B512" s="1" t="s">
        <v>9972</v>
      </c>
      <c r="C512" s="1" t="s">
        <v>9973</v>
      </c>
      <c r="D512" s="1" t="s">
        <v>9974</v>
      </c>
      <c r="J512" s="4" t="s">
        <v>9975</v>
      </c>
      <c r="K512" s="1" t="s">
        <v>61</v>
      </c>
      <c r="L512" s="1" t="s">
        <v>31</v>
      </c>
      <c r="M512" s="1" t="s">
        <v>9976</v>
      </c>
      <c r="N512" s="1" t="s">
        <v>9977</v>
      </c>
      <c r="O512" s="1" t="s">
        <v>9978</v>
      </c>
      <c r="P512" s="1">
        <v>1.0</v>
      </c>
      <c r="U512" s="1">
        <v>4.0</v>
      </c>
      <c r="V512" s="1" t="s">
        <v>9979</v>
      </c>
      <c r="W512" s="10">
        <v>43908.0</v>
      </c>
      <c r="X512" s="6"/>
      <c r="Y512" s="1"/>
    </row>
    <row r="513">
      <c r="A513" s="1" t="s">
        <v>2006</v>
      </c>
      <c r="B513" s="1" t="s">
        <v>2007</v>
      </c>
      <c r="C513" s="1" t="s">
        <v>2008</v>
      </c>
      <c r="J513" s="4" t="s">
        <v>2009</v>
      </c>
      <c r="K513" s="1" t="s">
        <v>30</v>
      </c>
      <c r="L513" s="1" t="s">
        <v>31</v>
      </c>
      <c r="M513" s="1" t="s">
        <v>342</v>
      </c>
      <c r="N513" s="1" t="s">
        <v>2010</v>
      </c>
      <c r="O513" s="1" t="s">
        <v>2011</v>
      </c>
      <c r="P513" s="1">
        <v>1.0</v>
      </c>
      <c r="Q513" s="1">
        <v>1.0</v>
      </c>
      <c r="U513" s="1">
        <v>1.0</v>
      </c>
      <c r="V513" s="1" t="s">
        <v>2012</v>
      </c>
      <c r="W513" s="10">
        <v>44251.0</v>
      </c>
      <c r="X513" s="6"/>
      <c r="Y513" s="1"/>
    </row>
    <row r="514">
      <c r="A514" s="1" t="s">
        <v>9980</v>
      </c>
      <c r="B514" s="1" t="s">
        <v>9981</v>
      </c>
      <c r="C514" s="1" t="s">
        <v>9982</v>
      </c>
      <c r="D514" s="1" t="s">
        <v>9983</v>
      </c>
      <c r="J514" s="4" t="s">
        <v>9984</v>
      </c>
      <c r="K514" s="1" t="s">
        <v>30</v>
      </c>
      <c r="L514" s="1" t="s">
        <v>51</v>
      </c>
      <c r="M514" s="1" t="s">
        <v>9985</v>
      </c>
      <c r="N514" s="1" t="s">
        <v>9986</v>
      </c>
      <c r="O514" s="1" t="s">
        <v>9987</v>
      </c>
      <c r="P514" s="1">
        <v>1.0</v>
      </c>
      <c r="Q514" s="1">
        <v>1.0</v>
      </c>
      <c r="U514" s="1">
        <v>8.0</v>
      </c>
      <c r="V514" s="1" t="s">
        <v>9988</v>
      </c>
      <c r="W514" s="10">
        <v>44249.0</v>
      </c>
      <c r="X514" s="6"/>
      <c r="Y514" s="1" t="s">
        <v>36</v>
      </c>
    </row>
    <row r="515">
      <c r="A515" s="1" t="s">
        <v>9989</v>
      </c>
      <c r="B515" s="1" t="s">
        <v>9990</v>
      </c>
      <c r="C515" s="1" t="s">
        <v>9991</v>
      </c>
      <c r="J515" s="4" t="s">
        <v>9992</v>
      </c>
      <c r="K515" s="1" t="s">
        <v>30</v>
      </c>
      <c r="L515" s="1" t="s">
        <v>31</v>
      </c>
      <c r="M515" s="1" t="s">
        <v>9993</v>
      </c>
      <c r="N515" s="1" t="s">
        <v>9994</v>
      </c>
      <c r="O515" s="1" t="s">
        <v>9995</v>
      </c>
      <c r="P515" s="1">
        <v>1.0</v>
      </c>
      <c r="Q515" s="1">
        <v>1.0</v>
      </c>
      <c r="U515" s="1">
        <v>2.0</v>
      </c>
      <c r="V515" s="1" t="s">
        <v>9996</v>
      </c>
      <c r="W515" s="10">
        <v>44249.0</v>
      </c>
      <c r="X515" s="6"/>
      <c r="Y515" s="1"/>
    </row>
    <row r="516">
      <c r="A516" s="1" t="s">
        <v>9997</v>
      </c>
      <c r="B516" s="1" t="s">
        <v>9998</v>
      </c>
      <c r="C516" s="1" t="s">
        <v>9999</v>
      </c>
      <c r="D516" s="1" t="s">
        <v>10000</v>
      </c>
      <c r="E516" s="1" t="s">
        <v>10001</v>
      </c>
      <c r="J516" s="4" t="s">
        <v>10002</v>
      </c>
      <c r="K516" s="1" t="s">
        <v>30</v>
      </c>
      <c r="L516" s="1" t="s">
        <v>79</v>
      </c>
      <c r="M516" s="1" t="s">
        <v>5931</v>
      </c>
      <c r="N516" s="1" t="s">
        <v>10003</v>
      </c>
      <c r="O516" s="1" t="s">
        <v>10004</v>
      </c>
      <c r="P516" s="1">
        <v>1.0</v>
      </c>
      <c r="Q516" s="1">
        <v>1.0</v>
      </c>
      <c r="U516" s="1">
        <v>17.0</v>
      </c>
      <c r="V516" s="1" t="s">
        <v>10005</v>
      </c>
      <c r="W516" s="9"/>
      <c r="X516" s="1" t="s">
        <v>95</v>
      </c>
      <c r="Y516" s="1" t="s">
        <v>36</v>
      </c>
    </row>
    <row r="517">
      <c r="A517" s="1" t="s">
        <v>10006</v>
      </c>
      <c r="B517" s="1" t="s">
        <v>10007</v>
      </c>
      <c r="C517" s="1" t="s">
        <v>10008</v>
      </c>
      <c r="D517" s="1" t="s">
        <v>10009</v>
      </c>
      <c r="E517" s="1" t="s">
        <v>3687</v>
      </c>
      <c r="F517" s="1" t="s">
        <v>10010</v>
      </c>
      <c r="J517" s="4" t="s">
        <v>10011</v>
      </c>
      <c r="K517" s="1" t="s">
        <v>130</v>
      </c>
      <c r="L517" s="1" t="s">
        <v>31</v>
      </c>
      <c r="M517" s="1" t="s">
        <v>10012</v>
      </c>
      <c r="N517" s="1" t="s">
        <v>10013</v>
      </c>
      <c r="O517" s="1" t="s">
        <v>10014</v>
      </c>
      <c r="P517" s="1">
        <v>1.0</v>
      </c>
      <c r="Q517" s="1">
        <v>1.0</v>
      </c>
      <c r="U517" s="1">
        <v>18.0</v>
      </c>
      <c r="V517" s="1" t="s">
        <v>10015</v>
      </c>
      <c r="W517" s="10">
        <v>43886.0</v>
      </c>
      <c r="X517" s="1" t="s">
        <v>95</v>
      </c>
      <c r="Y517" s="1" t="s">
        <v>36</v>
      </c>
    </row>
    <row r="518">
      <c r="A518" s="1" t="s">
        <v>10016</v>
      </c>
      <c r="B518" s="1" t="s">
        <v>10017</v>
      </c>
      <c r="C518" s="1" t="s">
        <v>10018</v>
      </c>
      <c r="J518" s="4" t="s">
        <v>10019</v>
      </c>
      <c r="K518" s="1" t="s">
        <v>30</v>
      </c>
      <c r="L518" s="1" t="s">
        <v>31</v>
      </c>
      <c r="M518" s="1" t="s">
        <v>342</v>
      </c>
      <c r="N518" s="1" t="s">
        <v>10020</v>
      </c>
      <c r="O518" s="1" t="s">
        <v>10021</v>
      </c>
      <c r="P518" s="1">
        <v>1.0</v>
      </c>
      <c r="Q518" s="1">
        <v>1.0</v>
      </c>
      <c r="U518" s="1">
        <v>1.0</v>
      </c>
      <c r="V518" s="1" t="s">
        <v>10022</v>
      </c>
      <c r="W518" s="9"/>
      <c r="X518" s="6"/>
      <c r="Y518" s="1"/>
    </row>
    <row r="519">
      <c r="A519" s="1" t="s">
        <v>10023</v>
      </c>
      <c r="B519" s="1" t="s">
        <v>10024</v>
      </c>
      <c r="C519" s="1" t="s">
        <v>10025</v>
      </c>
      <c r="J519" s="4" t="s">
        <v>10026</v>
      </c>
      <c r="K519" s="1" t="s">
        <v>401</v>
      </c>
      <c r="L519" s="1" t="s">
        <v>79</v>
      </c>
      <c r="M519" s="1" t="s">
        <v>4489</v>
      </c>
      <c r="N519" s="1" t="s">
        <v>10027</v>
      </c>
      <c r="O519" s="1" t="s">
        <v>10028</v>
      </c>
      <c r="P519" s="1">
        <v>1.0</v>
      </c>
      <c r="Q519" s="1">
        <v>1.0</v>
      </c>
      <c r="U519" s="1">
        <v>3.0</v>
      </c>
      <c r="V519" s="1" t="s">
        <v>10029</v>
      </c>
      <c r="W519" s="10">
        <v>44242.0</v>
      </c>
      <c r="X519" s="6"/>
      <c r="Y519" s="1" t="s">
        <v>36</v>
      </c>
    </row>
    <row r="520">
      <c r="A520" s="1" t="s">
        <v>10030</v>
      </c>
      <c r="B520" s="1" t="s">
        <v>10031</v>
      </c>
      <c r="C520" s="1" t="s">
        <v>10032</v>
      </c>
      <c r="J520" s="4" t="s">
        <v>10033</v>
      </c>
      <c r="K520" s="1" t="s">
        <v>401</v>
      </c>
      <c r="L520" s="1" t="s">
        <v>31</v>
      </c>
      <c r="M520" s="1" t="s">
        <v>31</v>
      </c>
      <c r="N520" s="1" t="s">
        <v>10034</v>
      </c>
      <c r="O520" s="1" t="s">
        <v>10035</v>
      </c>
      <c r="P520" s="1">
        <v>1.0</v>
      </c>
      <c r="U520" s="1">
        <v>27.0</v>
      </c>
      <c r="V520" s="1" t="s">
        <v>10036</v>
      </c>
      <c r="W520" s="10">
        <v>43501.0</v>
      </c>
      <c r="X520" s="1" t="s">
        <v>95</v>
      </c>
      <c r="Y520" s="1" t="s">
        <v>36</v>
      </c>
    </row>
    <row r="521">
      <c r="A521" s="1" t="s">
        <v>10037</v>
      </c>
      <c r="B521" s="1" t="s">
        <v>10038</v>
      </c>
      <c r="C521" s="1" t="s">
        <v>10039</v>
      </c>
      <c r="J521" s="4" t="s">
        <v>10040</v>
      </c>
      <c r="K521" s="1" t="s">
        <v>2309</v>
      </c>
      <c r="L521" s="1" t="s">
        <v>31</v>
      </c>
      <c r="M521" s="1" t="s">
        <v>7988</v>
      </c>
      <c r="N521" s="1" t="s">
        <v>10041</v>
      </c>
      <c r="O521" s="1" t="s">
        <v>10042</v>
      </c>
      <c r="P521" s="1">
        <v>1.0</v>
      </c>
      <c r="Q521" s="1">
        <v>1.0</v>
      </c>
      <c r="U521" s="1">
        <v>3.0</v>
      </c>
      <c r="V521" s="1" t="s">
        <v>10043</v>
      </c>
      <c r="W521" s="10">
        <v>44249.0</v>
      </c>
      <c r="X521" s="6"/>
      <c r="Y521" s="1"/>
    </row>
    <row r="522">
      <c r="A522" s="1" t="s">
        <v>10044</v>
      </c>
      <c r="B522" s="1" t="s">
        <v>10045</v>
      </c>
      <c r="C522" s="1" t="s">
        <v>10046</v>
      </c>
      <c r="D522" s="1" t="s">
        <v>10047</v>
      </c>
      <c r="J522" s="4" t="s">
        <v>10048</v>
      </c>
      <c r="K522" s="1" t="s">
        <v>30</v>
      </c>
      <c r="L522" s="1" t="s">
        <v>31</v>
      </c>
      <c r="M522" s="1" t="s">
        <v>4470</v>
      </c>
      <c r="N522" s="1" t="s">
        <v>10049</v>
      </c>
      <c r="O522" s="1" t="s">
        <v>10050</v>
      </c>
      <c r="P522" s="1">
        <v>1.0</v>
      </c>
      <c r="Q522" s="1">
        <v>1.0</v>
      </c>
      <c r="U522" s="1">
        <v>6.0</v>
      </c>
      <c r="V522" s="1" t="s">
        <v>10051</v>
      </c>
      <c r="W522" s="10">
        <v>44249.0</v>
      </c>
      <c r="X522" s="6"/>
      <c r="Y522" s="1" t="s">
        <v>36</v>
      </c>
    </row>
    <row r="523">
      <c r="A523" s="1" t="s">
        <v>10052</v>
      </c>
      <c r="B523" s="1" t="s">
        <v>10053</v>
      </c>
      <c r="C523" s="1" t="s">
        <v>10054</v>
      </c>
      <c r="J523" s="4" t="s">
        <v>10055</v>
      </c>
      <c r="K523" s="1" t="s">
        <v>401</v>
      </c>
      <c r="L523" s="1" t="s">
        <v>79</v>
      </c>
      <c r="M523" s="1" t="s">
        <v>10056</v>
      </c>
      <c r="N523" s="1" t="s">
        <v>10057</v>
      </c>
      <c r="O523" s="1" t="s">
        <v>10058</v>
      </c>
      <c r="P523" s="1">
        <v>2.0</v>
      </c>
      <c r="Q523" s="1">
        <v>1.0</v>
      </c>
      <c r="U523" s="1">
        <v>14.0</v>
      </c>
      <c r="V523" s="1" t="s">
        <v>10059</v>
      </c>
      <c r="W523" s="10">
        <v>44015.0</v>
      </c>
      <c r="X523" s="6"/>
      <c r="Y523" s="1"/>
    </row>
    <row r="524">
      <c r="A524" s="1" t="s">
        <v>10060</v>
      </c>
      <c r="B524" s="1" t="s">
        <v>10061</v>
      </c>
      <c r="C524" s="1" t="s">
        <v>10062</v>
      </c>
      <c r="D524" s="1" t="s">
        <v>10063</v>
      </c>
      <c r="E524" s="1" t="s">
        <v>10064</v>
      </c>
      <c r="J524" s="4" t="s">
        <v>10065</v>
      </c>
      <c r="K524" s="1" t="s">
        <v>30</v>
      </c>
      <c r="L524" s="1" t="s">
        <v>31</v>
      </c>
      <c r="M524" s="1" t="s">
        <v>10066</v>
      </c>
      <c r="N524" s="1" t="s">
        <v>10067</v>
      </c>
      <c r="O524" s="1" t="s">
        <v>10068</v>
      </c>
      <c r="P524" s="1">
        <v>1.0</v>
      </c>
      <c r="Q524" s="1">
        <v>1.0</v>
      </c>
      <c r="U524" s="1">
        <v>3.0</v>
      </c>
      <c r="V524" s="1" t="s">
        <v>10069</v>
      </c>
      <c r="W524" s="9"/>
      <c r="X524" s="6"/>
      <c r="Y524" s="1"/>
    </row>
    <row r="525">
      <c r="A525" s="1" t="s">
        <v>10070</v>
      </c>
      <c r="B525" s="1" t="s">
        <v>10071</v>
      </c>
      <c r="C525" s="1" t="s">
        <v>10072</v>
      </c>
      <c r="H525" s="1" t="s">
        <v>10073</v>
      </c>
      <c r="I525" s="1" t="s">
        <v>10074</v>
      </c>
      <c r="J525" s="4" t="s">
        <v>10075</v>
      </c>
      <c r="K525" s="1" t="s">
        <v>401</v>
      </c>
      <c r="L525" s="1" t="s">
        <v>31</v>
      </c>
      <c r="M525" s="1" t="s">
        <v>31</v>
      </c>
      <c r="N525" s="1" t="s">
        <v>10076</v>
      </c>
      <c r="O525" s="1" t="s">
        <v>10077</v>
      </c>
      <c r="P525" s="1">
        <v>1.0</v>
      </c>
      <c r="Q525" s="1">
        <v>2.0</v>
      </c>
      <c r="R525" s="1">
        <v>36.0</v>
      </c>
      <c r="S525" s="1">
        <v>4.0</v>
      </c>
      <c r="T525" s="1">
        <v>3.0</v>
      </c>
      <c r="U525" s="1">
        <v>71.0</v>
      </c>
      <c r="V525" s="1" t="s">
        <v>10078</v>
      </c>
      <c r="W525" s="10">
        <v>44065.0</v>
      </c>
      <c r="X525" s="1" t="s">
        <v>95</v>
      </c>
      <c r="Y525" s="1" t="s">
        <v>36</v>
      </c>
    </row>
    <row r="526">
      <c r="A526" s="1" t="s">
        <v>10079</v>
      </c>
      <c r="B526" s="4" t="s">
        <v>10080</v>
      </c>
      <c r="C526" s="1" t="s">
        <v>10081</v>
      </c>
      <c r="D526" s="1" t="s">
        <v>10082</v>
      </c>
      <c r="J526" s="4" t="s">
        <v>10083</v>
      </c>
      <c r="K526" s="1" t="s">
        <v>30</v>
      </c>
      <c r="L526" s="1" t="s">
        <v>31</v>
      </c>
      <c r="M526" s="1" t="s">
        <v>524</v>
      </c>
      <c r="N526" s="1" t="s">
        <v>10084</v>
      </c>
      <c r="O526" s="1" t="s">
        <v>10085</v>
      </c>
      <c r="P526" s="1">
        <v>2.0</v>
      </c>
      <c r="Q526" s="1">
        <v>1.0</v>
      </c>
      <c r="U526" s="1">
        <v>1.0</v>
      </c>
      <c r="V526" s="1" t="s">
        <v>10086</v>
      </c>
      <c r="W526" s="10">
        <v>44246.0</v>
      </c>
      <c r="X526" s="6"/>
      <c r="Y526" s="1"/>
    </row>
    <row r="527">
      <c r="A527" s="1" t="s">
        <v>10087</v>
      </c>
      <c r="B527" s="1" t="s">
        <v>10088</v>
      </c>
      <c r="C527" s="1" t="s">
        <v>10089</v>
      </c>
      <c r="D527" s="1" t="s">
        <v>10090</v>
      </c>
      <c r="E527" s="1" t="s">
        <v>10091</v>
      </c>
      <c r="G527" s="1" t="s">
        <v>10092</v>
      </c>
      <c r="H527" s="1" t="s">
        <v>10093</v>
      </c>
      <c r="I527" s="1" t="s">
        <v>10094</v>
      </c>
      <c r="J527" s="4" t="s">
        <v>10095</v>
      </c>
      <c r="K527" s="1" t="s">
        <v>30</v>
      </c>
      <c r="L527" s="1" t="s">
        <v>163</v>
      </c>
      <c r="M527" s="1" t="s">
        <v>5665</v>
      </c>
      <c r="N527" s="1" t="s">
        <v>10096</v>
      </c>
      <c r="O527" s="1" t="s">
        <v>10097</v>
      </c>
      <c r="P527" s="1">
        <v>1.0</v>
      </c>
      <c r="Q527" s="1">
        <v>1.0</v>
      </c>
      <c r="U527" s="1">
        <v>7.0</v>
      </c>
      <c r="V527" s="1" t="s">
        <v>10098</v>
      </c>
      <c r="W527" s="10">
        <v>44010.0</v>
      </c>
      <c r="X527" s="1" t="s">
        <v>95</v>
      </c>
      <c r="Y527" s="1" t="s">
        <v>36</v>
      </c>
    </row>
    <row r="528">
      <c r="A528" s="1" t="s">
        <v>10099</v>
      </c>
      <c r="B528" s="1" t="s">
        <v>10100</v>
      </c>
      <c r="C528" s="1" t="s">
        <v>10101</v>
      </c>
      <c r="D528" s="1" t="s">
        <v>10102</v>
      </c>
      <c r="J528" s="4" t="s">
        <v>10103</v>
      </c>
      <c r="K528" s="1" t="s">
        <v>30</v>
      </c>
      <c r="L528" s="1" t="s">
        <v>31</v>
      </c>
      <c r="M528" s="1" t="s">
        <v>10104</v>
      </c>
      <c r="N528" s="1" t="s">
        <v>10105</v>
      </c>
      <c r="O528" s="1" t="s">
        <v>10106</v>
      </c>
      <c r="P528" s="1">
        <v>1.0</v>
      </c>
      <c r="Q528" s="1">
        <v>1.0</v>
      </c>
      <c r="U528" s="1">
        <v>30.0</v>
      </c>
      <c r="V528" s="1" t="s">
        <v>10107</v>
      </c>
      <c r="W528" s="10">
        <v>44237.0</v>
      </c>
      <c r="X528" s="6"/>
      <c r="Y528" s="1" t="s">
        <v>36</v>
      </c>
    </row>
    <row r="529">
      <c r="A529" s="1" t="s">
        <v>10108</v>
      </c>
      <c r="B529" s="1" t="s">
        <v>10109</v>
      </c>
      <c r="C529" s="1" t="s">
        <v>10110</v>
      </c>
      <c r="J529" s="4" t="s">
        <v>10111</v>
      </c>
      <c r="K529" s="1" t="s">
        <v>2309</v>
      </c>
      <c r="L529" s="1" t="s">
        <v>51</v>
      </c>
      <c r="M529" s="1" t="s">
        <v>10112</v>
      </c>
      <c r="N529" s="1" t="s">
        <v>10113</v>
      </c>
      <c r="O529" s="1" t="s">
        <v>10114</v>
      </c>
      <c r="P529" s="1">
        <v>1.0</v>
      </c>
      <c r="Q529" s="1">
        <v>2.0</v>
      </c>
      <c r="U529" s="1">
        <v>10.0</v>
      </c>
      <c r="V529" s="1" t="s">
        <v>10115</v>
      </c>
      <c r="W529" s="10">
        <v>44244.0</v>
      </c>
      <c r="X529" s="6"/>
      <c r="Y529" s="1" t="s">
        <v>36</v>
      </c>
    </row>
    <row r="530">
      <c r="A530" s="1" t="s">
        <v>10116</v>
      </c>
      <c r="B530" s="1" t="s">
        <v>10117</v>
      </c>
      <c r="C530" s="1" t="s">
        <v>10118</v>
      </c>
      <c r="D530" s="1" t="s">
        <v>10119</v>
      </c>
      <c r="G530" s="1" t="s">
        <v>10120</v>
      </c>
      <c r="J530" s="4" t="s">
        <v>10121</v>
      </c>
      <c r="K530" s="1" t="s">
        <v>1316</v>
      </c>
      <c r="L530" s="1" t="s">
        <v>31</v>
      </c>
      <c r="M530" s="1" t="s">
        <v>10122</v>
      </c>
      <c r="N530" s="1" t="s">
        <v>10123</v>
      </c>
      <c r="O530" s="1" t="s">
        <v>10124</v>
      </c>
      <c r="P530" s="1">
        <v>1.0</v>
      </c>
      <c r="Q530" s="1">
        <v>1.0</v>
      </c>
      <c r="U530" s="1">
        <v>1.0</v>
      </c>
      <c r="V530" s="1" t="s">
        <v>10125</v>
      </c>
      <c r="W530" s="10">
        <v>44245.0</v>
      </c>
      <c r="X530" s="6"/>
      <c r="Y530" s="1" t="s">
        <v>36</v>
      </c>
    </row>
    <row r="531">
      <c r="A531" s="1" t="s">
        <v>10126</v>
      </c>
      <c r="B531" s="1" t="s">
        <v>10127</v>
      </c>
      <c r="C531" s="1" t="s">
        <v>7195</v>
      </c>
      <c r="D531" s="1" t="s">
        <v>7196</v>
      </c>
      <c r="E531" s="1" t="s">
        <v>7197</v>
      </c>
      <c r="G531" s="1" t="s">
        <v>7198</v>
      </c>
      <c r="H531" s="1" t="s">
        <v>10128</v>
      </c>
      <c r="I531" s="1" t="s">
        <v>10129</v>
      </c>
      <c r="J531" s="4" t="s">
        <v>10130</v>
      </c>
      <c r="K531" s="1" t="s">
        <v>401</v>
      </c>
      <c r="L531" s="1" t="s">
        <v>31</v>
      </c>
      <c r="M531" s="1" t="s">
        <v>6216</v>
      </c>
      <c r="N531" s="1" t="s">
        <v>10131</v>
      </c>
      <c r="O531" s="1" t="s">
        <v>10132</v>
      </c>
      <c r="P531" s="1">
        <v>2.0</v>
      </c>
      <c r="Q531" s="1">
        <v>1.0</v>
      </c>
      <c r="U531" s="1">
        <v>28.0</v>
      </c>
      <c r="V531" s="1" t="s">
        <v>10133</v>
      </c>
      <c r="W531" s="9"/>
      <c r="X531" s="6"/>
      <c r="Y531" s="1" t="s">
        <v>36</v>
      </c>
    </row>
    <row r="532">
      <c r="A532" s="1" t="s">
        <v>10134</v>
      </c>
      <c r="B532" s="1" t="s">
        <v>10135</v>
      </c>
      <c r="C532" s="1" t="s">
        <v>10136</v>
      </c>
      <c r="D532" s="1" t="s">
        <v>10137</v>
      </c>
      <c r="E532" s="1" t="s">
        <v>10138</v>
      </c>
      <c r="G532" s="1" t="s">
        <v>10139</v>
      </c>
      <c r="J532" s="4" t="s">
        <v>10140</v>
      </c>
      <c r="K532" s="1" t="s">
        <v>30</v>
      </c>
      <c r="L532" s="1" t="s">
        <v>31</v>
      </c>
      <c r="M532" s="1" t="s">
        <v>31</v>
      </c>
      <c r="N532" s="1" t="s">
        <v>10141</v>
      </c>
      <c r="O532" s="1" t="s">
        <v>10142</v>
      </c>
      <c r="P532" s="1">
        <v>1.0</v>
      </c>
      <c r="Q532" s="1">
        <v>1.0</v>
      </c>
      <c r="U532" s="1">
        <v>12.0</v>
      </c>
      <c r="V532" s="1" t="s">
        <v>10143</v>
      </c>
      <c r="W532" s="10">
        <v>44245.0</v>
      </c>
      <c r="X532" s="6"/>
      <c r="Y532" s="1" t="s">
        <v>36</v>
      </c>
    </row>
    <row r="533">
      <c r="A533" s="1" t="s">
        <v>10144</v>
      </c>
      <c r="B533" s="1" t="s">
        <v>10145</v>
      </c>
      <c r="C533" s="1" t="s">
        <v>10146</v>
      </c>
      <c r="F533" s="1" t="s">
        <v>10147</v>
      </c>
      <c r="G533" s="1" t="s">
        <v>10148</v>
      </c>
      <c r="H533" s="1" t="s">
        <v>10149</v>
      </c>
      <c r="J533" s="4" t="s">
        <v>10150</v>
      </c>
      <c r="K533" s="1" t="s">
        <v>30</v>
      </c>
      <c r="L533" s="1" t="s">
        <v>51</v>
      </c>
      <c r="M533" s="1" t="s">
        <v>10151</v>
      </c>
      <c r="N533" s="1" t="s">
        <v>10152</v>
      </c>
      <c r="O533" s="1" t="s">
        <v>10153</v>
      </c>
      <c r="P533" s="1">
        <v>1.0</v>
      </c>
      <c r="Q533" s="1">
        <v>1.0</v>
      </c>
      <c r="U533" s="1">
        <v>8.0</v>
      </c>
      <c r="V533" s="1" t="s">
        <v>10154</v>
      </c>
      <c r="W533" s="10">
        <v>43893.0</v>
      </c>
      <c r="X533" s="1" t="s">
        <v>95</v>
      </c>
      <c r="Y533" s="1" t="s">
        <v>36</v>
      </c>
    </row>
    <row r="534">
      <c r="A534" s="1" t="s">
        <v>10155</v>
      </c>
      <c r="B534" s="1" t="s">
        <v>10156</v>
      </c>
      <c r="C534" s="1" t="s">
        <v>10157</v>
      </c>
      <c r="E534" s="1" t="s">
        <v>10158</v>
      </c>
      <c r="F534" s="1" t="s">
        <v>10159</v>
      </c>
      <c r="G534" s="1" t="s">
        <v>10160</v>
      </c>
      <c r="J534" s="4" t="s">
        <v>10161</v>
      </c>
      <c r="K534" s="1" t="s">
        <v>61</v>
      </c>
      <c r="L534" s="1" t="s">
        <v>31</v>
      </c>
      <c r="M534" s="1" t="s">
        <v>6520</v>
      </c>
      <c r="N534" s="1" t="s">
        <v>10162</v>
      </c>
      <c r="O534" s="1" t="s">
        <v>10163</v>
      </c>
      <c r="P534" s="1">
        <v>1.0</v>
      </c>
      <c r="Q534" s="1">
        <v>1.0</v>
      </c>
      <c r="U534" s="1">
        <v>1.0</v>
      </c>
      <c r="V534" s="1" t="s">
        <v>10164</v>
      </c>
      <c r="W534" s="10">
        <v>44244.0</v>
      </c>
      <c r="X534" s="1" t="s">
        <v>95</v>
      </c>
      <c r="Y534" s="1"/>
    </row>
    <row r="535">
      <c r="A535" s="1" t="s">
        <v>10165</v>
      </c>
      <c r="B535" s="1" t="s">
        <v>834</v>
      </c>
      <c r="C535" s="1">
        <v>95902.0</v>
      </c>
      <c r="D535" s="1" t="s">
        <v>10166</v>
      </c>
      <c r="J535" s="4" t="s">
        <v>10167</v>
      </c>
      <c r="K535" s="1" t="s">
        <v>30</v>
      </c>
      <c r="L535" s="1" t="s">
        <v>31</v>
      </c>
      <c r="M535" s="1" t="s">
        <v>342</v>
      </c>
      <c r="N535" s="1" t="s">
        <v>10168</v>
      </c>
      <c r="O535" s="1" t="s">
        <v>10169</v>
      </c>
      <c r="P535" s="1">
        <v>2.0</v>
      </c>
      <c r="Q535" s="1">
        <v>1.0</v>
      </c>
      <c r="U535" s="1">
        <v>1.0</v>
      </c>
      <c r="V535" s="1" t="s">
        <v>10170</v>
      </c>
      <c r="W535" s="10">
        <v>44244.0</v>
      </c>
      <c r="X535" s="6"/>
      <c r="Y535" s="1"/>
    </row>
    <row r="536">
      <c r="A536" s="1" t="s">
        <v>10171</v>
      </c>
      <c r="B536" s="1" t="s">
        <v>10172</v>
      </c>
      <c r="C536" s="1" t="s">
        <v>10173</v>
      </c>
      <c r="H536" s="1" t="s">
        <v>10174</v>
      </c>
      <c r="J536" s="4" t="s">
        <v>10175</v>
      </c>
      <c r="K536" s="1" t="s">
        <v>30</v>
      </c>
      <c r="L536" s="1" t="s">
        <v>1191</v>
      </c>
      <c r="M536" s="1" t="s">
        <v>6482</v>
      </c>
      <c r="N536" s="1" t="s">
        <v>10176</v>
      </c>
      <c r="O536" s="1" t="s">
        <v>10177</v>
      </c>
      <c r="P536" s="1">
        <v>1.0</v>
      </c>
      <c r="Q536" s="1">
        <v>1.0</v>
      </c>
      <c r="U536" s="1">
        <v>1.0</v>
      </c>
      <c r="V536" s="1" t="s">
        <v>10178</v>
      </c>
      <c r="W536" s="10">
        <v>44244.0</v>
      </c>
      <c r="X536" s="6"/>
      <c r="Y536" s="1"/>
    </row>
    <row r="537">
      <c r="A537" s="1" t="s">
        <v>10179</v>
      </c>
      <c r="B537" s="1" t="s">
        <v>10180</v>
      </c>
      <c r="C537" s="1" t="s">
        <v>10157</v>
      </c>
      <c r="E537" s="1" t="s">
        <v>10158</v>
      </c>
      <c r="F537" s="1" t="s">
        <v>10159</v>
      </c>
      <c r="G537" s="1" t="s">
        <v>10160</v>
      </c>
      <c r="J537" s="4" t="s">
        <v>10181</v>
      </c>
      <c r="K537" s="1" t="s">
        <v>61</v>
      </c>
      <c r="L537" s="1" t="s">
        <v>31</v>
      </c>
      <c r="M537" s="1" t="s">
        <v>6520</v>
      </c>
      <c r="N537" s="1" t="s">
        <v>10182</v>
      </c>
      <c r="O537" s="1" t="s">
        <v>10183</v>
      </c>
      <c r="P537" s="1">
        <v>1.0</v>
      </c>
      <c r="Q537" s="1">
        <v>1.0</v>
      </c>
      <c r="R537" s="1">
        <v>1.0</v>
      </c>
      <c r="U537" s="1">
        <v>1.0</v>
      </c>
      <c r="V537" s="1" t="s">
        <v>10184</v>
      </c>
      <c r="W537" s="10">
        <v>44244.0</v>
      </c>
      <c r="X537" s="1" t="s">
        <v>95</v>
      </c>
      <c r="Y537" s="1"/>
    </row>
    <row r="538">
      <c r="A538" s="1" t="s">
        <v>10185</v>
      </c>
      <c r="B538" s="1" t="s">
        <v>10186</v>
      </c>
      <c r="C538" s="1" t="s">
        <v>8858</v>
      </c>
      <c r="H538" s="1" t="s">
        <v>10187</v>
      </c>
      <c r="J538" s="4" t="s">
        <v>10188</v>
      </c>
      <c r="K538" s="1" t="s">
        <v>30</v>
      </c>
      <c r="L538" s="1" t="s">
        <v>31</v>
      </c>
      <c r="M538" s="1" t="s">
        <v>5673</v>
      </c>
      <c r="N538" s="1" t="s">
        <v>10189</v>
      </c>
      <c r="O538" s="1" t="s">
        <v>10190</v>
      </c>
      <c r="P538" s="1">
        <v>1.0</v>
      </c>
      <c r="U538" s="1">
        <v>38.0</v>
      </c>
      <c r="V538" s="1" t="s">
        <v>10191</v>
      </c>
      <c r="W538" s="9"/>
      <c r="X538" s="6"/>
      <c r="Y538" s="1" t="s">
        <v>36</v>
      </c>
    </row>
    <row r="539">
      <c r="A539" s="1" t="s">
        <v>10192</v>
      </c>
      <c r="B539" s="1" t="s">
        <v>10193</v>
      </c>
      <c r="C539" s="1" t="s">
        <v>10194</v>
      </c>
      <c r="J539" s="4" t="s">
        <v>10195</v>
      </c>
      <c r="K539" s="1" t="s">
        <v>30</v>
      </c>
      <c r="L539" s="1" t="s">
        <v>31</v>
      </c>
      <c r="M539" s="1" t="s">
        <v>10196</v>
      </c>
      <c r="N539" s="1" t="s">
        <v>10197</v>
      </c>
      <c r="O539" s="1" t="s">
        <v>10198</v>
      </c>
      <c r="P539" s="1">
        <v>1.0</v>
      </c>
      <c r="Q539" s="1">
        <v>1.0</v>
      </c>
      <c r="S539" s="1">
        <v>1.0</v>
      </c>
      <c r="U539" s="1">
        <v>30.0</v>
      </c>
      <c r="V539" s="1" t="s">
        <v>10199</v>
      </c>
      <c r="W539" s="10">
        <v>44205.0</v>
      </c>
      <c r="X539" s="6"/>
      <c r="Y539" s="1"/>
    </row>
    <row r="540">
      <c r="A540" s="1" t="s">
        <v>10200</v>
      </c>
      <c r="B540" s="1" t="s">
        <v>10201</v>
      </c>
      <c r="C540" s="1" t="s">
        <v>10201</v>
      </c>
      <c r="H540" s="1" t="s">
        <v>10202</v>
      </c>
      <c r="I540" s="1" t="s">
        <v>10203</v>
      </c>
      <c r="J540" s="4" t="s">
        <v>10204</v>
      </c>
      <c r="K540" s="1" t="s">
        <v>401</v>
      </c>
      <c r="L540" s="1" t="s">
        <v>31</v>
      </c>
      <c r="M540" s="1" t="s">
        <v>1075</v>
      </c>
      <c r="N540" s="1" t="s">
        <v>10205</v>
      </c>
      <c r="O540" s="1" t="s">
        <v>10206</v>
      </c>
      <c r="P540" s="1">
        <v>1.0</v>
      </c>
      <c r="Q540" s="1">
        <v>7.0</v>
      </c>
      <c r="R540" s="1">
        <v>81.0</v>
      </c>
      <c r="S540" s="1">
        <v>32.0</v>
      </c>
      <c r="T540" s="1">
        <v>204.0</v>
      </c>
      <c r="U540" s="1">
        <v>853.0</v>
      </c>
      <c r="V540" s="1" t="s">
        <v>10207</v>
      </c>
      <c r="W540" s="9"/>
      <c r="X540" s="6"/>
      <c r="Y540" s="1" t="s">
        <v>36</v>
      </c>
    </row>
    <row r="541">
      <c r="A541" s="1" t="s">
        <v>10208</v>
      </c>
      <c r="B541" s="1" t="s">
        <v>10209</v>
      </c>
      <c r="C541" s="1" t="s">
        <v>10210</v>
      </c>
      <c r="D541" s="1" t="s">
        <v>10211</v>
      </c>
      <c r="G541" s="1" t="s">
        <v>10212</v>
      </c>
      <c r="H541" s="1" t="s">
        <v>10213</v>
      </c>
      <c r="J541" s="4" t="s">
        <v>10214</v>
      </c>
      <c r="K541" s="1" t="s">
        <v>30</v>
      </c>
      <c r="L541" s="1" t="s">
        <v>31</v>
      </c>
      <c r="M541" s="1" t="s">
        <v>10215</v>
      </c>
      <c r="N541" s="1" t="s">
        <v>10216</v>
      </c>
      <c r="O541" s="1" t="s">
        <v>10217</v>
      </c>
      <c r="P541" s="1">
        <v>3.0</v>
      </c>
      <c r="Q541" s="1">
        <v>1.0</v>
      </c>
      <c r="U541" s="1">
        <v>22.0</v>
      </c>
      <c r="V541" s="1" t="s">
        <v>10218</v>
      </c>
      <c r="W541" s="9"/>
      <c r="X541" s="6"/>
      <c r="Y541" s="1" t="s">
        <v>199</v>
      </c>
    </row>
    <row r="542">
      <c r="A542" s="1" t="s">
        <v>10219</v>
      </c>
      <c r="B542" s="1" t="s">
        <v>10220</v>
      </c>
      <c r="C542" s="1" t="s">
        <v>6045</v>
      </c>
      <c r="D542" s="1" t="s">
        <v>6046</v>
      </c>
      <c r="J542" s="4" t="s">
        <v>10221</v>
      </c>
      <c r="K542" s="1" t="s">
        <v>30</v>
      </c>
      <c r="L542" s="1" t="s">
        <v>31</v>
      </c>
      <c r="M542" s="1" t="s">
        <v>7874</v>
      </c>
      <c r="N542" s="1" t="s">
        <v>10222</v>
      </c>
      <c r="O542" s="1" t="s">
        <v>10223</v>
      </c>
      <c r="P542" s="1">
        <v>1.0</v>
      </c>
      <c r="Q542" s="1">
        <v>1.0</v>
      </c>
      <c r="U542" s="1">
        <v>5.0</v>
      </c>
      <c r="V542" s="1" t="s">
        <v>10224</v>
      </c>
      <c r="W542" s="9"/>
      <c r="X542" s="6"/>
      <c r="Y542" s="1" t="s">
        <v>36</v>
      </c>
    </row>
    <row r="543">
      <c r="A543" s="1" t="s">
        <v>10225</v>
      </c>
      <c r="B543" s="1" t="s">
        <v>10226</v>
      </c>
      <c r="C543" s="1" t="s">
        <v>10227</v>
      </c>
      <c r="D543" s="1" t="s">
        <v>10228</v>
      </c>
      <c r="E543" s="1" t="s">
        <v>10229</v>
      </c>
      <c r="H543" s="1" t="s">
        <v>10230</v>
      </c>
      <c r="J543" s="4" t="s">
        <v>10231</v>
      </c>
      <c r="K543" s="1" t="s">
        <v>401</v>
      </c>
      <c r="L543" s="1" t="s">
        <v>70</v>
      </c>
      <c r="M543" s="1" t="s">
        <v>10232</v>
      </c>
      <c r="N543" s="1" t="s">
        <v>10233</v>
      </c>
      <c r="O543" s="1" t="s">
        <v>10234</v>
      </c>
      <c r="P543" s="1">
        <v>1.0</v>
      </c>
      <c r="Q543" s="1">
        <v>1.0</v>
      </c>
      <c r="T543" s="1">
        <v>2.0</v>
      </c>
      <c r="U543" s="1">
        <v>81.0</v>
      </c>
      <c r="V543" s="1" t="s">
        <v>10235</v>
      </c>
      <c r="W543" s="10">
        <v>44020.0</v>
      </c>
      <c r="X543" s="6"/>
      <c r="Y543" s="1" t="s">
        <v>36</v>
      </c>
    </row>
    <row r="544">
      <c r="A544" s="1" t="s">
        <v>10236</v>
      </c>
      <c r="B544" s="1" t="s">
        <v>10237</v>
      </c>
      <c r="C544" s="1" t="s">
        <v>10238</v>
      </c>
      <c r="D544" s="1" t="s">
        <v>10239</v>
      </c>
      <c r="E544" s="1" t="s">
        <v>10240</v>
      </c>
      <c r="F544" s="1" t="s">
        <v>10241</v>
      </c>
      <c r="H544" s="1" t="s">
        <v>10242</v>
      </c>
      <c r="J544" s="4" t="s">
        <v>10243</v>
      </c>
      <c r="K544" s="1" t="s">
        <v>30</v>
      </c>
      <c r="L544" s="1" t="s">
        <v>31</v>
      </c>
      <c r="M544" s="1" t="s">
        <v>342</v>
      </c>
      <c r="N544" s="1" t="s">
        <v>10244</v>
      </c>
      <c r="O544" s="1" t="s">
        <v>10245</v>
      </c>
      <c r="P544" s="1">
        <v>1.0</v>
      </c>
      <c r="Q544" s="1">
        <v>1.0</v>
      </c>
      <c r="U544" s="1">
        <v>1.0</v>
      </c>
      <c r="V544" s="1" t="s">
        <v>10246</v>
      </c>
      <c r="W544" s="9"/>
      <c r="X544" s="1" t="s">
        <v>95</v>
      </c>
      <c r="Y544" s="1" t="s">
        <v>36</v>
      </c>
    </row>
    <row r="545">
      <c r="A545" s="1" t="s">
        <v>10247</v>
      </c>
      <c r="B545" s="1" t="s">
        <v>10248</v>
      </c>
      <c r="C545" s="1" t="s">
        <v>10249</v>
      </c>
      <c r="D545" s="1" t="s">
        <v>10249</v>
      </c>
      <c r="E545" s="1" t="s">
        <v>10250</v>
      </c>
      <c r="F545" s="1" t="s">
        <v>10251</v>
      </c>
      <c r="G545" s="1" t="s">
        <v>5094</v>
      </c>
      <c r="J545" s="4" t="s">
        <v>10252</v>
      </c>
      <c r="K545" s="1" t="s">
        <v>30</v>
      </c>
      <c r="L545" s="1" t="s">
        <v>1191</v>
      </c>
      <c r="M545" s="1" t="s">
        <v>6482</v>
      </c>
      <c r="N545" s="1" t="s">
        <v>10253</v>
      </c>
      <c r="O545" s="1" t="s">
        <v>10254</v>
      </c>
      <c r="P545" s="1">
        <v>2.0</v>
      </c>
      <c r="Q545" s="1">
        <v>1.0</v>
      </c>
      <c r="U545" s="1">
        <v>17.0</v>
      </c>
      <c r="V545" s="1" t="s">
        <v>10255</v>
      </c>
      <c r="W545" s="9"/>
      <c r="X545" s="1" t="s">
        <v>95</v>
      </c>
      <c r="Y545" s="1"/>
    </row>
    <row r="546">
      <c r="A546" s="1" t="s">
        <v>10256</v>
      </c>
      <c r="B546" s="1" t="s">
        <v>10257</v>
      </c>
      <c r="C546" s="1" t="s">
        <v>10258</v>
      </c>
      <c r="D546" s="1" t="s">
        <v>10259</v>
      </c>
      <c r="E546" s="1" t="s">
        <v>10260</v>
      </c>
      <c r="G546" s="1" t="s">
        <v>10261</v>
      </c>
      <c r="J546" s="4" t="s">
        <v>10262</v>
      </c>
      <c r="K546" s="1" t="s">
        <v>401</v>
      </c>
      <c r="L546" s="1" t="s">
        <v>31</v>
      </c>
      <c r="M546" s="1" t="s">
        <v>4639</v>
      </c>
      <c r="N546" s="1" t="s">
        <v>10263</v>
      </c>
      <c r="O546" s="1" t="s">
        <v>10264</v>
      </c>
      <c r="P546" s="1">
        <v>1.0</v>
      </c>
      <c r="Q546" s="1">
        <v>1.0</v>
      </c>
      <c r="U546" s="1">
        <v>5.0</v>
      </c>
      <c r="V546" s="1" t="s">
        <v>10265</v>
      </c>
      <c r="W546" s="9"/>
      <c r="X546" s="6"/>
      <c r="Y546" s="1" t="s">
        <v>36</v>
      </c>
    </row>
    <row r="547">
      <c r="A547" s="1" t="s">
        <v>10266</v>
      </c>
      <c r="B547" s="1" t="s">
        <v>10267</v>
      </c>
      <c r="C547" s="1" t="s">
        <v>10268</v>
      </c>
      <c r="D547" s="1" t="s">
        <v>10269</v>
      </c>
      <c r="J547" s="4" t="s">
        <v>10270</v>
      </c>
      <c r="K547" s="1" t="s">
        <v>30</v>
      </c>
      <c r="L547" s="1" t="s">
        <v>79</v>
      </c>
      <c r="M547" s="1" t="s">
        <v>10271</v>
      </c>
      <c r="N547" s="1" t="s">
        <v>10272</v>
      </c>
      <c r="O547" s="1" t="s">
        <v>10273</v>
      </c>
      <c r="P547" s="1">
        <v>1.0</v>
      </c>
      <c r="Q547" s="1">
        <v>1.0</v>
      </c>
      <c r="U547" s="1">
        <v>113.0</v>
      </c>
      <c r="V547" s="1" t="s">
        <v>10274</v>
      </c>
      <c r="W547" s="10">
        <v>43962.0</v>
      </c>
      <c r="X547" s="6"/>
      <c r="Y547" s="1" t="s">
        <v>36</v>
      </c>
    </row>
    <row r="548">
      <c r="A548" s="1" t="s">
        <v>10275</v>
      </c>
      <c r="B548" s="1" t="s">
        <v>10276</v>
      </c>
      <c r="C548" s="1" t="s">
        <v>10277</v>
      </c>
      <c r="D548" s="1" t="s">
        <v>10278</v>
      </c>
      <c r="F548" s="1" t="s">
        <v>10279</v>
      </c>
      <c r="G548" s="1" t="s">
        <v>10280</v>
      </c>
      <c r="H548" s="1" t="s">
        <v>10281</v>
      </c>
      <c r="I548" s="1" t="s">
        <v>10282</v>
      </c>
      <c r="J548" s="4" t="s">
        <v>10283</v>
      </c>
      <c r="K548" s="1" t="s">
        <v>401</v>
      </c>
      <c r="L548" s="1" t="s">
        <v>31</v>
      </c>
      <c r="M548" s="1" t="s">
        <v>8836</v>
      </c>
      <c r="N548" s="1" t="s">
        <v>10284</v>
      </c>
      <c r="O548" s="1" t="s">
        <v>10285</v>
      </c>
      <c r="P548" s="1">
        <v>1.0</v>
      </c>
      <c r="Q548" s="1">
        <v>1.0</v>
      </c>
      <c r="R548" s="1">
        <v>7.0</v>
      </c>
      <c r="S548" s="1">
        <v>2.0</v>
      </c>
      <c r="T548" s="1">
        <v>6.0</v>
      </c>
      <c r="U548" s="1">
        <v>40.0</v>
      </c>
      <c r="V548" s="1" t="s">
        <v>10286</v>
      </c>
      <c r="W548" s="9"/>
      <c r="X548" s="1" t="s">
        <v>95</v>
      </c>
      <c r="Y548" s="1" t="s">
        <v>36</v>
      </c>
    </row>
    <row r="549">
      <c r="A549" s="1" t="s">
        <v>10287</v>
      </c>
      <c r="B549" s="1" t="s">
        <v>10288</v>
      </c>
      <c r="C549" s="1" t="s">
        <v>10289</v>
      </c>
      <c r="H549" s="7" t="s">
        <v>10290</v>
      </c>
      <c r="J549" s="4" t="s">
        <v>10291</v>
      </c>
      <c r="K549" s="1" t="s">
        <v>30</v>
      </c>
      <c r="L549" s="1" t="s">
        <v>31</v>
      </c>
      <c r="M549" s="1" t="s">
        <v>7874</v>
      </c>
      <c r="N549" s="1" t="s">
        <v>10292</v>
      </c>
      <c r="O549" s="1" t="s">
        <v>10293</v>
      </c>
      <c r="P549" s="1">
        <v>1.0</v>
      </c>
      <c r="Q549" s="1">
        <v>1.0</v>
      </c>
      <c r="U549" s="1">
        <v>27.0</v>
      </c>
      <c r="V549" s="1" t="s">
        <v>10294</v>
      </c>
      <c r="W549" s="9"/>
      <c r="X549" s="6"/>
      <c r="Y549" s="1" t="s">
        <v>36</v>
      </c>
    </row>
    <row r="550">
      <c r="A550" s="1" t="s">
        <v>10295</v>
      </c>
      <c r="B550" s="1" t="s">
        <v>10296</v>
      </c>
      <c r="C550" s="1" t="s">
        <v>10297</v>
      </c>
      <c r="D550" s="1" t="s">
        <v>10297</v>
      </c>
      <c r="E550" s="1" t="s">
        <v>10298</v>
      </c>
      <c r="F550" s="1" t="s">
        <v>10299</v>
      </c>
      <c r="G550" s="1" t="s">
        <v>10300</v>
      </c>
      <c r="J550" s="4" t="s">
        <v>10301</v>
      </c>
      <c r="K550" s="1" t="s">
        <v>30</v>
      </c>
      <c r="L550" s="1" t="s">
        <v>31</v>
      </c>
      <c r="M550" s="1" t="s">
        <v>3898</v>
      </c>
      <c r="N550" s="1" t="s">
        <v>10302</v>
      </c>
      <c r="O550" s="1" t="s">
        <v>10303</v>
      </c>
      <c r="P550" s="1">
        <v>1.0</v>
      </c>
      <c r="Q550" s="1">
        <v>1.0</v>
      </c>
      <c r="U550" s="1">
        <v>16.0</v>
      </c>
      <c r="V550" s="1" t="s">
        <v>10304</v>
      </c>
      <c r="W550" s="10">
        <v>44234.0</v>
      </c>
      <c r="X550" s="1" t="s">
        <v>135</v>
      </c>
      <c r="Y550" s="1" t="s">
        <v>36</v>
      </c>
    </row>
    <row r="551">
      <c r="A551" s="1" t="s">
        <v>10305</v>
      </c>
      <c r="B551" s="1" t="s">
        <v>10306</v>
      </c>
      <c r="C551" s="1" t="s">
        <v>10307</v>
      </c>
      <c r="H551" s="1" t="s">
        <v>10308</v>
      </c>
      <c r="J551" s="4" t="s">
        <v>10309</v>
      </c>
      <c r="K551" s="1" t="s">
        <v>30</v>
      </c>
      <c r="L551" s="1" t="s">
        <v>51</v>
      </c>
      <c r="M551" s="1" t="s">
        <v>10310</v>
      </c>
      <c r="N551" s="1" t="s">
        <v>10311</v>
      </c>
      <c r="O551" s="1" t="s">
        <v>10312</v>
      </c>
      <c r="P551" s="1">
        <v>1.0</v>
      </c>
      <c r="Q551" s="1">
        <v>1.0</v>
      </c>
      <c r="U551" s="1">
        <v>3.0</v>
      </c>
      <c r="V551" s="1" t="s">
        <v>10313</v>
      </c>
      <c r="W551" s="9"/>
      <c r="X551" s="6"/>
      <c r="Y551" s="1"/>
    </row>
    <row r="552">
      <c r="A552" s="1" t="s">
        <v>2195</v>
      </c>
      <c r="B552" s="1" t="s">
        <v>2196</v>
      </c>
      <c r="C552" s="1" t="s">
        <v>2197</v>
      </c>
      <c r="D552" s="1" t="s">
        <v>2198</v>
      </c>
      <c r="E552" s="1" t="s">
        <v>2199</v>
      </c>
      <c r="G552" s="1" t="s">
        <v>1589</v>
      </c>
      <c r="H552" s="1" t="s">
        <v>2200</v>
      </c>
      <c r="J552" s="4" t="s">
        <v>2201</v>
      </c>
      <c r="K552" s="1" t="s">
        <v>30</v>
      </c>
      <c r="L552" s="1" t="s">
        <v>31</v>
      </c>
      <c r="M552" s="1" t="s">
        <v>1123</v>
      </c>
      <c r="N552" s="1" t="s">
        <v>2202</v>
      </c>
      <c r="O552" s="1" t="s">
        <v>2203</v>
      </c>
      <c r="P552" s="1">
        <v>1.0</v>
      </c>
      <c r="Q552" s="1">
        <v>1.0</v>
      </c>
      <c r="U552" s="1">
        <v>2.0</v>
      </c>
      <c r="V552" s="1" t="s">
        <v>2204</v>
      </c>
      <c r="W552" s="9"/>
      <c r="X552" s="6"/>
      <c r="Y552" s="1"/>
    </row>
    <row r="553">
      <c r="A553" s="1" t="s">
        <v>10314</v>
      </c>
      <c r="B553" s="1" t="s">
        <v>10315</v>
      </c>
      <c r="C553" s="1" t="s">
        <v>10316</v>
      </c>
      <c r="D553" s="1" t="s">
        <v>10317</v>
      </c>
      <c r="G553" s="1" t="s">
        <v>10318</v>
      </c>
      <c r="H553" s="1" t="s">
        <v>10319</v>
      </c>
      <c r="J553" s="4" t="s">
        <v>10320</v>
      </c>
      <c r="K553" s="1" t="s">
        <v>401</v>
      </c>
      <c r="L553" s="1" t="s">
        <v>79</v>
      </c>
      <c r="M553" s="1" t="s">
        <v>4254</v>
      </c>
      <c r="N553" s="1" t="s">
        <v>10321</v>
      </c>
      <c r="O553" s="1" t="s">
        <v>10322</v>
      </c>
      <c r="P553" s="1">
        <v>1.0</v>
      </c>
      <c r="Q553" s="1">
        <v>1.0</v>
      </c>
      <c r="U553" s="1">
        <v>92.0</v>
      </c>
      <c r="V553" s="1" t="s">
        <v>10323</v>
      </c>
      <c r="W553" s="10">
        <v>44150.0</v>
      </c>
      <c r="X553" s="6"/>
      <c r="Y553" s="1" t="s">
        <v>199</v>
      </c>
    </row>
    <row r="554">
      <c r="A554" s="1" t="s">
        <v>10324</v>
      </c>
      <c r="B554" s="1" t="s">
        <v>10325</v>
      </c>
      <c r="C554" s="1" t="s">
        <v>10326</v>
      </c>
      <c r="D554" s="1" t="s">
        <v>10327</v>
      </c>
      <c r="E554" s="1" t="s">
        <v>10328</v>
      </c>
      <c r="G554" s="1" t="s">
        <v>10329</v>
      </c>
      <c r="H554" s="1" t="s">
        <v>10330</v>
      </c>
      <c r="J554" s="4" t="s">
        <v>10331</v>
      </c>
      <c r="K554" s="1" t="s">
        <v>30</v>
      </c>
      <c r="L554" s="1" t="s">
        <v>51</v>
      </c>
      <c r="M554" s="1" t="s">
        <v>10332</v>
      </c>
      <c r="N554" s="1" t="s">
        <v>10333</v>
      </c>
      <c r="O554" s="1" t="s">
        <v>10334</v>
      </c>
      <c r="P554" s="1">
        <v>1.0</v>
      </c>
      <c r="Q554" s="1">
        <v>1.0</v>
      </c>
      <c r="U554" s="1">
        <v>2.0</v>
      </c>
      <c r="V554" s="1" t="s">
        <v>10335</v>
      </c>
      <c r="W554" s="9"/>
      <c r="X554" s="6"/>
      <c r="Y554" s="1" t="s">
        <v>36</v>
      </c>
    </row>
    <row r="555">
      <c r="A555" s="1" t="s">
        <v>10336</v>
      </c>
      <c r="B555" s="1" t="s">
        <v>10337</v>
      </c>
      <c r="C555" s="1" t="s">
        <v>6191</v>
      </c>
      <c r="H555" s="1" t="s">
        <v>10338</v>
      </c>
      <c r="J555" s="4" t="s">
        <v>10339</v>
      </c>
      <c r="K555" s="1" t="s">
        <v>41</v>
      </c>
      <c r="L555" s="1" t="s">
        <v>31</v>
      </c>
      <c r="M555" s="1" t="s">
        <v>31</v>
      </c>
      <c r="N555" s="1" t="s">
        <v>10340</v>
      </c>
      <c r="O555" s="1" t="s">
        <v>10341</v>
      </c>
      <c r="P555" s="1">
        <v>11.0</v>
      </c>
      <c r="Q555" s="1">
        <v>2.0</v>
      </c>
      <c r="U555" s="1">
        <v>1.0</v>
      </c>
      <c r="V555" s="1" t="s">
        <v>10342</v>
      </c>
      <c r="W555" s="10">
        <v>44238.0</v>
      </c>
      <c r="X555" s="6"/>
      <c r="Y555" s="1" t="s">
        <v>36</v>
      </c>
    </row>
    <row r="556">
      <c r="A556" s="1" t="s">
        <v>10343</v>
      </c>
      <c r="B556" s="1" t="s">
        <v>10344</v>
      </c>
      <c r="C556" s="1" t="s">
        <v>10345</v>
      </c>
      <c r="D556" s="1" t="s">
        <v>10346</v>
      </c>
      <c r="J556" s="4" t="s">
        <v>10347</v>
      </c>
      <c r="K556" s="1" t="s">
        <v>30</v>
      </c>
      <c r="L556" s="1" t="s">
        <v>79</v>
      </c>
      <c r="M556" s="1" t="s">
        <v>10348</v>
      </c>
      <c r="N556" s="1" t="s">
        <v>10349</v>
      </c>
      <c r="O556" s="1" t="s">
        <v>10350</v>
      </c>
      <c r="P556" s="1">
        <v>3.0</v>
      </c>
      <c r="Q556" s="1">
        <v>2.0</v>
      </c>
      <c r="U556" s="1">
        <v>5.0</v>
      </c>
      <c r="V556" s="1" t="s">
        <v>10351</v>
      </c>
      <c r="W556" s="9"/>
      <c r="X556" s="6"/>
      <c r="Y556" s="1" t="s">
        <v>36</v>
      </c>
    </row>
    <row r="557">
      <c r="A557" s="1" t="s">
        <v>10352</v>
      </c>
      <c r="B557" s="1" t="s">
        <v>10353</v>
      </c>
      <c r="C557" s="1" t="s">
        <v>10354</v>
      </c>
      <c r="J557" s="4" t="s">
        <v>10355</v>
      </c>
      <c r="K557" s="1" t="s">
        <v>30</v>
      </c>
      <c r="L557" s="1" t="s">
        <v>31</v>
      </c>
      <c r="M557" s="1" t="s">
        <v>10356</v>
      </c>
      <c r="N557" s="1" t="s">
        <v>10357</v>
      </c>
      <c r="O557" s="1" t="s">
        <v>10358</v>
      </c>
      <c r="P557" s="1">
        <v>3.0</v>
      </c>
      <c r="Q557" s="1">
        <v>2.0</v>
      </c>
      <c r="U557" s="1">
        <v>84.0</v>
      </c>
      <c r="V557" s="1" t="s">
        <v>10359</v>
      </c>
      <c r="W557" s="10">
        <v>44046.0</v>
      </c>
      <c r="X557" s="6"/>
      <c r="Y557" s="1"/>
    </row>
    <row r="558">
      <c r="A558" s="1" t="s">
        <v>10360</v>
      </c>
      <c r="B558" s="1" t="s">
        <v>10361</v>
      </c>
      <c r="C558" s="1" t="s">
        <v>10362</v>
      </c>
      <c r="J558" s="4" t="s">
        <v>10363</v>
      </c>
      <c r="K558" s="1" t="s">
        <v>30</v>
      </c>
      <c r="L558" s="1" t="s">
        <v>1191</v>
      </c>
      <c r="M558" s="1" t="s">
        <v>10364</v>
      </c>
      <c r="N558" s="1" t="s">
        <v>10365</v>
      </c>
      <c r="O558" s="1" t="s">
        <v>10366</v>
      </c>
      <c r="P558" s="1">
        <v>1.0</v>
      </c>
      <c r="Q558" s="1">
        <v>1.0</v>
      </c>
      <c r="U558" s="1">
        <v>397.0</v>
      </c>
      <c r="V558" s="1" t="s">
        <v>10367</v>
      </c>
      <c r="W558" s="10">
        <v>44223.0</v>
      </c>
      <c r="X558" s="6"/>
      <c r="Y558" s="1"/>
    </row>
    <row r="559">
      <c r="A559" s="1" t="s">
        <v>10368</v>
      </c>
      <c r="B559" s="1" t="s">
        <v>10369</v>
      </c>
      <c r="C559" s="1" t="s">
        <v>10370</v>
      </c>
      <c r="H559" s="1" t="s">
        <v>10371</v>
      </c>
      <c r="I559" s="1" t="s">
        <v>10372</v>
      </c>
      <c r="J559" s="4" t="s">
        <v>10373</v>
      </c>
      <c r="K559" s="1" t="s">
        <v>30</v>
      </c>
      <c r="L559" s="1" t="s">
        <v>31</v>
      </c>
      <c r="M559" s="1" t="s">
        <v>4470</v>
      </c>
      <c r="N559" s="1" t="s">
        <v>10374</v>
      </c>
      <c r="O559" s="1" t="s">
        <v>10375</v>
      </c>
      <c r="P559" s="1">
        <v>6.0</v>
      </c>
      <c r="Q559" s="1">
        <v>3.0</v>
      </c>
      <c r="R559" s="1">
        <v>12.0</v>
      </c>
      <c r="S559" s="1">
        <v>2.0</v>
      </c>
      <c r="T559" s="1">
        <v>7.0</v>
      </c>
      <c r="U559" s="1">
        <v>127.0</v>
      </c>
      <c r="V559" s="1" t="s">
        <v>10376</v>
      </c>
      <c r="W559" s="10">
        <v>43795.0</v>
      </c>
      <c r="X559" s="1" t="s">
        <v>95</v>
      </c>
      <c r="Y559" s="1" t="s">
        <v>36</v>
      </c>
    </row>
    <row r="560">
      <c r="A560" s="1" t="s">
        <v>10377</v>
      </c>
      <c r="B560" s="1" t="s">
        <v>10378</v>
      </c>
      <c r="C560" s="1" t="s">
        <v>10379</v>
      </c>
      <c r="D560" s="1" t="s">
        <v>10380</v>
      </c>
      <c r="J560" s="4" t="s">
        <v>10381</v>
      </c>
      <c r="K560" s="1" t="s">
        <v>61</v>
      </c>
      <c r="L560" s="1" t="s">
        <v>51</v>
      </c>
      <c r="M560" s="1" t="s">
        <v>10382</v>
      </c>
      <c r="N560" s="1" t="s">
        <v>10383</v>
      </c>
      <c r="O560" s="1" t="s">
        <v>10384</v>
      </c>
      <c r="P560" s="1">
        <v>1.0</v>
      </c>
      <c r="Q560" s="1">
        <v>1.0</v>
      </c>
      <c r="U560" s="1">
        <v>116.0</v>
      </c>
      <c r="V560" s="1" t="s">
        <v>10385</v>
      </c>
      <c r="W560" s="10">
        <v>43478.0</v>
      </c>
      <c r="X560" s="6"/>
      <c r="Y560" s="1" t="s">
        <v>36</v>
      </c>
    </row>
    <row r="561">
      <c r="A561" s="1" t="s">
        <v>10386</v>
      </c>
      <c r="B561" s="1" t="s">
        <v>10387</v>
      </c>
      <c r="C561" s="1" t="s">
        <v>10388</v>
      </c>
      <c r="D561" s="1" t="s">
        <v>10389</v>
      </c>
      <c r="F561" s="1" t="s">
        <v>10390</v>
      </c>
      <c r="H561" s="1" t="s">
        <v>10391</v>
      </c>
      <c r="J561" s="4" t="s">
        <v>10392</v>
      </c>
      <c r="K561" s="1" t="s">
        <v>30</v>
      </c>
      <c r="L561" s="1" t="s">
        <v>31</v>
      </c>
      <c r="M561" s="1" t="s">
        <v>10393</v>
      </c>
      <c r="N561" s="1" t="s">
        <v>10394</v>
      </c>
      <c r="O561" s="1" t="s">
        <v>10395</v>
      </c>
      <c r="P561" s="1">
        <v>1.0</v>
      </c>
      <c r="Q561" s="1">
        <v>1.0</v>
      </c>
      <c r="R561" s="1">
        <v>1.0</v>
      </c>
      <c r="S561" s="1">
        <v>1.0</v>
      </c>
      <c r="T561" s="1">
        <v>1.0</v>
      </c>
      <c r="U561" s="1">
        <v>1185.0</v>
      </c>
      <c r="V561" s="1" t="s">
        <v>10396</v>
      </c>
      <c r="W561" s="10">
        <v>43068.0</v>
      </c>
      <c r="X561" s="1" t="s">
        <v>95</v>
      </c>
      <c r="Y561" s="1" t="s">
        <v>36</v>
      </c>
    </row>
    <row r="562">
      <c r="A562" s="1" t="s">
        <v>10397</v>
      </c>
      <c r="B562" s="1" t="s">
        <v>10398</v>
      </c>
      <c r="C562" s="1" t="s">
        <v>10399</v>
      </c>
      <c r="F562" s="1" t="s">
        <v>10400</v>
      </c>
      <c r="G562" s="1" t="s">
        <v>10401</v>
      </c>
      <c r="H562" s="1" t="s">
        <v>10402</v>
      </c>
      <c r="J562" s="4" t="s">
        <v>10403</v>
      </c>
      <c r="K562" s="1" t="s">
        <v>61</v>
      </c>
      <c r="L562" s="1" t="s">
        <v>31</v>
      </c>
      <c r="M562" s="1" t="s">
        <v>10404</v>
      </c>
      <c r="N562" s="1" t="s">
        <v>10405</v>
      </c>
      <c r="O562" s="1" t="s">
        <v>10406</v>
      </c>
      <c r="P562" s="1">
        <v>1.0</v>
      </c>
      <c r="Q562" s="1">
        <v>1.0</v>
      </c>
      <c r="U562" s="1">
        <v>3.0</v>
      </c>
      <c r="V562" s="1" t="s">
        <v>10407</v>
      </c>
      <c r="W562" s="9"/>
      <c r="X562" s="1" t="s">
        <v>95</v>
      </c>
      <c r="Y562" s="1" t="s">
        <v>168</v>
      </c>
    </row>
    <row r="563">
      <c r="A563" s="1" t="s">
        <v>10408</v>
      </c>
      <c r="B563" s="1" t="s">
        <v>10409</v>
      </c>
      <c r="C563" s="1" t="s">
        <v>10410</v>
      </c>
      <c r="H563" s="1" t="s">
        <v>10411</v>
      </c>
      <c r="J563" s="4" t="s">
        <v>10412</v>
      </c>
      <c r="K563" s="1" t="s">
        <v>30</v>
      </c>
      <c r="L563" s="1" t="s">
        <v>51</v>
      </c>
      <c r="M563" s="1" t="s">
        <v>10413</v>
      </c>
      <c r="N563" s="1" t="s">
        <v>10414</v>
      </c>
      <c r="O563" s="1" t="s">
        <v>10415</v>
      </c>
      <c r="P563" s="1">
        <v>1.0</v>
      </c>
      <c r="Q563" s="1">
        <v>1.0</v>
      </c>
      <c r="U563" s="1">
        <v>2.0</v>
      </c>
      <c r="V563" s="1" t="s">
        <v>10416</v>
      </c>
      <c r="W563" s="10">
        <v>44236.0</v>
      </c>
      <c r="X563" s="6"/>
      <c r="Y563" s="1" t="s">
        <v>36</v>
      </c>
    </row>
    <row r="564">
      <c r="A564" s="1" t="s">
        <v>10417</v>
      </c>
      <c r="B564" s="1" t="s">
        <v>10418</v>
      </c>
      <c r="C564" s="1" t="s">
        <v>10419</v>
      </c>
      <c r="J564" s="4" t="s">
        <v>10420</v>
      </c>
      <c r="K564" s="1" t="s">
        <v>30</v>
      </c>
      <c r="L564" s="1" t="s">
        <v>31</v>
      </c>
      <c r="M564" s="1" t="s">
        <v>10421</v>
      </c>
      <c r="N564" s="1" t="s">
        <v>10422</v>
      </c>
      <c r="O564" s="1" t="s">
        <v>10423</v>
      </c>
      <c r="P564" s="1">
        <v>1.0</v>
      </c>
      <c r="Q564" s="1">
        <v>1.0</v>
      </c>
      <c r="U564" s="1">
        <v>1.0</v>
      </c>
      <c r="V564" s="1" t="s">
        <v>10424</v>
      </c>
      <c r="W564" s="9"/>
      <c r="X564" s="6"/>
      <c r="Y564" s="1"/>
    </row>
    <row r="565">
      <c r="A565" s="1" t="s">
        <v>10425</v>
      </c>
      <c r="B565" s="1" t="s">
        <v>10426</v>
      </c>
      <c r="C565" s="1" t="s">
        <v>10427</v>
      </c>
      <c r="D565" s="1" t="s">
        <v>10428</v>
      </c>
      <c r="H565" s="1" t="s">
        <v>10429</v>
      </c>
      <c r="J565" s="4" t="s">
        <v>10430</v>
      </c>
      <c r="K565" s="1" t="s">
        <v>30</v>
      </c>
      <c r="L565" s="1" t="s">
        <v>79</v>
      </c>
      <c r="M565" s="1" t="s">
        <v>10431</v>
      </c>
      <c r="N565" s="1" t="s">
        <v>10432</v>
      </c>
      <c r="O565" s="1" t="s">
        <v>10433</v>
      </c>
      <c r="P565" s="1">
        <v>1.0</v>
      </c>
      <c r="Q565" s="1">
        <v>1.0</v>
      </c>
      <c r="U565" s="1">
        <v>3.0</v>
      </c>
      <c r="V565" s="1" t="s">
        <v>10434</v>
      </c>
      <c r="W565" s="9"/>
      <c r="X565" s="6"/>
      <c r="Y565" s="1" t="s">
        <v>199</v>
      </c>
    </row>
    <row r="566">
      <c r="A566" s="1" t="s">
        <v>10435</v>
      </c>
      <c r="B566" s="1" t="s">
        <v>10436</v>
      </c>
      <c r="C566" s="1" t="s">
        <v>10437</v>
      </c>
      <c r="H566" s="1" t="s">
        <v>10438</v>
      </c>
      <c r="J566" s="4" t="s">
        <v>10439</v>
      </c>
      <c r="K566" s="1" t="s">
        <v>30</v>
      </c>
      <c r="L566" s="1" t="s">
        <v>79</v>
      </c>
      <c r="M566" s="1" t="s">
        <v>10440</v>
      </c>
      <c r="N566" s="1" t="s">
        <v>10441</v>
      </c>
      <c r="O566" s="1" t="s">
        <v>10442</v>
      </c>
      <c r="P566" s="1">
        <v>1.0</v>
      </c>
      <c r="Q566" s="1">
        <v>2.0</v>
      </c>
      <c r="U566" s="1">
        <v>38.0</v>
      </c>
      <c r="V566" s="1" t="s">
        <v>10443</v>
      </c>
      <c r="W566" s="9"/>
      <c r="X566" s="6"/>
      <c r="Y566" s="1" t="s">
        <v>36</v>
      </c>
    </row>
    <row r="567">
      <c r="A567" s="1" t="s">
        <v>10444</v>
      </c>
      <c r="B567" s="1" t="s">
        <v>10445</v>
      </c>
      <c r="C567" s="1" t="s">
        <v>10446</v>
      </c>
      <c r="J567" s="4" t="s">
        <v>10447</v>
      </c>
      <c r="K567" s="1" t="s">
        <v>30</v>
      </c>
      <c r="L567" s="1" t="s">
        <v>31</v>
      </c>
      <c r="M567" s="1" t="s">
        <v>6765</v>
      </c>
      <c r="N567" s="1" t="s">
        <v>10448</v>
      </c>
      <c r="O567" s="1" t="s">
        <v>10449</v>
      </c>
      <c r="P567" s="1">
        <v>1.0</v>
      </c>
      <c r="Q567" s="1">
        <v>1.0</v>
      </c>
      <c r="U567" s="1">
        <v>2.0</v>
      </c>
      <c r="V567" s="1" t="s">
        <v>10450</v>
      </c>
      <c r="W567" s="10">
        <v>44235.0</v>
      </c>
      <c r="X567" s="6"/>
      <c r="Y567" s="1"/>
    </row>
    <row r="568">
      <c r="A568" s="1" t="s">
        <v>10451</v>
      </c>
      <c r="B568" s="1" t="s">
        <v>10452</v>
      </c>
      <c r="C568" s="1" t="s">
        <v>5875</v>
      </c>
      <c r="D568" s="1" t="s">
        <v>5876</v>
      </c>
      <c r="E568" s="1" t="s">
        <v>5877</v>
      </c>
      <c r="G568" s="1" t="s">
        <v>5878</v>
      </c>
      <c r="J568" s="4" t="s">
        <v>10453</v>
      </c>
      <c r="K568" s="1" t="s">
        <v>401</v>
      </c>
      <c r="L568" s="1" t="s">
        <v>31</v>
      </c>
      <c r="M568" s="1" t="s">
        <v>8440</v>
      </c>
      <c r="N568" s="1" t="s">
        <v>10454</v>
      </c>
      <c r="O568" s="1" t="s">
        <v>10455</v>
      </c>
      <c r="P568" s="1">
        <v>1.0</v>
      </c>
      <c r="R568" s="1">
        <v>1.0</v>
      </c>
      <c r="U568" s="1">
        <v>94.0</v>
      </c>
      <c r="V568" s="1" t="s">
        <v>10456</v>
      </c>
      <c r="W568" s="10">
        <v>44031.0</v>
      </c>
      <c r="X568" s="6"/>
      <c r="Y568" s="1" t="s">
        <v>36</v>
      </c>
    </row>
    <row r="569">
      <c r="A569" s="1" t="s">
        <v>10457</v>
      </c>
      <c r="B569" s="1" t="s">
        <v>10458</v>
      </c>
      <c r="C569" s="1" t="s">
        <v>10459</v>
      </c>
      <c r="D569" s="1" t="s">
        <v>10460</v>
      </c>
      <c r="E569" s="1" t="s">
        <v>10461</v>
      </c>
      <c r="G569" s="1" t="s">
        <v>10462</v>
      </c>
      <c r="H569" s="1" t="s">
        <v>10463</v>
      </c>
      <c r="J569" s="4" t="s">
        <v>10464</v>
      </c>
      <c r="K569" s="1" t="s">
        <v>401</v>
      </c>
      <c r="L569" s="1" t="s">
        <v>79</v>
      </c>
      <c r="M569" s="1" t="s">
        <v>7404</v>
      </c>
      <c r="N569" s="1" t="s">
        <v>10465</v>
      </c>
      <c r="O569" s="1" t="s">
        <v>10466</v>
      </c>
      <c r="P569" s="1">
        <v>1.0</v>
      </c>
      <c r="Q569" s="1">
        <v>1.0</v>
      </c>
      <c r="U569" s="1">
        <v>6.0</v>
      </c>
      <c r="V569" s="1" t="s">
        <v>10467</v>
      </c>
      <c r="W569" s="10">
        <v>43873.0</v>
      </c>
      <c r="X569" s="6"/>
      <c r="Y569" s="1" t="s">
        <v>36</v>
      </c>
    </row>
    <row r="570">
      <c r="A570" s="1" t="s">
        <v>10468</v>
      </c>
      <c r="B570" s="1" t="s">
        <v>10469</v>
      </c>
      <c r="C570" s="1" t="s">
        <v>1522</v>
      </c>
      <c r="J570" s="4" t="s">
        <v>10470</v>
      </c>
      <c r="K570" s="1" t="s">
        <v>401</v>
      </c>
      <c r="L570" s="1" t="s">
        <v>31</v>
      </c>
      <c r="M570" s="1" t="s">
        <v>539</v>
      </c>
      <c r="N570" s="1" t="s">
        <v>10471</v>
      </c>
      <c r="O570" s="1" t="s">
        <v>10472</v>
      </c>
      <c r="P570" s="1">
        <v>1.0</v>
      </c>
      <c r="Q570" s="1">
        <v>1.0</v>
      </c>
      <c r="U570" s="1">
        <v>3.0</v>
      </c>
      <c r="V570" s="1" t="s">
        <v>10473</v>
      </c>
      <c r="W570" s="9"/>
      <c r="X570" s="6"/>
      <c r="Y570" s="1"/>
    </row>
    <row r="571">
      <c r="A571" s="1" t="s">
        <v>10474</v>
      </c>
      <c r="B571" s="1" t="s">
        <v>10475</v>
      </c>
      <c r="C571" s="1" t="s">
        <v>10476</v>
      </c>
      <c r="D571" s="1" t="s">
        <v>10477</v>
      </c>
      <c r="E571" s="1" t="s">
        <v>10478</v>
      </c>
      <c r="G571" s="1" t="s">
        <v>3288</v>
      </c>
      <c r="H571" s="1" t="s">
        <v>10479</v>
      </c>
      <c r="J571" s="4" t="s">
        <v>10480</v>
      </c>
      <c r="K571" s="1" t="s">
        <v>30</v>
      </c>
      <c r="L571" s="1" t="s">
        <v>31</v>
      </c>
      <c r="M571" s="1" t="s">
        <v>10481</v>
      </c>
      <c r="N571" s="1" t="s">
        <v>10482</v>
      </c>
      <c r="O571" s="1" t="s">
        <v>10483</v>
      </c>
      <c r="P571" s="1">
        <v>1.0</v>
      </c>
      <c r="Q571" s="1">
        <v>2.0</v>
      </c>
      <c r="U571" s="1">
        <v>11.0</v>
      </c>
      <c r="V571" s="1" t="s">
        <v>10484</v>
      </c>
      <c r="W571" s="9"/>
      <c r="X571" s="1" t="s">
        <v>95</v>
      </c>
      <c r="Y571" s="1" t="s">
        <v>36</v>
      </c>
    </row>
    <row r="572">
      <c r="A572" s="1" t="s">
        <v>10485</v>
      </c>
      <c r="B572" s="1" t="s">
        <v>10486</v>
      </c>
      <c r="C572" s="1" t="s">
        <v>10487</v>
      </c>
      <c r="D572" s="1" t="s">
        <v>10488</v>
      </c>
      <c r="G572" s="1" t="s">
        <v>10489</v>
      </c>
      <c r="J572" s="4" t="s">
        <v>10490</v>
      </c>
      <c r="K572" s="1" t="s">
        <v>30</v>
      </c>
      <c r="L572" s="1" t="s">
        <v>51</v>
      </c>
      <c r="M572" s="1" t="s">
        <v>10491</v>
      </c>
      <c r="N572" s="1" t="s">
        <v>10492</v>
      </c>
      <c r="O572" s="1" t="s">
        <v>10493</v>
      </c>
      <c r="P572" s="1">
        <v>2.0</v>
      </c>
      <c r="Q572" s="1">
        <v>1.0</v>
      </c>
      <c r="R572" s="1">
        <v>1.0</v>
      </c>
      <c r="U572" s="1">
        <v>34.0</v>
      </c>
      <c r="V572" s="1" t="s">
        <v>10494</v>
      </c>
      <c r="W572" s="9"/>
      <c r="X572" s="6"/>
      <c r="Y572" s="1"/>
    </row>
    <row r="573">
      <c r="A573" s="1" t="s">
        <v>10495</v>
      </c>
      <c r="B573" s="1" t="s">
        <v>10496</v>
      </c>
      <c r="C573" s="1" t="s">
        <v>10497</v>
      </c>
      <c r="J573" s="4" t="s">
        <v>10498</v>
      </c>
      <c r="K573" s="1" t="s">
        <v>30</v>
      </c>
      <c r="L573" s="1" t="s">
        <v>31</v>
      </c>
      <c r="M573" s="1" t="s">
        <v>10499</v>
      </c>
      <c r="N573" s="1" t="s">
        <v>10500</v>
      </c>
      <c r="O573" s="1" t="s">
        <v>10501</v>
      </c>
      <c r="P573" s="1">
        <v>2.0</v>
      </c>
      <c r="Q573" s="1">
        <v>1.0</v>
      </c>
      <c r="U573" s="1">
        <v>2.0</v>
      </c>
      <c r="V573" s="1" t="s">
        <v>10502</v>
      </c>
      <c r="W573" s="9"/>
      <c r="X573" s="6"/>
      <c r="Y573" s="1"/>
    </row>
    <row r="574">
      <c r="A574" s="1" t="s">
        <v>10503</v>
      </c>
      <c r="B574" s="1" t="s">
        <v>10504</v>
      </c>
      <c r="C574" s="1" t="s">
        <v>10505</v>
      </c>
      <c r="E574" s="1" t="s">
        <v>10506</v>
      </c>
      <c r="H574" s="1" t="s">
        <v>10507</v>
      </c>
      <c r="J574" s="4" t="s">
        <v>10508</v>
      </c>
      <c r="K574" s="1" t="s">
        <v>30</v>
      </c>
      <c r="L574" s="1" t="s">
        <v>51</v>
      </c>
      <c r="M574" s="1" t="s">
        <v>10509</v>
      </c>
      <c r="N574" s="1" t="s">
        <v>10510</v>
      </c>
      <c r="O574" s="1" t="s">
        <v>10511</v>
      </c>
      <c r="P574" s="1">
        <v>1.0</v>
      </c>
      <c r="Q574" s="1">
        <v>1.0</v>
      </c>
      <c r="U574" s="1">
        <v>7.0</v>
      </c>
      <c r="V574" s="1" t="s">
        <v>10512</v>
      </c>
      <c r="W574" s="10">
        <v>44025.0</v>
      </c>
      <c r="X574" s="6"/>
      <c r="Y574" s="1" t="s">
        <v>199</v>
      </c>
    </row>
    <row r="575">
      <c r="A575" s="1" t="s">
        <v>10513</v>
      </c>
      <c r="B575" s="1" t="s">
        <v>10514</v>
      </c>
      <c r="C575" s="1" t="s">
        <v>10515</v>
      </c>
      <c r="D575" s="1" t="s">
        <v>10516</v>
      </c>
      <c r="E575" s="1" t="s">
        <v>10517</v>
      </c>
      <c r="F575" s="1" t="s">
        <v>10518</v>
      </c>
      <c r="G575" s="1" t="s">
        <v>10519</v>
      </c>
      <c r="H575" s="1" t="s">
        <v>10520</v>
      </c>
      <c r="J575" s="4" t="s">
        <v>10521</v>
      </c>
      <c r="K575" s="1" t="s">
        <v>30</v>
      </c>
      <c r="L575" s="1" t="s">
        <v>213</v>
      </c>
      <c r="M575" s="1" t="s">
        <v>10522</v>
      </c>
      <c r="N575" s="1" t="s">
        <v>10523</v>
      </c>
      <c r="O575" s="1" t="s">
        <v>10524</v>
      </c>
      <c r="P575" s="1">
        <v>1.0</v>
      </c>
      <c r="Q575" s="1">
        <v>2.0</v>
      </c>
      <c r="U575" s="1">
        <v>75.0</v>
      </c>
      <c r="V575" s="1" t="s">
        <v>10525</v>
      </c>
      <c r="W575" s="10">
        <v>43879.0</v>
      </c>
      <c r="X575" s="1" t="s">
        <v>95</v>
      </c>
      <c r="Y575" s="1" t="s">
        <v>36</v>
      </c>
    </row>
    <row r="576">
      <c r="A576" s="1" t="s">
        <v>10526</v>
      </c>
      <c r="B576" s="1" t="s">
        <v>10527</v>
      </c>
      <c r="C576" s="1" t="s">
        <v>2782</v>
      </c>
      <c r="J576" s="4" t="s">
        <v>10528</v>
      </c>
      <c r="K576" s="1" t="s">
        <v>30</v>
      </c>
      <c r="L576" s="1" t="s">
        <v>31</v>
      </c>
      <c r="M576" s="1" t="s">
        <v>307</v>
      </c>
      <c r="N576" s="1" t="s">
        <v>10529</v>
      </c>
      <c r="O576" s="1" t="s">
        <v>10530</v>
      </c>
      <c r="P576" s="1">
        <v>1.0</v>
      </c>
      <c r="Q576" s="1">
        <v>1.0</v>
      </c>
      <c r="U576" s="1">
        <v>5.0</v>
      </c>
      <c r="V576" s="1" t="s">
        <v>10531</v>
      </c>
      <c r="W576" s="10">
        <v>44185.0</v>
      </c>
      <c r="X576" s="6"/>
      <c r="Y576" s="1"/>
    </row>
    <row r="577">
      <c r="A577" s="1" t="s">
        <v>10532</v>
      </c>
      <c r="B577" s="1" t="s">
        <v>10533</v>
      </c>
      <c r="C577" s="1" t="s">
        <v>10534</v>
      </c>
      <c r="J577" s="4" t="s">
        <v>10535</v>
      </c>
      <c r="K577" s="1" t="s">
        <v>30</v>
      </c>
      <c r="L577" s="1" t="s">
        <v>31</v>
      </c>
      <c r="M577" s="1" t="s">
        <v>10536</v>
      </c>
      <c r="N577" s="1" t="s">
        <v>10537</v>
      </c>
      <c r="O577" s="1" t="s">
        <v>10538</v>
      </c>
      <c r="P577" s="1">
        <v>1.0</v>
      </c>
      <c r="Q577" s="1">
        <v>1.0</v>
      </c>
      <c r="U577" s="1">
        <v>1.0</v>
      </c>
      <c r="V577" s="1" t="s">
        <v>10539</v>
      </c>
      <c r="W577" s="10">
        <v>44232.0</v>
      </c>
      <c r="X577" s="6"/>
      <c r="Y577" s="1"/>
    </row>
    <row r="578">
      <c r="A578" s="1" t="s">
        <v>10540</v>
      </c>
      <c r="B578" s="1" t="s">
        <v>10541</v>
      </c>
      <c r="C578" s="1" t="s">
        <v>2782</v>
      </c>
      <c r="J578" s="4" t="s">
        <v>10542</v>
      </c>
      <c r="K578" s="1" t="s">
        <v>30</v>
      </c>
      <c r="L578" s="1" t="s">
        <v>31</v>
      </c>
      <c r="M578" s="1" t="s">
        <v>307</v>
      </c>
      <c r="N578" s="1" t="s">
        <v>10543</v>
      </c>
      <c r="O578" s="1" t="s">
        <v>10544</v>
      </c>
      <c r="P578" s="1">
        <v>1.0</v>
      </c>
      <c r="Q578" s="1">
        <v>1.0</v>
      </c>
      <c r="U578" s="1">
        <v>4.0</v>
      </c>
      <c r="V578" s="1" t="s">
        <v>10545</v>
      </c>
      <c r="W578" s="10">
        <v>44185.0</v>
      </c>
      <c r="X578" s="6"/>
      <c r="Y578" s="1"/>
    </row>
    <row r="579">
      <c r="A579" s="1" t="s">
        <v>10546</v>
      </c>
      <c r="B579" s="1" t="s">
        <v>10547</v>
      </c>
      <c r="C579" s="1" t="s">
        <v>10548</v>
      </c>
      <c r="D579" s="1" t="s">
        <v>10549</v>
      </c>
      <c r="F579" s="1" t="s">
        <v>10550</v>
      </c>
      <c r="G579" s="1" t="s">
        <v>9941</v>
      </c>
      <c r="J579" s="4" t="s">
        <v>10551</v>
      </c>
      <c r="K579" s="1" t="s">
        <v>30</v>
      </c>
      <c r="L579" s="1" t="s">
        <v>31</v>
      </c>
      <c r="M579" s="1" t="s">
        <v>6372</v>
      </c>
      <c r="N579" s="1" t="s">
        <v>10552</v>
      </c>
      <c r="O579" s="1" t="s">
        <v>10553</v>
      </c>
      <c r="P579" s="1">
        <v>1.0</v>
      </c>
      <c r="Q579" s="1">
        <v>1.0</v>
      </c>
      <c r="U579" s="1">
        <v>6.0</v>
      </c>
      <c r="V579" s="1" t="s">
        <v>10554</v>
      </c>
      <c r="W579" s="9"/>
      <c r="X579" s="1" t="s">
        <v>95</v>
      </c>
      <c r="Y579" s="1"/>
    </row>
    <row r="580">
      <c r="A580" s="1" t="s">
        <v>10555</v>
      </c>
      <c r="B580" s="1" t="s">
        <v>10556</v>
      </c>
      <c r="C580" s="1" t="s">
        <v>10557</v>
      </c>
      <c r="H580" s="1" t="s">
        <v>10558</v>
      </c>
      <c r="J580" s="4" t="s">
        <v>10559</v>
      </c>
      <c r="K580" s="1" t="s">
        <v>41</v>
      </c>
      <c r="L580" s="1" t="s">
        <v>31</v>
      </c>
      <c r="M580" s="1" t="s">
        <v>10560</v>
      </c>
      <c r="N580" s="1" t="s">
        <v>10561</v>
      </c>
      <c r="O580" s="1" t="s">
        <v>10562</v>
      </c>
      <c r="P580" s="1">
        <v>7.0</v>
      </c>
      <c r="Q580" s="1">
        <v>4.0</v>
      </c>
      <c r="R580" s="1">
        <v>2.0</v>
      </c>
      <c r="S580" s="1">
        <v>2.0</v>
      </c>
      <c r="T580" s="1">
        <v>1.0</v>
      </c>
      <c r="U580" s="1">
        <v>26.0</v>
      </c>
      <c r="V580" s="1" t="s">
        <v>10563</v>
      </c>
      <c r="W580" s="10">
        <v>43837.0</v>
      </c>
      <c r="X580" s="1"/>
      <c r="Y580" s="1" t="s">
        <v>5816</v>
      </c>
    </row>
    <row r="581">
      <c r="A581" s="1" t="s">
        <v>10564</v>
      </c>
      <c r="B581" s="1" t="s">
        <v>10565</v>
      </c>
      <c r="C581" s="1" t="s">
        <v>10566</v>
      </c>
      <c r="D581" s="1" t="s">
        <v>10567</v>
      </c>
      <c r="E581" s="1" t="s">
        <v>10568</v>
      </c>
      <c r="F581" s="1" t="s">
        <v>10569</v>
      </c>
      <c r="G581" s="1" t="s">
        <v>6870</v>
      </c>
      <c r="H581" s="1" t="s">
        <v>10570</v>
      </c>
      <c r="J581" s="4" t="s">
        <v>10571</v>
      </c>
      <c r="K581" s="1" t="s">
        <v>401</v>
      </c>
      <c r="L581" s="1" t="s">
        <v>31</v>
      </c>
      <c r="M581" s="1" t="s">
        <v>31</v>
      </c>
      <c r="N581" s="1" t="s">
        <v>10572</v>
      </c>
      <c r="O581" s="1" t="s">
        <v>10573</v>
      </c>
      <c r="P581" s="1">
        <v>1.0</v>
      </c>
      <c r="Q581" s="1">
        <v>1.0</v>
      </c>
      <c r="U581" s="1">
        <v>14.0</v>
      </c>
      <c r="V581" s="1" t="s">
        <v>10574</v>
      </c>
      <c r="W581" s="10">
        <v>43844.0</v>
      </c>
      <c r="X581" s="1" t="s">
        <v>95</v>
      </c>
      <c r="Y581" s="1" t="s">
        <v>36</v>
      </c>
    </row>
    <row r="582">
      <c r="A582" s="1" t="s">
        <v>10575</v>
      </c>
      <c r="B582" s="1" t="s">
        <v>10576</v>
      </c>
      <c r="C582" s="1" t="s">
        <v>10577</v>
      </c>
      <c r="H582" s="1" t="s">
        <v>10578</v>
      </c>
      <c r="J582" s="4" t="s">
        <v>10579</v>
      </c>
      <c r="K582" s="1" t="s">
        <v>30</v>
      </c>
      <c r="L582" s="1" t="s">
        <v>31</v>
      </c>
      <c r="M582" s="1" t="s">
        <v>31</v>
      </c>
      <c r="N582" s="1" t="s">
        <v>10580</v>
      </c>
      <c r="O582" s="1" t="s">
        <v>10581</v>
      </c>
      <c r="P582" s="1">
        <v>1.0</v>
      </c>
      <c r="Q582" s="1">
        <v>1.0</v>
      </c>
      <c r="U582" s="1">
        <v>8.0</v>
      </c>
      <c r="V582" s="1" t="s">
        <v>10582</v>
      </c>
      <c r="W582" s="9"/>
      <c r="X582" s="6"/>
      <c r="Y582" s="1" t="s">
        <v>36</v>
      </c>
    </row>
    <row r="583">
      <c r="A583" s="1" t="s">
        <v>10583</v>
      </c>
      <c r="B583" s="1" t="s">
        <v>10584</v>
      </c>
      <c r="C583" s="1" t="s">
        <v>10585</v>
      </c>
      <c r="H583" s="1" t="s">
        <v>10586</v>
      </c>
      <c r="I583" s="1" t="s">
        <v>10587</v>
      </c>
      <c r="J583" s="4" t="s">
        <v>10588</v>
      </c>
      <c r="K583" s="1" t="s">
        <v>10589</v>
      </c>
      <c r="L583" s="1" t="s">
        <v>31</v>
      </c>
      <c r="M583" s="1" t="s">
        <v>31</v>
      </c>
      <c r="N583" s="1" t="s">
        <v>10590</v>
      </c>
      <c r="O583" s="1" t="s">
        <v>10591</v>
      </c>
      <c r="P583" s="1">
        <v>3.0</v>
      </c>
      <c r="Q583" s="1">
        <v>1.0</v>
      </c>
      <c r="R583" s="1">
        <v>1.0</v>
      </c>
      <c r="S583" s="1">
        <v>1.0</v>
      </c>
      <c r="T583" s="1">
        <v>2.0</v>
      </c>
      <c r="U583" s="1">
        <v>29.0</v>
      </c>
      <c r="V583" s="1" t="s">
        <v>10592</v>
      </c>
      <c r="W583" s="9"/>
      <c r="X583" s="6"/>
      <c r="Y583" s="1" t="s">
        <v>36</v>
      </c>
    </row>
    <row r="584">
      <c r="A584" s="1" t="s">
        <v>10593</v>
      </c>
      <c r="B584" s="1" t="s">
        <v>10594</v>
      </c>
      <c r="C584" s="1" t="s">
        <v>10595</v>
      </c>
      <c r="J584" s="4" t="s">
        <v>10596</v>
      </c>
      <c r="K584" s="1" t="s">
        <v>30</v>
      </c>
      <c r="L584" s="1" t="s">
        <v>31</v>
      </c>
      <c r="M584" s="1" t="s">
        <v>8118</v>
      </c>
      <c r="N584" s="1" t="s">
        <v>10597</v>
      </c>
      <c r="O584" s="1" t="s">
        <v>10598</v>
      </c>
      <c r="P584" s="1">
        <v>2.0</v>
      </c>
      <c r="U584" s="1">
        <v>17.0</v>
      </c>
      <c r="V584" s="1" t="s">
        <v>10599</v>
      </c>
      <c r="W584" s="10">
        <v>44216.0</v>
      </c>
      <c r="X584" s="6"/>
      <c r="Y584" s="1"/>
    </row>
    <row r="585">
      <c r="A585" s="1" t="s">
        <v>10600</v>
      </c>
      <c r="B585" s="1" t="s">
        <v>10601</v>
      </c>
      <c r="C585" s="1" t="s">
        <v>10602</v>
      </c>
      <c r="E585" s="1" t="s">
        <v>10603</v>
      </c>
      <c r="J585" s="4" t="s">
        <v>10604</v>
      </c>
      <c r="K585" s="1" t="s">
        <v>30</v>
      </c>
      <c r="L585" s="1" t="s">
        <v>31</v>
      </c>
      <c r="M585" s="1" t="s">
        <v>31</v>
      </c>
      <c r="N585" s="1" t="s">
        <v>10605</v>
      </c>
      <c r="O585" s="1" t="s">
        <v>10606</v>
      </c>
      <c r="P585" s="1">
        <v>1.0</v>
      </c>
      <c r="Q585" s="1">
        <v>1.0</v>
      </c>
      <c r="U585" s="1">
        <v>1.0</v>
      </c>
      <c r="V585" s="1" t="s">
        <v>10607</v>
      </c>
      <c r="W585" s="9"/>
      <c r="X585" s="6"/>
      <c r="Y585" s="1"/>
    </row>
    <row r="586">
      <c r="A586" s="1" t="s">
        <v>10608</v>
      </c>
      <c r="B586" s="1" t="s">
        <v>10609</v>
      </c>
      <c r="C586" s="1" t="s">
        <v>10610</v>
      </c>
      <c r="H586" s="1" t="s">
        <v>10611</v>
      </c>
      <c r="J586" s="4" t="s">
        <v>10612</v>
      </c>
      <c r="K586" s="1" t="s">
        <v>401</v>
      </c>
      <c r="L586" s="1" t="s">
        <v>31</v>
      </c>
      <c r="M586" s="1" t="s">
        <v>31</v>
      </c>
      <c r="N586" s="1" t="s">
        <v>10613</v>
      </c>
      <c r="O586" s="1" t="s">
        <v>10614</v>
      </c>
      <c r="P586" s="1">
        <v>1.0</v>
      </c>
      <c r="Q586" s="1">
        <v>1.0</v>
      </c>
      <c r="R586" s="1">
        <v>1.0</v>
      </c>
      <c r="U586" s="1">
        <v>3.0</v>
      </c>
      <c r="V586" s="1" t="s">
        <v>10615</v>
      </c>
      <c r="W586" s="9"/>
      <c r="X586" s="6"/>
      <c r="Y586" s="1" t="s">
        <v>36</v>
      </c>
    </row>
    <row r="587">
      <c r="A587" s="1" t="s">
        <v>10616</v>
      </c>
      <c r="B587" s="1" t="s">
        <v>10617</v>
      </c>
      <c r="C587" s="1" t="s">
        <v>10610</v>
      </c>
      <c r="H587" s="1" t="s">
        <v>10618</v>
      </c>
      <c r="J587" s="4" t="s">
        <v>10619</v>
      </c>
      <c r="K587" s="1" t="s">
        <v>401</v>
      </c>
      <c r="L587" s="1" t="s">
        <v>31</v>
      </c>
      <c r="M587" s="1" t="s">
        <v>1075</v>
      </c>
      <c r="N587" s="1" t="s">
        <v>10620</v>
      </c>
      <c r="O587" s="1" t="s">
        <v>10621</v>
      </c>
      <c r="P587" s="1">
        <v>1.0</v>
      </c>
      <c r="Q587" s="1">
        <v>1.0</v>
      </c>
      <c r="R587" s="1">
        <v>1.0</v>
      </c>
      <c r="U587" s="1">
        <v>8.0</v>
      </c>
      <c r="V587" s="1" t="s">
        <v>10622</v>
      </c>
      <c r="W587" s="9"/>
      <c r="X587" s="6"/>
      <c r="Y587" s="1" t="s">
        <v>36</v>
      </c>
    </row>
    <row r="588">
      <c r="A588" s="1" t="s">
        <v>10623</v>
      </c>
      <c r="B588" s="1" t="s">
        <v>10624</v>
      </c>
      <c r="C588" s="1" t="s">
        <v>10610</v>
      </c>
      <c r="H588" s="1" t="s">
        <v>10625</v>
      </c>
      <c r="J588" s="4" t="s">
        <v>10626</v>
      </c>
      <c r="K588" s="1" t="s">
        <v>401</v>
      </c>
      <c r="L588" s="1" t="s">
        <v>31</v>
      </c>
      <c r="M588" s="1" t="s">
        <v>31</v>
      </c>
      <c r="N588" s="1" t="s">
        <v>10627</v>
      </c>
      <c r="O588" s="1" t="s">
        <v>10628</v>
      </c>
      <c r="P588" s="1">
        <v>1.0</v>
      </c>
      <c r="Q588" s="1">
        <v>1.0</v>
      </c>
      <c r="U588" s="1">
        <v>2.0</v>
      </c>
      <c r="V588" s="1" t="s">
        <v>10629</v>
      </c>
      <c r="W588" s="9"/>
      <c r="X588" s="6"/>
      <c r="Y588" s="1" t="s">
        <v>36</v>
      </c>
    </row>
    <row r="589">
      <c r="A589" s="1" t="s">
        <v>10630</v>
      </c>
      <c r="B589" s="1" t="s">
        <v>10631</v>
      </c>
      <c r="C589" s="1" t="s">
        <v>10610</v>
      </c>
      <c r="H589" s="1" t="s">
        <v>10632</v>
      </c>
      <c r="J589" s="4" t="s">
        <v>10633</v>
      </c>
      <c r="K589" s="1" t="s">
        <v>401</v>
      </c>
      <c r="L589" s="1" t="s">
        <v>31</v>
      </c>
      <c r="M589" s="1" t="s">
        <v>31</v>
      </c>
      <c r="N589" s="1" t="s">
        <v>10634</v>
      </c>
      <c r="O589" s="1" t="s">
        <v>10635</v>
      </c>
      <c r="P589" s="1">
        <v>1.0</v>
      </c>
      <c r="Q589" s="1">
        <v>1.0</v>
      </c>
      <c r="R589" s="1">
        <v>1.0</v>
      </c>
      <c r="U589" s="1">
        <v>8.0</v>
      </c>
      <c r="V589" s="1" t="s">
        <v>10636</v>
      </c>
      <c r="W589" s="9"/>
      <c r="X589" s="6"/>
      <c r="Y589" s="1" t="s">
        <v>36</v>
      </c>
    </row>
    <row r="590">
      <c r="A590" s="1" t="s">
        <v>10637</v>
      </c>
      <c r="B590" s="1" t="s">
        <v>10638</v>
      </c>
      <c r="C590" s="1" t="s">
        <v>10639</v>
      </c>
      <c r="D590" s="1" t="s">
        <v>10640</v>
      </c>
      <c r="E590" s="1" t="s">
        <v>10641</v>
      </c>
      <c r="F590" s="1" t="s">
        <v>10642</v>
      </c>
      <c r="G590" s="1" t="s">
        <v>10643</v>
      </c>
      <c r="J590" s="4" t="s">
        <v>10644</v>
      </c>
      <c r="K590" s="1" t="s">
        <v>401</v>
      </c>
      <c r="L590" s="1" t="s">
        <v>79</v>
      </c>
      <c r="M590" s="1" t="s">
        <v>7404</v>
      </c>
      <c r="N590" s="1" t="s">
        <v>10645</v>
      </c>
      <c r="O590" s="1" t="s">
        <v>10646</v>
      </c>
      <c r="P590" s="1">
        <v>1.0</v>
      </c>
      <c r="Q590" s="1">
        <v>1.0</v>
      </c>
      <c r="U590" s="1">
        <v>3.0</v>
      </c>
      <c r="V590" s="1" t="s">
        <v>10647</v>
      </c>
      <c r="W590" s="10">
        <v>44230.0</v>
      </c>
      <c r="X590" s="1" t="s">
        <v>135</v>
      </c>
      <c r="Y590" s="1" t="s">
        <v>199</v>
      </c>
    </row>
    <row r="591">
      <c r="A591" s="1" t="s">
        <v>10648</v>
      </c>
      <c r="B591" s="1" t="s">
        <v>10649</v>
      </c>
      <c r="C591" s="1" t="s">
        <v>10650</v>
      </c>
      <c r="J591" s="4" t="s">
        <v>10651</v>
      </c>
      <c r="K591" s="1" t="s">
        <v>61</v>
      </c>
      <c r="L591" s="1" t="s">
        <v>31</v>
      </c>
      <c r="M591" s="1" t="s">
        <v>10652</v>
      </c>
      <c r="N591" s="1" t="s">
        <v>10653</v>
      </c>
      <c r="O591" s="1" t="s">
        <v>10654</v>
      </c>
      <c r="P591" s="1">
        <v>1.0</v>
      </c>
      <c r="Q591" s="1">
        <v>1.0</v>
      </c>
      <c r="U591" s="1">
        <v>5.0</v>
      </c>
      <c r="V591" s="1" t="s">
        <v>10655</v>
      </c>
      <c r="W591" s="9"/>
      <c r="X591" s="6"/>
      <c r="Y591" s="1"/>
    </row>
    <row r="592">
      <c r="A592" s="1" t="s">
        <v>10656</v>
      </c>
      <c r="B592" s="1" t="s">
        <v>10657</v>
      </c>
      <c r="C592" s="1" t="s">
        <v>10658</v>
      </c>
      <c r="J592" s="4" t="s">
        <v>10659</v>
      </c>
      <c r="K592" s="1" t="s">
        <v>30</v>
      </c>
      <c r="L592" s="1" t="s">
        <v>31</v>
      </c>
      <c r="M592" s="1" t="s">
        <v>9932</v>
      </c>
      <c r="N592" s="1" t="s">
        <v>10660</v>
      </c>
      <c r="O592" s="1" t="s">
        <v>10661</v>
      </c>
      <c r="P592" s="1">
        <v>1.0</v>
      </c>
      <c r="Q592" s="1">
        <v>1.0</v>
      </c>
      <c r="U592" s="1">
        <v>2.0</v>
      </c>
      <c r="V592" s="1" t="s">
        <v>10662</v>
      </c>
      <c r="W592" s="9"/>
      <c r="X592" s="6"/>
      <c r="Y592" s="1"/>
    </row>
    <row r="593">
      <c r="A593" s="1" t="s">
        <v>10663</v>
      </c>
      <c r="B593" s="1" t="s">
        <v>10664</v>
      </c>
      <c r="C593" s="1" t="s">
        <v>2782</v>
      </c>
      <c r="J593" s="4" t="s">
        <v>10665</v>
      </c>
      <c r="K593" s="1" t="s">
        <v>30</v>
      </c>
      <c r="L593" s="1" t="s">
        <v>31</v>
      </c>
      <c r="M593" s="1" t="s">
        <v>307</v>
      </c>
      <c r="N593" s="1" t="s">
        <v>10666</v>
      </c>
      <c r="O593" s="1" t="s">
        <v>10667</v>
      </c>
      <c r="P593" s="1">
        <v>1.0</v>
      </c>
      <c r="Q593" s="1">
        <v>1.0</v>
      </c>
      <c r="U593" s="1">
        <v>2.0</v>
      </c>
      <c r="V593" s="1" t="s">
        <v>10668</v>
      </c>
      <c r="W593" s="10">
        <v>44185.0</v>
      </c>
      <c r="X593" s="6"/>
      <c r="Y593" s="1"/>
    </row>
    <row r="594">
      <c r="A594" s="1" t="s">
        <v>10669</v>
      </c>
      <c r="B594" s="1" t="s">
        <v>10670</v>
      </c>
      <c r="C594" s="1" t="s">
        <v>10671</v>
      </c>
      <c r="D594" s="1" t="s">
        <v>10672</v>
      </c>
      <c r="E594" s="1" t="s">
        <v>10673</v>
      </c>
      <c r="J594" s="4" t="s">
        <v>10674</v>
      </c>
      <c r="K594" s="1" t="s">
        <v>30</v>
      </c>
      <c r="L594" s="1" t="s">
        <v>31</v>
      </c>
      <c r="M594" s="1" t="s">
        <v>10675</v>
      </c>
      <c r="N594" s="1" t="s">
        <v>10676</v>
      </c>
      <c r="O594" s="1" t="s">
        <v>10677</v>
      </c>
      <c r="P594" s="1">
        <v>1.0</v>
      </c>
      <c r="Q594" s="1">
        <v>1.0</v>
      </c>
      <c r="U594" s="1">
        <v>42.0</v>
      </c>
      <c r="V594" s="1" t="s">
        <v>10678</v>
      </c>
      <c r="W594" s="10">
        <v>43869.0</v>
      </c>
      <c r="X594" s="6"/>
      <c r="Y594" s="1" t="s">
        <v>36</v>
      </c>
    </row>
    <row r="595">
      <c r="A595" s="1" t="s">
        <v>10679</v>
      </c>
      <c r="B595" s="1" t="s">
        <v>10680</v>
      </c>
      <c r="C595" s="1" t="s">
        <v>10681</v>
      </c>
      <c r="D595" s="1" t="s">
        <v>10682</v>
      </c>
      <c r="J595" s="4" t="s">
        <v>10683</v>
      </c>
      <c r="K595" s="1" t="s">
        <v>30</v>
      </c>
      <c r="L595" s="1" t="s">
        <v>51</v>
      </c>
      <c r="M595" s="1" t="s">
        <v>10684</v>
      </c>
      <c r="N595" s="1" t="s">
        <v>10685</v>
      </c>
      <c r="O595" s="1" t="s">
        <v>10686</v>
      </c>
      <c r="P595" s="1">
        <v>1.0</v>
      </c>
      <c r="Q595" s="1">
        <v>1.0</v>
      </c>
      <c r="U595" s="1">
        <v>1.0</v>
      </c>
      <c r="V595" s="1" t="s">
        <v>10687</v>
      </c>
      <c r="W595" s="10">
        <v>44229.0</v>
      </c>
      <c r="X595" s="6"/>
      <c r="Y595" s="1"/>
    </row>
    <row r="596">
      <c r="A596" s="1" t="s">
        <v>10688</v>
      </c>
      <c r="B596" s="1" t="s">
        <v>10689</v>
      </c>
      <c r="C596" s="1" t="s">
        <v>10690</v>
      </c>
      <c r="D596" s="1" t="s">
        <v>10691</v>
      </c>
      <c r="J596" s="4" t="s">
        <v>10692</v>
      </c>
      <c r="K596" s="1" t="s">
        <v>2309</v>
      </c>
      <c r="L596" s="1" t="s">
        <v>31</v>
      </c>
      <c r="M596" s="1" t="s">
        <v>10693</v>
      </c>
      <c r="N596" s="1" t="s">
        <v>10694</v>
      </c>
      <c r="O596" s="1" t="s">
        <v>10695</v>
      </c>
      <c r="P596" s="1">
        <v>1.0</v>
      </c>
      <c r="Q596" s="1">
        <v>1.0</v>
      </c>
      <c r="U596" s="1">
        <v>8.0</v>
      </c>
      <c r="V596" s="1" t="s">
        <v>10696</v>
      </c>
      <c r="W596" s="9"/>
      <c r="X596" s="1" t="s">
        <v>95</v>
      </c>
      <c r="Y596" s="1" t="s">
        <v>36</v>
      </c>
    </row>
    <row r="597">
      <c r="A597" s="1" t="s">
        <v>10697</v>
      </c>
      <c r="B597" s="1" t="s">
        <v>10698</v>
      </c>
      <c r="C597" s="1" t="s">
        <v>10699</v>
      </c>
      <c r="J597" s="4" t="s">
        <v>10700</v>
      </c>
      <c r="K597" s="1" t="s">
        <v>401</v>
      </c>
      <c r="L597" s="1" t="s">
        <v>31</v>
      </c>
      <c r="M597" s="1" t="s">
        <v>10701</v>
      </c>
      <c r="N597" s="1" t="s">
        <v>10702</v>
      </c>
      <c r="O597" s="1" t="s">
        <v>10703</v>
      </c>
      <c r="P597" s="1">
        <v>1.0</v>
      </c>
      <c r="Q597" s="1">
        <v>1.0</v>
      </c>
      <c r="U597" s="1">
        <v>2.0</v>
      </c>
      <c r="V597" s="1" t="s">
        <v>10704</v>
      </c>
      <c r="W597" s="9"/>
      <c r="X597" s="6"/>
      <c r="Y597" s="1" t="s">
        <v>36</v>
      </c>
    </row>
    <row r="598">
      <c r="A598" s="1" t="s">
        <v>10705</v>
      </c>
      <c r="B598" s="1" t="s">
        <v>10706</v>
      </c>
      <c r="C598" s="1" t="s">
        <v>10707</v>
      </c>
      <c r="J598" s="4" t="s">
        <v>10708</v>
      </c>
      <c r="K598" s="1" t="s">
        <v>30</v>
      </c>
      <c r="L598" s="1" t="s">
        <v>1191</v>
      </c>
      <c r="M598" s="1" t="s">
        <v>6991</v>
      </c>
      <c r="N598" s="1" t="s">
        <v>10709</v>
      </c>
      <c r="O598" s="1" t="s">
        <v>10710</v>
      </c>
      <c r="P598" s="1">
        <v>3.0</v>
      </c>
      <c r="Q598" s="1">
        <v>1.0</v>
      </c>
      <c r="U598" s="1">
        <v>26.0</v>
      </c>
      <c r="V598" s="1" t="s">
        <v>10711</v>
      </c>
      <c r="W598" s="9"/>
      <c r="X598" s="6"/>
      <c r="Y598" s="1"/>
    </row>
    <row r="599">
      <c r="A599" s="1" t="s">
        <v>2370</v>
      </c>
      <c r="B599" s="1" t="s">
        <v>2371</v>
      </c>
      <c r="C599" s="1" t="s">
        <v>2372</v>
      </c>
      <c r="J599" s="4" t="s">
        <v>2373</v>
      </c>
      <c r="K599" s="1" t="s">
        <v>30</v>
      </c>
      <c r="L599" s="1" t="s">
        <v>51</v>
      </c>
      <c r="M599" s="1" t="s">
        <v>2374</v>
      </c>
      <c r="N599" s="1" t="s">
        <v>2375</v>
      </c>
      <c r="O599" s="1" t="s">
        <v>2376</v>
      </c>
      <c r="P599" s="1">
        <v>1.0</v>
      </c>
      <c r="Q599" s="1">
        <v>1.0</v>
      </c>
      <c r="U599" s="1">
        <v>1.0</v>
      </c>
      <c r="V599" s="1" t="s">
        <v>2377</v>
      </c>
      <c r="W599" s="9"/>
      <c r="X599" s="6"/>
      <c r="Y599" s="1"/>
    </row>
    <row r="600">
      <c r="A600" s="1" t="s">
        <v>10712</v>
      </c>
      <c r="B600" s="1" t="s">
        <v>10713</v>
      </c>
      <c r="C600" s="1" t="s">
        <v>10714</v>
      </c>
      <c r="J600" s="4" t="s">
        <v>10715</v>
      </c>
      <c r="K600" s="1" t="s">
        <v>401</v>
      </c>
      <c r="L600" s="1" t="s">
        <v>31</v>
      </c>
      <c r="M600" s="1" t="s">
        <v>8786</v>
      </c>
      <c r="N600" s="1" t="s">
        <v>10716</v>
      </c>
      <c r="O600" s="1" t="s">
        <v>10717</v>
      </c>
      <c r="P600" s="1">
        <v>2.0</v>
      </c>
      <c r="Q600" s="1">
        <v>2.0</v>
      </c>
      <c r="U600" s="1">
        <v>5.0</v>
      </c>
      <c r="V600" s="1" t="s">
        <v>10718</v>
      </c>
      <c r="W600" s="9"/>
      <c r="X600" s="6"/>
      <c r="Y600" s="1" t="s">
        <v>36</v>
      </c>
    </row>
    <row r="601">
      <c r="A601" s="1" t="s">
        <v>10719</v>
      </c>
      <c r="B601" s="1" t="s">
        <v>10720</v>
      </c>
      <c r="C601" s="1" t="s">
        <v>7966</v>
      </c>
      <c r="J601" s="4" t="s">
        <v>10721</v>
      </c>
      <c r="K601" s="1" t="s">
        <v>663</v>
      </c>
      <c r="L601" s="1" t="s">
        <v>31</v>
      </c>
      <c r="M601" s="1" t="s">
        <v>10722</v>
      </c>
      <c r="N601" s="1" t="s">
        <v>10723</v>
      </c>
      <c r="O601" s="1" t="s">
        <v>10724</v>
      </c>
      <c r="P601" s="1">
        <v>1.0</v>
      </c>
      <c r="Q601" s="1">
        <v>1.0</v>
      </c>
      <c r="U601" s="1">
        <v>1.0</v>
      </c>
      <c r="V601" s="1" t="s">
        <v>10725</v>
      </c>
      <c r="W601" s="10">
        <v>44228.0</v>
      </c>
      <c r="X601" s="6"/>
      <c r="Y601" s="1" t="s">
        <v>36</v>
      </c>
    </row>
    <row r="602">
      <c r="A602" s="1" t="s">
        <v>10726</v>
      </c>
      <c r="B602" s="1" t="s">
        <v>10727</v>
      </c>
      <c r="C602" s="1" t="s">
        <v>10728</v>
      </c>
      <c r="D602" s="1" t="s">
        <v>10729</v>
      </c>
      <c r="E602" s="1" t="s">
        <v>10730</v>
      </c>
      <c r="F602" s="4" t="s">
        <v>10731</v>
      </c>
      <c r="G602" s="1" t="s">
        <v>10732</v>
      </c>
      <c r="H602" s="1" t="s">
        <v>10733</v>
      </c>
      <c r="J602" s="4" t="s">
        <v>10734</v>
      </c>
      <c r="K602" s="1" t="s">
        <v>30</v>
      </c>
      <c r="L602" s="1" t="s">
        <v>51</v>
      </c>
      <c r="M602" s="1" t="s">
        <v>10735</v>
      </c>
      <c r="N602" s="1" t="s">
        <v>10736</v>
      </c>
      <c r="O602" s="1" t="s">
        <v>10737</v>
      </c>
      <c r="P602" s="1">
        <v>1.0</v>
      </c>
      <c r="Q602" s="1">
        <v>1.0</v>
      </c>
      <c r="U602" s="1">
        <v>5.0</v>
      </c>
      <c r="V602" s="1" t="s">
        <v>10738</v>
      </c>
      <c r="W602" s="10">
        <v>44228.0</v>
      </c>
      <c r="X602" s="1" t="s">
        <v>95</v>
      </c>
      <c r="Y602" s="1" t="s">
        <v>36</v>
      </c>
    </row>
    <row r="603">
      <c r="A603" s="1" t="s">
        <v>10739</v>
      </c>
      <c r="B603" s="1" t="s">
        <v>10740</v>
      </c>
      <c r="C603" s="1" t="s">
        <v>10741</v>
      </c>
      <c r="H603" s="1" t="s">
        <v>10742</v>
      </c>
      <c r="J603" s="4" t="s">
        <v>10743</v>
      </c>
      <c r="K603" s="1" t="s">
        <v>401</v>
      </c>
      <c r="L603" s="1" t="s">
        <v>31</v>
      </c>
      <c r="M603" s="1" t="s">
        <v>31</v>
      </c>
      <c r="N603" s="1" t="s">
        <v>10744</v>
      </c>
      <c r="O603" s="1" t="s">
        <v>10745</v>
      </c>
      <c r="P603" s="1">
        <v>6.0</v>
      </c>
      <c r="Q603" s="1">
        <v>1.0</v>
      </c>
      <c r="R603" s="1">
        <v>14.0</v>
      </c>
      <c r="S603" s="1">
        <v>5.0</v>
      </c>
      <c r="T603" s="1">
        <v>3.0</v>
      </c>
      <c r="U603" s="1">
        <v>17.0</v>
      </c>
      <c r="V603" s="1" t="s">
        <v>10746</v>
      </c>
      <c r="W603" s="10">
        <v>44047.0</v>
      </c>
      <c r="X603" s="6"/>
      <c r="Y603" s="1" t="s">
        <v>36</v>
      </c>
    </row>
    <row r="604">
      <c r="A604" s="1" t="s">
        <v>10747</v>
      </c>
      <c r="B604" s="1" t="s">
        <v>10748</v>
      </c>
      <c r="C604" s="1" t="s">
        <v>10749</v>
      </c>
      <c r="J604" s="4" t="s">
        <v>10750</v>
      </c>
      <c r="K604" s="1" t="s">
        <v>30</v>
      </c>
      <c r="L604" s="1" t="s">
        <v>31</v>
      </c>
      <c r="M604" s="1" t="s">
        <v>10751</v>
      </c>
      <c r="N604" s="1" t="s">
        <v>10752</v>
      </c>
      <c r="O604" s="1" t="s">
        <v>10753</v>
      </c>
      <c r="P604" s="1">
        <v>1.0</v>
      </c>
      <c r="Q604" s="1">
        <v>1.0</v>
      </c>
      <c r="U604" s="1">
        <v>98.0</v>
      </c>
      <c r="V604" s="1" t="s">
        <v>10754</v>
      </c>
      <c r="W604" s="10">
        <v>44110.0</v>
      </c>
      <c r="X604" s="6"/>
      <c r="Y604" s="1"/>
    </row>
    <row r="605">
      <c r="A605" s="1" t="s">
        <v>10755</v>
      </c>
      <c r="B605" s="1" t="s">
        <v>10756</v>
      </c>
      <c r="C605" s="1" t="s">
        <v>10757</v>
      </c>
      <c r="J605" s="4" t="s">
        <v>10758</v>
      </c>
      <c r="K605" s="1" t="s">
        <v>30</v>
      </c>
      <c r="L605" s="1" t="s">
        <v>31</v>
      </c>
      <c r="M605" s="1" t="s">
        <v>10759</v>
      </c>
      <c r="N605" s="1" t="s">
        <v>10760</v>
      </c>
      <c r="O605" s="1" t="s">
        <v>10761</v>
      </c>
      <c r="P605" s="1">
        <v>1.0</v>
      </c>
      <c r="U605" s="1">
        <v>2.0</v>
      </c>
      <c r="V605" s="1" t="s">
        <v>10762</v>
      </c>
      <c r="W605" s="10">
        <v>44228.0</v>
      </c>
      <c r="X605" s="6"/>
      <c r="Y605" s="1" t="s">
        <v>36</v>
      </c>
    </row>
    <row r="606">
      <c r="A606" s="1" t="s">
        <v>10763</v>
      </c>
      <c r="B606" s="1" t="s">
        <v>10764</v>
      </c>
      <c r="C606" s="1" t="s">
        <v>10765</v>
      </c>
      <c r="D606" s="1" t="s">
        <v>10766</v>
      </c>
      <c r="J606" s="4" t="s">
        <v>10767</v>
      </c>
      <c r="K606" s="1" t="s">
        <v>663</v>
      </c>
      <c r="L606" s="1" t="s">
        <v>31</v>
      </c>
      <c r="M606" s="1" t="s">
        <v>6549</v>
      </c>
      <c r="N606" s="1" t="s">
        <v>10768</v>
      </c>
      <c r="O606" s="1" t="s">
        <v>10769</v>
      </c>
      <c r="P606" s="1">
        <v>1.0</v>
      </c>
      <c r="Q606" s="1">
        <v>1.0</v>
      </c>
      <c r="U606" s="1">
        <v>1.0</v>
      </c>
      <c r="V606" s="1" t="s">
        <v>10770</v>
      </c>
      <c r="W606" s="10">
        <v>44228.0</v>
      </c>
      <c r="X606" s="6"/>
      <c r="Y606" s="1" t="s">
        <v>36</v>
      </c>
    </row>
    <row r="607">
      <c r="A607" s="1" t="s">
        <v>10771</v>
      </c>
      <c r="B607" s="1" t="s">
        <v>10772</v>
      </c>
      <c r="C607" s="1" t="s">
        <v>10773</v>
      </c>
      <c r="H607" s="1" t="s">
        <v>10774</v>
      </c>
      <c r="J607" s="4" t="s">
        <v>10775</v>
      </c>
      <c r="K607" s="1" t="s">
        <v>30</v>
      </c>
      <c r="L607" s="1" t="s">
        <v>79</v>
      </c>
      <c r="M607" s="1" t="s">
        <v>10776</v>
      </c>
      <c r="N607" s="1" t="s">
        <v>10777</v>
      </c>
      <c r="O607" s="1" t="s">
        <v>10778</v>
      </c>
      <c r="P607" s="1">
        <v>1.0</v>
      </c>
      <c r="Q607" s="1">
        <v>1.0</v>
      </c>
      <c r="U607" s="1">
        <v>2.0</v>
      </c>
      <c r="V607" s="1" t="s">
        <v>10779</v>
      </c>
      <c r="W607" s="9"/>
      <c r="X607" s="6"/>
      <c r="Y607" s="1" t="s">
        <v>36</v>
      </c>
    </row>
    <row r="608">
      <c r="A608" s="1" t="s">
        <v>10780</v>
      </c>
      <c r="B608" s="1" t="s">
        <v>10781</v>
      </c>
      <c r="C608" s="1" t="s">
        <v>10782</v>
      </c>
      <c r="D608" s="1" t="s">
        <v>10783</v>
      </c>
      <c r="E608" s="1" t="s">
        <v>10784</v>
      </c>
      <c r="J608" s="4" t="s">
        <v>10785</v>
      </c>
      <c r="K608" s="1" t="s">
        <v>30</v>
      </c>
      <c r="L608" s="1" t="s">
        <v>1191</v>
      </c>
      <c r="M608" s="1" t="s">
        <v>10786</v>
      </c>
      <c r="N608" s="1" t="s">
        <v>10787</v>
      </c>
      <c r="O608" s="1" t="s">
        <v>10788</v>
      </c>
      <c r="P608" s="1">
        <v>1.0</v>
      </c>
      <c r="Q608" s="1">
        <v>1.0</v>
      </c>
      <c r="U608" s="1">
        <v>32.0</v>
      </c>
      <c r="V608" s="1" t="s">
        <v>10789</v>
      </c>
      <c r="W608" s="9"/>
      <c r="X608" s="1" t="s">
        <v>95</v>
      </c>
      <c r="Y608" s="1" t="s">
        <v>36</v>
      </c>
    </row>
    <row r="609">
      <c r="A609" s="1" t="s">
        <v>10790</v>
      </c>
      <c r="B609" s="1" t="s">
        <v>10791</v>
      </c>
      <c r="C609" s="1" t="s">
        <v>10792</v>
      </c>
      <c r="J609" s="4" t="s">
        <v>10793</v>
      </c>
      <c r="K609" s="1" t="s">
        <v>30</v>
      </c>
      <c r="L609" s="1" t="s">
        <v>31</v>
      </c>
      <c r="M609" s="1" t="s">
        <v>10794</v>
      </c>
      <c r="N609" s="1" t="s">
        <v>10795</v>
      </c>
      <c r="O609" s="1" t="s">
        <v>10796</v>
      </c>
      <c r="P609" s="1">
        <v>2.0</v>
      </c>
      <c r="Q609" s="1">
        <v>1.0</v>
      </c>
      <c r="U609" s="1">
        <v>190.0</v>
      </c>
      <c r="V609" s="1" t="s">
        <v>10797</v>
      </c>
      <c r="W609" s="9"/>
      <c r="X609" s="6"/>
      <c r="Y609" s="1"/>
    </row>
    <row r="610">
      <c r="A610" s="1" t="s">
        <v>10798</v>
      </c>
      <c r="B610" s="1" t="s">
        <v>10799</v>
      </c>
      <c r="C610" s="1" t="s">
        <v>10800</v>
      </c>
      <c r="D610" s="1" t="s">
        <v>10801</v>
      </c>
      <c r="J610" s="4" t="s">
        <v>10802</v>
      </c>
      <c r="K610" s="1" t="s">
        <v>401</v>
      </c>
      <c r="L610" s="1" t="s">
        <v>51</v>
      </c>
      <c r="M610" s="1" t="s">
        <v>10803</v>
      </c>
      <c r="N610" s="1" t="s">
        <v>10804</v>
      </c>
      <c r="O610" s="1" t="s">
        <v>10805</v>
      </c>
      <c r="P610" s="1">
        <v>1.0</v>
      </c>
      <c r="Q610" s="1">
        <v>1.0</v>
      </c>
      <c r="U610" s="1">
        <v>6.0</v>
      </c>
      <c r="V610" s="1" t="s">
        <v>10806</v>
      </c>
      <c r="W610" s="9"/>
      <c r="X610" s="6"/>
      <c r="Y610" s="1"/>
    </row>
    <row r="611">
      <c r="A611" s="1" t="s">
        <v>10807</v>
      </c>
      <c r="B611" s="1" t="s">
        <v>10808</v>
      </c>
      <c r="C611" s="1" t="s">
        <v>10809</v>
      </c>
      <c r="D611" s="1" t="s">
        <v>10809</v>
      </c>
      <c r="H611" s="1" t="s">
        <v>10810</v>
      </c>
      <c r="J611" s="4" t="s">
        <v>10811</v>
      </c>
      <c r="K611" s="1" t="s">
        <v>30</v>
      </c>
      <c r="L611" s="1" t="s">
        <v>31</v>
      </c>
      <c r="M611" s="1" t="s">
        <v>10812</v>
      </c>
      <c r="N611" s="1" t="s">
        <v>10813</v>
      </c>
      <c r="O611" s="1" t="s">
        <v>10814</v>
      </c>
      <c r="P611" s="1">
        <v>1.0</v>
      </c>
      <c r="Q611" s="1">
        <v>1.0</v>
      </c>
      <c r="U611" s="1">
        <v>6.0</v>
      </c>
      <c r="V611" s="1" t="s">
        <v>10815</v>
      </c>
      <c r="W611" s="10">
        <v>44224.0</v>
      </c>
      <c r="X611" s="6"/>
      <c r="Y611" s="1"/>
    </row>
    <row r="612">
      <c r="A612" s="1" t="s">
        <v>10816</v>
      </c>
      <c r="B612" s="1" t="s">
        <v>10817</v>
      </c>
      <c r="C612" s="1" t="s">
        <v>3080</v>
      </c>
      <c r="J612" s="4" t="s">
        <v>10818</v>
      </c>
      <c r="K612" s="1" t="s">
        <v>30</v>
      </c>
      <c r="L612" s="1" t="s">
        <v>31</v>
      </c>
      <c r="M612" s="1" t="s">
        <v>1159</v>
      </c>
      <c r="N612" s="1" t="s">
        <v>10819</v>
      </c>
      <c r="O612" s="1" t="s">
        <v>10820</v>
      </c>
      <c r="P612" s="1">
        <v>1.0</v>
      </c>
      <c r="Q612" s="1">
        <v>1.0</v>
      </c>
      <c r="U612" s="1">
        <v>1.0</v>
      </c>
      <c r="V612" s="1" t="s">
        <v>10821</v>
      </c>
      <c r="W612" s="10">
        <v>44224.0</v>
      </c>
      <c r="X612" s="6"/>
      <c r="Y612" s="1"/>
    </row>
    <row r="613">
      <c r="A613" s="1" t="s">
        <v>2405</v>
      </c>
      <c r="B613" s="1" t="s">
        <v>2406</v>
      </c>
      <c r="C613" s="1" t="s">
        <v>2407</v>
      </c>
      <c r="D613" s="1" t="s">
        <v>2408</v>
      </c>
      <c r="J613" s="4" t="s">
        <v>2409</v>
      </c>
      <c r="K613" s="1" t="s">
        <v>401</v>
      </c>
      <c r="L613" s="1" t="s">
        <v>31</v>
      </c>
      <c r="M613" s="1" t="s">
        <v>2410</v>
      </c>
      <c r="N613" s="1" t="s">
        <v>2411</v>
      </c>
      <c r="O613" s="1" t="s">
        <v>2412</v>
      </c>
      <c r="P613" s="1">
        <v>1.0</v>
      </c>
      <c r="Q613" s="1">
        <v>1.0</v>
      </c>
      <c r="U613" s="1">
        <v>8.0</v>
      </c>
      <c r="V613" s="1" t="s">
        <v>2413</v>
      </c>
      <c r="W613" s="10">
        <v>44208.0</v>
      </c>
      <c r="X613" s="6"/>
      <c r="Y613" s="1"/>
    </row>
    <row r="614">
      <c r="A614" s="1" t="s">
        <v>10822</v>
      </c>
      <c r="B614" s="1" t="s">
        <v>10823</v>
      </c>
      <c r="C614" s="1" t="s">
        <v>10824</v>
      </c>
      <c r="D614" s="1" t="s">
        <v>10825</v>
      </c>
      <c r="H614" s="1" t="s">
        <v>10826</v>
      </c>
      <c r="J614" s="4" t="s">
        <v>10827</v>
      </c>
      <c r="K614" s="1" t="s">
        <v>30</v>
      </c>
      <c r="L614" s="1" t="s">
        <v>10828</v>
      </c>
      <c r="M614" s="1" t="s">
        <v>10829</v>
      </c>
      <c r="N614" s="1" t="s">
        <v>10830</v>
      </c>
      <c r="O614" s="1" t="s">
        <v>10831</v>
      </c>
      <c r="P614" s="1">
        <v>1.0</v>
      </c>
      <c r="Q614" s="1">
        <v>1.0</v>
      </c>
      <c r="U614" s="1">
        <v>28.0</v>
      </c>
      <c r="V614" s="1" t="s">
        <v>10832</v>
      </c>
      <c r="W614" s="10">
        <v>44014.0</v>
      </c>
      <c r="X614" s="6"/>
      <c r="Y614" s="1" t="s">
        <v>199</v>
      </c>
    </row>
    <row r="615">
      <c r="A615" s="1" t="s">
        <v>10833</v>
      </c>
      <c r="B615" s="1" t="s">
        <v>10834</v>
      </c>
      <c r="C615" s="1" t="s">
        <v>10835</v>
      </c>
      <c r="D615" s="1" t="s">
        <v>10836</v>
      </c>
      <c r="G615" s="1" t="s">
        <v>10837</v>
      </c>
      <c r="H615" s="1" t="s">
        <v>10838</v>
      </c>
      <c r="J615" s="4" t="s">
        <v>10839</v>
      </c>
      <c r="K615" s="1" t="s">
        <v>30</v>
      </c>
      <c r="L615" s="1" t="s">
        <v>31</v>
      </c>
      <c r="M615" s="1" t="s">
        <v>10840</v>
      </c>
      <c r="N615" s="1" t="s">
        <v>10841</v>
      </c>
      <c r="O615" s="1" t="s">
        <v>10842</v>
      </c>
      <c r="P615" s="1">
        <v>1.0</v>
      </c>
      <c r="Q615" s="1">
        <v>1.0</v>
      </c>
      <c r="U615" s="1">
        <v>3.0</v>
      </c>
      <c r="V615" s="1" t="s">
        <v>10843</v>
      </c>
      <c r="W615" s="10">
        <v>43923.0</v>
      </c>
      <c r="X615" s="6"/>
      <c r="Y615" s="1" t="s">
        <v>36</v>
      </c>
    </row>
    <row r="616">
      <c r="A616" s="1" t="s">
        <v>10844</v>
      </c>
      <c r="B616" s="1" t="s">
        <v>9611</v>
      </c>
      <c r="C616" s="1" t="s">
        <v>10845</v>
      </c>
      <c r="H616" s="1" t="s">
        <v>10846</v>
      </c>
      <c r="J616" s="4" t="s">
        <v>10847</v>
      </c>
      <c r="K616" s="1" t="s">
        <v>61</v>
      </c>
      <c r="L616" s="1" t="s">
        <v>51</v>
      </c>
      <c r="M616" s="1" t="s">
        <v>10848</v>
      </c>
      <c r="N616" s="1" t="s">
        <v>10849</v>
      </c>
      <c r="O616" s="1" t="s">
        <v>10850</v>
      </c>
      <c r="P616" s="1">
        <v>1.0</v>
      </c>
      <c r="Q616" s="1">
        <v>1.0</v>
      </c>
      <c r="R616" s="1">
        <v>1.0</v>
      </c>
      <c r="U616" s="1">
        <v>4.0</v>
      </c>
      <c r="V616" s="1" t="s">
        <v>10851</v>
      </c>
      <c r="W616" s="9"/>
      <c r="X616" s="6"/>
      <c r="Y616" s="1" t="s">
        <v>36</v>
      </c>
    </row>
    <row r="617">
      <c r="A617" s="1" t="s">
        <v>10852</v>
      </c>
      <c r="B617" s="1" t="s">
        <v>10853</v>
      </c>
      <c r="C617" s="1" t="s">
        <v>10854</v>
      </c>
      <c r="D617" s="1" t="s">
        <v>10855</v>
      </c>
      <c r="J617" s="4" t="s">
        <v>10856</v>
      </c>
      <c r="K617" s="1" t="s">
        <v>30</v>
      </c>
      <c r="L617" s="1" t="s">
        <v>31</v>
      </c>
      <c r="M617" s="1" t="s">
        <v>31</v>
      </c>
      <c r="N617" s="1" t="s">
        <v>10857</v>
      </c>
      <c r="O617" s="1" t="s">
        <v>10858</v>
      </c>
      <c r="P617" s="1">
        <v>1.0</v>
      </c>
      <c r="Q617" s="1">
        <v>1.0</v>
      </c>
      <c r="U617" s="1">
        <v>1.0</v>
      </c>
      <c r="V617" s="1" t="s">
        <v>10859</v>
      </c>
      <c r="W617" s="9"/>
      <c r="X617" s="6"/>
      <c r="Y617" s="1"/>
    </row>
    <row r="618">
      <c r="A618" s="1" t="s">
        <v>2467</v>
      </c>
      <c r="B618" s="1" t="s">
        <v>2468</v>
      </c>
      <c r="C618" s="1" t="s">
        <v>2469</v>
      </c>
      <c r="D618" s="1" t="s">
        <v>2470</v>
      </c>
      <c r="G618" s="1" t="s">
        <v>1589</v>
      </c>
      <c r="H618" s="1" t="s">
        <v>2468</v>
      </c>
      <c r="J618" s="4" t="s">
        <v>2471</v>
      </c>
      <c r="K618" s="1" t="s">
        <v>30</v>
      </c>
      <c r="L618" s="1" t="s">
        <v>31</v>
      </c>
      <c r="M618" s="1" t="s">
        <v>2472</v>
      </c>
      <c r="N618" s="1" t="s">
        <v>2473</v>
      </c>
      <c r="O618" s="1" t="s">
        <v>2474</v>
      </c>
      <c r="P618" s="1">
        <v>1.0</v>
      </c>
      <c r="Q618" s="1">
        <v>1.0</v>
      </c>
      <c r="U618" s="1">
        <v>19.0</v>
      </c>
      <c r="V618" s="1" t="s">
        <v>2475</v>
      </c>
      <c r="W618" s="10">
        <v>44220.0</v>
      </c>
      <c r="X618" s="6"/>
      <c r="Y618" s="1" t="s">
        <v>36</v>
      </c>
    </row>
    <row r="619">
      <c r="A619" s="1" t="s">
        <v>2484</v>
      </c>
      <c r="B619" s="1" t="s">
        <v>2485</v>
      </c>
      <c r="C619" s="1" t="s">
        <v>2478</v>
      </c>
      <c r="H619" s="1" t="s">
        <v>2486</v>
      </c>
      <c r="J619" s="4" t="s">
        <v>2487</v>
      </c>
      <c r="K619" s="1" t="s">
        <v>30</v>
      </c>
      <c r="L619" s="1" t="s">
        <v>31</v>
      </c>
      <c r="M619" s="1" t="s">
        <v>252</v>
      </c>
      <c r="N619" s="1" t="s">
        <v>2488</v>
      </c>
      <c r="O619" s="1" t="s">
        <v>2489</v>
      </c>
      <c r="P619" s="1">
        <v>1.0</v>
      </c>
      <c r="Q619" s="1">
        <v>1.0</v>
      </c>
      <c r="U619" s="1">
        <v>2.0</v>
      </c>
      <c r="V619" s="1" t="s">
        <v>2490</v>
      </c>
      <c r="W619" s="10">
        <v>44222.0</v>
      </c>
      <c r="X619" s="6"/>
      <c r="Y619" s="1" t="s">
        <v>36</v>
      </c>
    </row>
    <row r="620">
      <c r="A620" s="1" t="s">
        <v>10860</v>
      </c>
      <c r="B620" s="1" t="s">
        <v>10861</v>
      </c>
      <c r="C620" s="1" t="s">
        <v>10862</v>
      </c>
      <c r="D620" s="1" t="s">
        <v>10863</v>
      </c>
      <c r="G620" s="1" t="s">
        <v>10864</v>
      </c>
      <c r="H620" s="1" t="s">
        <v>10865</v>
      </c>
      <c r="J620" s="4" t="s">
        <v>10866</v>
      </c>
      <c r="K620" s="1" t="s">
        <v>30</v>
      </c>
      <c r="L620" s="1" t="s">
        <v>31</v>
      </c>
      <c r="M620" s="1" t="s">
        <v>31</v>
      </c>
      <c r="N620" s="1" t="s">
        <v>10867</v>
      </c>
      <c r="O620" s="1" t="s">
        <v>10868</v>
      </c>
      <c r="P620" s="1">
        <v>1.0</v>
      </c>
      <c r="Q620" s="1">
        <v>1.0</v>
      </c>
      <c r="R620" s="1">
        <v>2.0</v>
      </c>
      <c r="U620" s="1">
        <v>19.0</v>
      </c>
      <c r="V620" s="1" t="s">
        <v>10869</v>
      </c>
      <c r="W620" s="10">
        <v>44047.0</v>
      </c>
      <c r="X620" s="6"/>
      <c r="Y620" s="1" t="s">
        <v>36</v>
      </c>
    </row>
    <row r="621">
      <c r="A621" s="1" t="s">
        <v>10870</v>
      </c>
      <c r="B621" s="1" t="s">
        <v>10871</v>
      </c>
      <c r="C621" s="1" t="s">
        <v>10872</v>
      </c>
      <c r="D621" s="1" t="s">
        <v>10873</v>
      </c>
      <c r="J621" s="4" t="s">
        <v>10874</v>
      </c>
      <c r="K621" s="1" t="s">
        <v>401</v>
      </c>
      <c r="L621" s="1" t="s">
        <v>79</v>
      </c>
      <c r="M621" s="1" t="s">
        <v>5635</v>
      </c>
      <c r="N621" s="1" t="s">
        <v>10875</v>
      </c>
      <c r="O621" s="1" t="s">
        <v>10876</v>
      </c>
      <c r="P621" s="1">
        <v>2.0</v>
      </c>
      <c r="Q621" s="1">
        <v>1.0</v>
      </c>
      <c r="S621" s="1">
        <v>1.0</v>
      </c>
      <c r="U621" s="1">
        <v>19.0</v>
      </c>
      <c r="V621" s="1" t="s">
        <v>10877</v>
      </c>
      <c r="W621" s="10">
        <v>44189.0</v>
      </c>
      <c r="X621" s="6"/>
      <c r="Y621" s="1" t="s">
        <v>36</v>
      </c>
    </row>
    <row r="622">
      <c r="A622" s="1" t="s">
        <v>10878</v>
      </c>
      <c r="B622" s="1" t="s">
        <v>10879</v>
      </c>
      <c r="C622" s="1" t="s">
        <v>10880</v>
      </c>
      <c r="H622" s="1" t="s">
        <v>10881</v>
      </c>
      <c r="I622" s="1" t="s">
        <v>10882</v>
      </c>
      <c r="J622" s="4" t="s">
        <v>10883</v>
      </c>
      <c r="K622" s="1" t="s">
        <v>401</v>
      </c>
      <c r="L622" s="1" t="s">
        <v>51</v>
      </c>
      <c r="M622" s="1" t="s">
        <v>10884</v>
      </c>
      <c r="N622" s="1" t="s">
        <v>10885</v>
      </c>
      <c r="O622" s="1" t="s">
        <v>10886</v>
      </c>
      <c r="P622" s="1">
        <v>2.0</v>
      </c>
      <c r="Q622" s="1">
        <v>1.0</v>
      </c>
      <c r="U622" s="1">
        <v>106.0</v>
      </c>
      <c r="V622" s="1" t="s">
        <v>10887</v>
      </c>
      <c r="W622" s="9"/>
      <c r="X622" s="6"/>
      <c r="Y622" s="1" t="s">
        <v>36</v>
      </c>
    </row>
    <row r="623">
      <c r="A623" s="1" t="s">
        <v>10888</v>
      </c>
      <c r="B623" s="1" t="s">
        <v>10889</v>
      </c>
      <c r="C623" s="1" t="s">
        <v>10890</v>
      </c>
      <c r="E623" s="1" t="s">
        <v>10891</v>
      </c>
      <c r="J623" s="4" t="s">
        <v>10892</v>
      </c>
      <c r="K623" s="1" t="s">
        <v>30</v>
      </c>
      <c r="L623" s="1" t="s">
        <v>31</v>
      </c>
      <c r="M623" s="1" t="s">
        <v>6565</v>
      </c>
      <c r="N623" s="1" t="s">
        <v>10893</v>
      </c>
      <c r="O623" s="1" t="s">
        <v>10894</v>
      </c>
      <c r="P623" s="1">
        <v>4.0</v>
      </c>
      <c r="Q623" s="1">
        <v>2.0</v>
      </c>
      <c r="U623" s="1">
        <v>26.0</v>
      </c>
      <c r="V623" s="1" t="s">
        <v>10895</v>
      </c>
      <c r="W623" s="10">
        <v>44143.0</v>
      </c>
      <c r="X623" s="6"/>
      <c r="Y623" s="1"/>
    </row>
    <row r="624">
      <c r="A624" s="1" t="s">
        <v>10896</v>
      </c>
      <c r="B624" s="1" t="s">
        <v>10897</v>
      </c>
      <c r="C624" s="1" t="s">
        <v>10898</v>
      </c>
      <c r="J624" s="4" t="s">
        <v>10899</v>
      </c>
      <c r="K624" s="1" t="s">
        <v>30</v>
      </c>
      <c r="L624" s="1" t="s">
        <v>31</v>
      </c>
      <c r="M624" s="1" t="s">
        <v>10900</v>
      </c>
      <c r="N624" s="1" t="s">
        <v>10901</v>
      </c>
      <c r="O624" s="1" t="s">
        <v>10902</v>
      </c>
      <c r="P624" s="1">
        <v>1.0</v>
      </c>
      <c r="Q624" s="1">
        <v>1.0</v>
      </c>
      <c r="U624" s="1">
        <v>4.0</v>
      </c>
      <c r="V624" s="1" t="s">
        <v>10903</v>
      </c>
      <c r="W624" s="10">
        <v>44221.0</v>
      </c>
      <c r="X624" s="6"/>
      <c r="Y624" s="1"/>
    </row>
    <row r="625">
      <c r="A625" s="1" t="s">
        <v>10904</v>
      </c>
      <c r="B625" s="1" t="s">
        <v>10905</v>
      </c>
      <c r="C625" s="1" t="s">
        <v>10906</v>
      </c>
      <c r="D625" s="1" t="s">
        <v>10907</v>
      </c>
      <c r="G625" s="1" t="s">
        <v>6640</v>
      </c>
      <c r="H625" s="1" t="s">
        <v>10908</v>
      </c>
      <c r="I625" s="1" t="s">
        <v>10909</v>
      </c>
      <c r="J625" s="4" t="s">
        <v>10910</v>
      </c>
      <c r="K625" s="1" t="s">
        <v>41</v>
      </c>
      <c r="L625" s="1" t="s">
        <v>31</v>
      </c>
      <c r="M625" s="1" t="s">
        <v>1075</v>
      </c>
      <c r="N625" s="1" t="s">
        <v>10911</v>
      </c>
      <c r="O625" s="1" t="s">
        <v>10912</v>
      </c>
      <c r="P625" s="1">
        <v>1.0</v>
      </c>
      <c r="Q625" s="1">
        <v>1.0</v>
      </c>
      <c r="R625" s="1">
        <v>1.0</v>
      </c>
      <c r="T625" s="1">
        <v>2.0</v>
      </c>
      <c r="U625" s="1">
        <v>26.0</v>
      </c>
      <c r="V625" s="1" t="s">
        <v>10913</v>
      </c>
      <c r="W625" s="10">
        <v>43952.0</v>
      </c>
      <c r="X625" s="6"/>
      <c r="Y625" s="1" t="s">
        <v>36</v>
      </c>
    </row>
    <row r="626">
      <c r="A626" s="1" t="s">
        <v>10914</v>
      </c>
      <c r="B626" s="1" t="s">
        <v>10915</v>
      </c>
      <c r="C626" s="1" t="s">
        <v>10916</v>
      </c>
      <c r="D626" s="1" t="s">
        <v>10917</v>
      </c>
      <c r="G626" s="1" t="s">
        <v>10918</v>
      </c>
      <c r="J626" s="4" t="s">
        <v>10919</v>
      </c>
      <c r="K626" s="1" t="s">
        <v>30</v>
      </c>
      <c r="L626" s="1" t="s">
        <v>79</v>
      </c>
      <c r="M626" s="1" t="s">
        <v>6482</v>
      </c>
      <c r="N626" s="1" t="s">
        <v>10920</v>
      </c>
      <c r="O626" s="1" t="s">
        <v>10921</v>
      </c>
      <c r="P626" s="1">
        <v>1.0</v>
      </c>
      <c r="S626" s="1">
        <v>1.0</v>
      </c>
      <c r="U626" s="1">
        <v>49.0</v>
      </c>
      <c r="V626" s="1" t="s">
        <v>10922</v>
      </c>
      <c r="W626" s="9"/>
      <c r="X626" s="6"/>
      <c r="Y626" s="1"/>
    </row>
    <row r="627">
      <c r="A627" s="1" t="s">
        <v>10923</v>
      </c>
      <c r="B627" s="1" t="s">
        <v>10924</v>
      </c>
      <c r="C627" s="1" t="s">
        <v>10925</v>
      </c>
      <c r="D627" s="1" t="s">
        <v>10926</v>
      </c>
      <c r="F627" s="1" t="s">
        <v>10927</v>
      </c>
      <c r="G627" s="1" t="s">
        <v>10928</v>
      </c>
      <c r="J627" s="4" t="s">
        <v>10929</v>
      </c>
      <c r="K627" s="1" t="s">
        <v>30</v>
      </c>
      <c r="L627" s="1" t="s">
        <v>51</v>
      </c>
      <c r="M627" s="1" t="s">
        <v>10930</v>
      </c>
      <c r="N627" s="1" t="s">
        <v>10931</v>
      </c>
      <c r="O627" s="1" t="s">
        <v>10932</v>
      </c>
      <c r="P627" s="1">
        <v>1.0</v>
      </c>
      <c r="Q627" s="1">
        <v>1.0</v>
      </c>
      <c r="U627" s="1">
        <v>9.0</v>
      </c>
      <c r="V627" s="1" t="s">
        <v>10933</v>
      </c>
      <c r="W627" s="10">
        <v>44058.0</v>
      </c>
      <c r="X627" s="1" t="s">
        <v>95</v>
      </c>
      <c r="Y627" s="1"/>
    </row>
    <row r="628">
      <c r="A628" s="1" t="s">
        <v>10934</v>
      </c>
      <c r="B628" s="1" t="s">
        <v>10935</v>
      </c>
      <c r="C628" s="1" t="s">
        <v>10936</v>
      </c>
      <c r="D628" s="1" t="s">
        <v>10937</v>
      </c>
      <c r="G628" s="1" t="s">
        <v>4782</v>
      </c>
      <c r="H628" s="1" t="s">
        <v>10938</v>
      </c>
      <c r="J628" s="4" t="s">
        <v>10939</v>
      </c>
      <c r="K628" s="1" t="s">
        <v>401</v>
      </c>
      <c r="L628" s="1" t="s">
        <v>51</v>
      </c>
      <c r="M628" s="1" t="s">
        <v>5914</v>
      </c>
      <c r="N628" s="1" t="s">
        <v>10940</v>
      </c>
      <c r="O628" s="1" t="s">
        <v>10941</v>
      </c>
      <c r="P628" s="1">
        <v>1.0</v>
      </c>
      <c r="Q628" s="1">
        <v>1.0</v>
      </c>
      <c r="S628" s="1">
        <v>1.0</v>
      </c>
      <c r="U628" s="1">
        <v>2.0</v>
      </c>
      <c r="V628" s="1" t="s">
        <v>10942</v>
      </c>
      <c r="W628" s="10">
        <v>44193.0</v>
      </c>
      <c r="X628" s="6"/>
      <c r="Y628" s="1" t="s">
        <v>36</v>
      </c>
    </row>
    <row r="629">
      <c r="A629" s="1" t="s">
        <v>10943</v>
      </c>
      <c r="B629" s="4" t="s">
        <v>10944</v>
      </c>
      <c r="C629" s="1" t="s">
        <v>10945</v>
      </c>
      <c r="J629" s="4" t="s">
        <v>10946</v>
      </c>
      <c r="K629" s="1" t="s">
        <v>30</v>
      </c>
      <c r="L629" s="1" t="s">
        <v>31</v>
      </c>
      <c r="M629" s="1" t="s">
        <v>10947</v>
      </c>
      <c r="N629" s="1" t="s">
        <v>10948</v>
      </c>
      <c r="O629" s="1" t="s">
        <v>10949</v>
      </c>
      <c r="P629" s="1">
        <v>1.0</v>
      </c>
      <c r="Q629" s="1">
        <v>1.0</v>
      </c>
      <c r="U629" s="1">
        <v>1.0</v>
      </c>
      <c r="V629" s="1" t="s">
        <v>10950</v>
      </c>
      <c r="W629" s="10">
        <v>44219.0</v>
      </c>
      <c r="X629" s="6"/>
      <c r="Y629" s="1" t="s">
        <v>36</v>
      </c>
    </row>
    <row r="630">
      <c r="A630" s="1" t="s">
        <v>10951</v>
      </c>
      <c r="B630" s="1" t="s">
        <v>10952</v>
      </c>
      <c r="C630" s="1" t="s">
        <v>10953</v>
      </c>
      <c r="J630" s="4" t="s">
        <v>10954</v>
      </c>
      <c r="K630" s="1" t="s">
        <v>401</v>
      </c>
      <c r="L630" s="1" t="s">
        <v>31</v>
      </c>
      <c r="M630" s="1" t="s">
        <v>10955</v>
      </c>
      <c r="N630" s="1" t="s">
        <v>10956</v>
      </c>
      <c r="O630" s="1" t="s">
        <v>10957</v>
      </c>
      <c r="P630" s="1">
        <v>1.0</v>
      </c>
      <c r="Q630" s="1">
        <v>1.0</v>
      </c>
      <c r="U630" s="1">
        <v>4.0</v>
      </c>
      <c r="V630" s="1" t="s">
        <v>10958</v>
      </c>
      <c r="W630" s="10">
        <v>44215.0</v>
      </c>
      <c r="X630" s="6"/>
      <c r="Y630" s="1" t="s">
        <v>36</v>
      </c>
    </row>
    <row r="631">
      <c r="A631" s="1" t="s">
        <v>10959</v>
      </c>
      <c r="B631" s="1" t="s">
        <v>10960</v>
      </c>
      <c r="C631" s="1" t="s">
        <v>10961</v>
      </c>
      <c r="J631" s="4" t="s">
        <v>10962</v>
      </c>
      <c r="K631" s="1" t="s">
        <v>663</v>
      </c>
      <c r="L631" s="1" t="s">
        <v>31</v>
      </c>
      <c r="M631" s="1" t="s">
        <v>6549</v>
      </c>
      <c r="N631" s="1" t="s">
        <v>10963</v>
      </c>
      <c r="O631" s="1" t="s">
        <v>10964</v>
      </c>
      <c r="P631" s="1">
        <v>8.0</v>
      </c>
      <c r="U631" s="1">
        <v>2.0</v>
      </c>
      <c r="V631" s="1" t="s">
        <v>10965</v>
      </c>
      <c r="W631" s="9"/>
      <c r="X631" s="6"/>
      <c r="Y631" s="1"/>
    </row>
    <row r="632">
      <c r="A632" s="1" t="s">
        <v>10966</v>
      </c>
      <c r="B632" s="1" t="s">
        <v>10967</v>
      </c>
      <c r="C632" s="1" t="s">
        <v>9938</v>
      </c>
      <c r="D632" s="1" t="s">
        <v>9939</v>
      </c>
      <c r="E632" s="1" t="s">
        <v>9940</v>
      </c>
      <c r="G632" s="1" t="s">
        <v>9941</v>
      </c>
      <c r="J632" s="4" t="s">
        <v>10968</v>
      </c>
      <c r="K632" s="1" t="s">
        <v>30</v>
      </c>
      <c r="L632" s="1" t="s">
        <v>31</v>
      </c>
      <c r="M632" s="1" t="s">
        <v>342</v>
      </c>
      <c r="N632" s="1" t="s">
        <v>10969</v>
      </c>
      <c r="O632" s="1" t="s">
        <v>10970</v>
      </c>
      <c r="P632" s="1">
        <v>1.0</v>
      </c>
      <c r="Q632" s="1">
        <v>1.0</v>
      </c>
      <c r="U632" s="1">
        <v>1.0</v>
      </c>
      <c r="V632" s="1" t="s">
        <v>10971</v>
      </c>
      <c r="W632" s="9"/>
      <c r="X632" s="6"/>
      <c r="Y632" s="1"/>
    </row>
    <row r="633">
      <c r="A633" s="1" t="s">
        <v>10972</v>
      </c>
      <c r="B633" s="1" t="s">
        <v>10973</v>
      </c>
      <c r="C633" s="1" t="s">
        <v>10974</v>
      </c>
      <c r="J633" s="4" t="s">
        <v>10975</v>
      </c>
      <c r="K633" s="1" t="s">
        <v>401</v>
      </c>
      <c r="L633" s="1" t="s">
        <v>31</v>
      </c>
      <c r="M633" s="1" t="s">
        <v>10976</v>
      </c>
      <c r="N633" s="1" t="s">
        <v>10977</v>
      </c>
      <c r="O633" s="1" t="s">
        <v>10978</v>
      </c>
      <c r="P633" s="1">
        <v>3.0</v>
      </c>
      <c r="Q633" s="1">
        <v>1.0</v>
      </c>
      <c r="U633" s="1">
        <v>692.0</v>
      </c>
      <c r="V633" s="1" t="s">
        <v>10979</v>
      </c>
      <c r="W633" s="10">
        <v>43779.0</v>
      </c>
      <c r="X633" s="6"/>
      <c r="Y633" s="1" t="s">
        <v>36</v>
      </c>
    </row>
    <row r="634">
      <c r="A634" s="1" t="s">
        <v>10980</v>
      </c>
      <c r="B634" s="1" t="s">
        <v>10981</v>
      </c>
      <c r="C634" s="1" t="s">
        <v>10982</v>
      </c>
      <c r="J634" s="4" t="s">
        <v>10983</v>
      </c>
      <c r="K634" s="1" t="s">
        <v>30</v>
      </c>
      <c r="L634" s="1" t="s">
        <v>51</v>
      </c>
      <c r="M634" s="1" t="s">
        <v>10984</v>
      </c>
      <c r="N634" s="1" t="s">
        <v>10985</v>
      </c>
      <c r="O634" s="1" t="s">
        <v>10986</v>
      </c>
      <c r="P634" s="1">
        <v>1.0</v>
      </c>
      <c r="Q634" s="1">
        <v>1.0</v>
      </c>
      <c r="U634" s="1">
        <v>2.0</v>
      </c>
      <c r="V634" s="1" t="s">
        <v>10987</v>
      </c>
      <c r="W634" s="9"/>
      <c r="X634" s="6"/>
      <c r="Y634" s="1"/>
    </row>
    <row r="635">
      <c r="A635" s="1" t="s">
        <v>10988</v>
      </c>
      <c r="B635" s="1" t="s">
        <v>10989</v>
      </c>
      <c r="C635" s="1" t="s">
        <v>10210</v>
      </c>
      <c r="D635" s="1" t="s">
        <v>10211</v>
      </c>
      <c r="G635" s="1" t="s">
        <v>10212</v>
      </c>
      <c r="J635" s="4" t="s">
        <v>10990</v>
      </c>
      <c r="K635" s="1" t="s">
        <v>30</v>
      </c>
      <c r="L635" s="1" t="s">
        <v>31</v>
      </c>
      <c r="M635" s="1" t="s">
        <v>10991</v>
      </c>
      <c r="N635" s="1" t="s">
        <v>10992</v>
      </c>
      <c r="O635" s="1" t="s">
        <v>10993</v>
      </c>
      <c r="P635" s="1">
        <v>3.0</v>
      </c>
      <c r="Q635" s="1">
        <v>1.0</v>
      </c>
      <c r="U635" s="1">
        <v>343.0</v>
      </c>
      <c r="V635" s="1" t="s">
        <v>10994</v>
      </c>
      <c r="W635" s="10">
        <v>44063.0</v>
      </c>
      <c r="X635" s="6"/>
      <c r="Y635" s="1"/>
    </row>
    <row r="636">
      <c r="A636" s="1" t="s">
        <v>10995</v>
      </c>
      <c r="B636" s="1" t="s">
        <v>10996</v>
      </c>
      <c r="C636" s="1" t="s">
        <v>10997</v>
      </c>
      <c r="D636" s="1" t="s">
        <v>10998</v>
      </c>
      <c r="E636" s="1" t="s">
        <v>10999</v>
      </c>
      <c r="G636" s="1" t="s">
        <v>11000</v>
      </c>
      <c r="J636" s="4" t="s">
        <v>11001</v>
      </c>
      <c r="K636" s="1" t="s">
        <v>30</v>
      </c>
      <c r="L636" s="1" t="s">
        <v>79</v>
      </c>
      <c r="M636" s="1" t="s">
        <v>11002</v>
      </c>
      <c r="N636" s="1" t="s">
        <v>11003</v>
      </c>
      <c r="O636" s="1" t="s">
        <v>11004</v>
      </c>
      <c r="P636" s="1">
        <v>1.0</v>
      </c>
      <c r="Q636" s="1">
        <v>1.0</v>
      </c>
      <c r="U636" s="1">
        <v>15.0</v>
      </c>
      <c r="V636" s="1" t="s">
        <v>11005</v>
      </c>
      <c r="W636" s="9"/>
      <c r="X636" s="6"/>
      <c r="Y636" s="1" t="s">
        <v>36</v>
      </c>
    </row>
    <row r="637">
      <c r="A637" s="1" t="s">
        <v>2511</v>
      </c>
      <c r="B637" s="1" t="s">
        <v>2512</v>
      </c>
      <c r="C637" s="1" t="s">
        <v>2513</v>
      </c>
      <c r="J637" s="4" t="s">
        <v>2514</v>
      </c>
      <c r="K637" s="1" t="s">
        <v>130</v>
      </c>
      <c r="L637" s="1" t="s">
        <v>31</v>
      </c>
      <c r="M637" s="1" t="s">
        <v>2515</v>
      </c>
      <c r="N637" s="1" t="s">
        <v>2516</v>
      </c>
      <c r="O637" s="1" t="s">
        <v>2517</v>
      </c>
      <c r="P637" s="1">
        <v>1.0</v>
      </c>
      <c r="Q637" s="1">
        <v>1.0</v>
      </c>
      <c r="U637" s="1">
        <v>13.0</v>
      </c>
      <c r="V637" s="1" t="s">
        <v>2518</v>
      </c>
      <c r="W637" s="10">
        <v>43788.0</v>
      </c>
      <c r="X637" s="6"/>
      <c r="Y637" s="1" t="s">
        <v>36</v>
      </c>
    </row>
    <row r="638">
      <c r="A638" s="1" t="s">
        <v>11006</v>
      </c>
      <c r="B638" s="1" t="s">
        <v>11007</v>
      </c>
      <c r="C638" s="1" t="s">
        <v>11008</v>
      </c>
      <c r="J638" s="4" t="s">
        <v>11009</v>
      </c>
      <c r="K638" s="1" t="s">
        <v>30</v>
      </c>
      <c r="L638" s="1" t="s">
        <v>51</v>
      </c>
      <c r="M638" s="1" t="s">
        <v>11010</v>
      </c>
      <c r="N638" s="1" t="s">
        <v>11011</v>
      </c>
      <c r="O638" s="1" t="s">
        <v>11012</v>
      </c>
      <c r="P638" s="1">
        <v>1.0</v>
      </c>
      <c r="Q638" s="1">
        <v>1.0</v>
      </c>
      <c r="U638" s="1">
        <v>4.0</v>
      </c>
      <c r="V638" s="1" t="s">
        <v>11013</v>
      </c>
      <c r="W638" s="9"/>
      <c r="X638" s="6"/>
      <c r="Y638" s="1"/>
    </row>
    <row r="639">
      <c r="A639" s="1" t="s">
        <v>11014</v>
      </c>
      <c r="B639" s="1" t="s">
        <v>11015</v>
      </c>
      <c r="C639" s="1" t="s">
        <v>11016</v>
      </c>
      <c r="E639" s="1" t="s">
        <v>11017</v>
      </c>
      <c r="J639" s="4" t="s">
        <v>11018</v>
      </c>
      <c r="K639" s="1" t="s">
        <v>30</v>
      </c>
      <c r="L639" s="1" t="s">
        <v>31</v>
      </c>
      <c r="M639" s="1" t="s">
        <v>9066</v>
      </c>
      <c r="N639" s="1" t="s">
        <v>11019</v>
      </c>
      <c r="O639" s="1" t="s">
        <v>11020</v>
      </c>
      <c r="P639" s="1">
        <v>1.0</v>
      </c>
      <c r="Q639" s="1">
        <v>1.0</v>
      </c>
      <c r="U639" s="1">
        <v>4.0</v>
      </c>
      <c r="V639" s="1" t="s">
        <v>11021</v>
      </c>
      <c r="W639" s="9"/>
      <c r="X639" s="6"/>
      <c r="Y639" s="1" t="s">
        <v>36</v>
      </c>
    </row>
    <row r="640">
      <c r="A640" s="1" t="s">
        <v>11022</v>
      </c>
      <c r="B640" s="1" t="s">
        <v>11023</v>
      </c>
      <c r="C640" s="1" t="s">
        <v>11024</v>
      </c>
      <c r="J640" s="4" t="s">
        <v>11025</v>
      </c>
      <c r="K640" s="1" t="s">
        <v>30</v>
      </c>
      <c r="L640" s="1" t="s">
        <v>31</v>
      </c>
      <c r="M640" s="1" t="s">
        <v>307</v>
      </c>
      <c r="N640" s="1" t="s">
        <v>11026</v>
      </c>
      <c r="O640" s="1" t="s">
        <v>11027</v>
      </c>
      <c r="P640" s="1">
        <v>1.0</v>
      </c>
      <c r="Q640" s="1">
        <v>1.0</v>
      </c>
      <c r="U640" s="1">
        <v>1.0</v>
      </c>
      <c r="V640" s="1" t="s">
        <v>11028</v>
      </c>
      <c r="W640" s="9"/>
      <c r="X640" s="6"/>
      <c r="Y640" s="1" t="s">
        <v>36</v>
      </c>
    </row>
    <row r="641">
      <c r="A641" s="1" t="s">
        <v>11029</v>
      </c>
      <c r="B641" s="1" t="s">
        <v>11030</v>
      </c>
      <c r="C641" s="1" t="s">
        <v>11031</v>
      </c>
      <c r="J641" s="4" t="s">
        <v>11032</v>
      </c>
      <c r="K641" s="1" t="s">
        <v>30</v>
      </c>
      <c r="L641" s="1" t="s">
        <v>1191</v>
      </c>
      <c r="M641" s="1" t="s">
        <v>6883</v>
      </c>
      <c r="N641" s="1" t="s">
        <v>11033</v>
      </c>
      <c r="O641" s="1" t="s">
        <v>11034</v>
      </c>
      <c r="P641" s="1">
        <v>1.0</v>
      </c>
      <c r="Q641" s="1">
        <v>1.0</v>
      </c>
      <c r="U641" s="1">
        <v>20.0</v>
      </c>
      <c r="V641" s="1" t="s">
        <v>11035</v>
      </c>
      <c r="W641" s="9"/>
      <c r="X641" s="6"/>
      <c r="Y641" s="1"/>
    </row>
    <row r="642">
      <c r="A642" s="1" t="s">
        <v>11036</v>
      </c>
      <c r="B642" s="1" t="s">
        <v>11037</v>
      </c>
      <c r="C642" s="1" t="s">
        <v>11038</v>
      </c>
      <c r="D642" s="1" t="s">
        <v>11039</v>
      </c>
      <c r="G642" s="1" t="s">
        <v>11040</v>
      </c>
      <c r="H642" s="1" t="s">
        <v>11041</v>
      </c>
      <c r="J642" s="4" t="s">
        <v>11042</v>
      </c>
      <c r="K642" s="1" t="s">
        <v>30</v>
      </c>
      <c r="L642" s="1" t="s">
        <v>31</v>
      </c>
      <c r="M642" s="1" t="s">
        <v>11043</v>
      </c>
      <c r="N642" s="1" t="s">
        <v>11044</v>
      </c>
      <c r="O642" s="1" t="s">
        <v>11045</v>
      </c>
      <c r="P642" s="1">
        <v>1.0</v>
      </c>
      <c r="Q642" s="1">
        <v>1.0</v>
      </c>
      <c r="U642" s="1">
        <v>10.0</v>
      </c>
      <c r="V642" s="1" t="s">
        <v>11046</v>
      </c>
      <c r="W642" s="10">
        <v>43977.0</v>
      </c>
      <c r="X642" s="6"/>
      <c r="Y642" s="1"/>
    </row>
    <row r="643">
      <c r="A643" s="1" t="s">
        <v>11047</v>
      </c>
      <c r="B643" s="1" t="s">
        <v>85</v>
      </c>
      <c r="C643" s="1" t="s">
        <v>11048</v>
      </c>
      <c r="D643" s="1" t="s">
        <v>11049</v>
      </c>
      <c r="J643" s="4" t="s">
        <v>11050</v>
      </c>
      <c r="K643" s="1" t="s">
        <v>663</v>
      </c>
      <c r="L643" s="1" t="s">
        <v>51</v>
      </c>
      <c r="M643" s="1" t="s">
        <v>11051</v>
      </c>
      <c r="N643" s="1" t="s">
        <v>11052</v>
      </c>
      <c r="O643" s="1" t="s">
        <v>11053</v>
      </c>
      <c r="P643" s="1">
        <v>1.0</v>
      </c>
      <c r="Q643" s="1">
        <v>1.0</v>
      </c>
      <c r="U643" s="1">
        <v>3.0</v>
      </c>
      <c r="V643" s="1" t="s">
        <v>11054</v>
      </c>
      <c r="W643" s="9"/>
      <c r="X643" s="6"/>
      <c r="Y643" s="1"/>
    </row>
    <row r="644">
      <c r="A644" s="1" t="s">
        <v>11055</v>
      </c>
      <c r="B644" s="1" t="s">
        <v>11056</v>
      </c>
      <c r="C644" s="1" t="s">
        <v>11057</v>
      </c>
      <c r="J644" s="4" t="s">
        <v>11058</v>
      </c>
      <c r="K644" s="1" t="s">
        <v>61</v>
      </c>
      <c r="L644" s="1" t="s">
        <v>31</v>
      </c>
      <c r="M644" s="1" t="s">
        <v>6520</v>
      </c>
      <c r="N644" s="1" t="s">
        <v>11059</v>
      </c>
      <c r="O644" s="1" t="s">
        <v>11060</v>
      </c>
      <c r="P644" s="1">
        <v>1.0</v>
      </c>
      <c r="Q644" s="1">
        <v>1.0</v>
      </c>
      <c r="U644" s="1">
        <v>1.0</v>
      </c>
      <c r="V644" s="1" t="s">
        <v>11061</v>
      </c>
      <c r="W644" s="10">
        <v>44214.0</v>
      </c>
      <c r="X644" s="6"/>
      <c r="Y644" s="1"/>
    </row>
    <row r="645">
      <c r="A645" s="1" t="s">
        <v>11062</v>
      </c>
      <c r="B645" s="1" t="s">
        <v>11063</v>
      </c>
      <c r="C645" s="1" t="s">
        <v>11064</v>
      </c>
      <c r="J645" s="4" t="s">
        <v>11065</v>
      </c>
      <c r="K645" s="1" t="s">
        <v>30</v>
      </c>
      <c r="L645" s="1" t="s">
        <v>31</v>
      </c>
      <c r="M645" s="1" t="s">
        <v>31</v>
      </c>
      <c r="N645" s="1" t="s">
        <v>11066</v>
      </c>
      <c r="O645" s="1" t="s">
        <v>11067</v>
      </c>
      <c r="P645" s="1">
        <v>1.0</v>
      </c>
      <c r="Q645" s="1">
        <v>1.0</v>
      </c>
      <c r="U645" s="1">
        <v>1.0</v>
      </c>
      <c r="V645" s="1" t="s">
        <v>11068</v>
      </c>
      <c r="W645" s="9"/>
      <c r="X645" s="6"/>
      <c r="Y645" s="1"/>
    </row>
    <row r="646">
      <c r="A646" s="1" t="s">
        <v>11069</v>
      </c>
      <c r="B646" s="1" t="s">
        <v>11070</v>
      </c>
      <c r="C646" s="1" t="s">
        <v>11071</v>
      </c>
      <c r="D646" s="1" t="s">
        <v>11072</v>
      </c>
      <c r="E646" s="1" t="s">
        <v>11073</v>
      </c>
      <c r="F646" s="1" t="s">
        <v>11074</v>
      </c>
      <c r="G646" s="1" t="s">
        <v>11075</v>
      </c>
      <c r="J646" s="4" t="s">
        <v>11076</v>
      </c>
      <c r="K646" s="1" t="s">
        <v>30</v>
      </c>
      <c r="L646" s="1" t="s">
        <v>31</v>
      </c>
      <c r="M646" s="1" t="s">
        <v>11077</v>
      </c>
      <c r="N646" s="1" t="s">
        <v>11078</v>
      </c>
      <c r="O646" s="1" t="s">
        <v>11079</v>
      </c>
      <c r="P646" s="1">
        <v>1.0</v>
      </c>
      <c r="Q646" s="1">
        <v>1.0</v>
      </c>
      <c r="U646" s="1">
        <v>234.0</v>
      </c>
      <c r="V646" s="1" t="s">
        <v>11080</v>
      </c>
      <c r="W646" s="10">
        <v>43975.0</v>
      </c>
      <c r="X646" s="1" t="s">
        <v>95</v>
      </c>
      <c r="Y646" s="1"/>
    </row>
    <row r="647">
      <c r="A647" s="1" t="s">
        <v>11081</v>
      </c>
      <c r="B647" s="1" t="s">
        <v>11082</v>
      </c>
      <c r="C647" s="1" t="s">
        <v>11083</v>
      </c>
      <c r="D647" s="1" t="s">
        <v>11084</v>
      </c>
      <c r="F647" s="1" t="s">
        <v>11085</v>
      </c>
      <c r="G647" s="1" t="s">
        <v>4782</v>
      </c>
      <c r="J647" s="4" t="s">
        <v>11086</v>
      </c>
      <c r="K647" s="1" t="s">
        <v>401</v>
      </c>
      <c r="L647" s="1" t="s">
        <v>79</v>
      </c>
      <c r="M647" s="1" t="s">
        <v>11087</v>
      </c>
      <c r="N647" s="1" t="s">
        <v>11088</v>
      </c>
      <c r="O647" s="1" t="s">
        <v>11089</v>
      </c>
      <c r="P647" s="1">
        <v>1.0</v>
      </c>
      <c r="Q647" s="1">
        <v>1.0</v>
      </c>
      <c r="U647" s="1">
        <v>21.0</v>
      </c>
      <c r="V647" s="1" t="s">
        <v>11090</v>
      </c>
      <c r="W647" s="9"/>
      <c r="X647" s="1" t="s">
        <v>95</v>
      </c>
      <c r="Y647" s="1"/>
    </row>
    <row r="648">
      <c r="A648" s="1" t="s">
        <v>11091</v>
      </c>
      <c r="B648" s="1" t="s">
        <v>11092</v>
      </c>
      <c r="C648" s="1" t="s">
        <v>11093</v>
      </c>
      <c r="D648" s="1" t="s">
        <v>11094</v>
      </c>
      <c r="E648" s="1" t="s">
        <v>11095</v>
      </c>
      <c r="F648" s="1" t="s">
        <v>11096</v>
      </c>
      <c r="G648" s="1" t="s">
        <v>11097</v>
      </c>
      <c r="H648" s="1" t="s">
        <v>11098</v>
      </c>
      <c r="J648" s="4" t="s">
        <v>11099</v>
      </c>
      <c r="K648" s="1" t="s">
        <v>30</v>
      </c>
      <c r="L648" s="1" t="s">
        <v>31</v>
      </c>
      <c r="M648" s="1" t="s">
        <v>11100</v>
      </c>
      <c r="N648" s="1" t="s">
        <v>11101</v>
      </c>
      <c r="O648" s="1" t="s">
        <v>11102</v>
      </c>
      <c r="P648" s="1">
        <v>1.0</v>
      </c>
      <c r="Q648" s="1">
        <v>1.0</v>
      </c>
      <c r="U648" s="1">
        <v>13.0</v>
      </c>
      <c r="V648" s="1" t="s">
        <v>11103</v>
      </c>
      <c r="W648" s="10">
        <v>44095.0</v>
      </c>
      <c r="X648" s="1" t="s">
        <v>95</v>
      </c>
      <c r="Y648" s="1"/>
    </row>
    <row r="649">
      <c r="A649" s="1" t="s">
        <v>11104</v>
      </c>
      <c r="B649" s="1" t="s">
        <v>11105</v>
      </c>
      <c r="C649" s="1" t="s">
        <v>11106</v>
      </c>
      <c r="D649" s="1" t="s">
        <v>11107</v>
      </c>
      <c r="E649" s="1" t="s">
        <v>11108</v>
      </c>
      <c r="F649" s="1" t="s">
        <v>11109</v>
      </c>
      <c r="G649" s="1" t="s">
        <v>5726</v>
      </c>
      <c r="H649" s="1" t="s">
        <v>11110</v>
      </c>
      <c r="J649" s="4" t="s">
        <v>11111</v>
      </c>
      <c r="K649" s="1" t="s">
        <v>401</v>
      </c>
      <c r="L649" s="1" t="s">
        <v>51</v>
      </c>
      <c r="M649" s="1" t="s">
        <v>11112</v>
      </c>
      <c r="N649" s="1" t="s">
        <v>11113</v>
      </c>
      <c r="O649" s="1" t="s">
        <v>11114</v>
      </c>
      <c r="P649" s="1">
        <v>1.0</v>
      </c>
      <c r="Q649" s="1">
        <v>1.0</v>
      </c>
      <c r="U649" s="1">
        <v>25.0</v>
      </c>
      <c r="V649" s="1" t="s">
        <v>11115</v>
      </c>
      <c r="W649" s="10">
        <v>43352.0</v>
      </c>
      <c r="X649" s="1" t="s">
        <v>95</v>
      </c>
      <c r="Y649" s="1" t="s">
        <v>36</v>
      </c>
    </row>
    <row r="650">
      <c r="A650" s="1" t="s">
        <v>11116</v>
      </c>
      <c r="B650" s="4" t="s">
        <v>11117</v>
      </c>
      <c r="C650" s="1" t="s">
        <v>11118</v>
      </c>
      <c r="J650" s="4" t="s">
        <v>11119</v>
      </c>
      <c r="K650" s="1" t="s">
        <v>401</v>
      </c>
      <c r="L650" s="1" t="s">
        <v>30</v>
      </c>
      <c r="N650" s="1" t="s">
        <v>11120</v>
      </c>
      <c r="O650" s="1" t="s">
        <v>11121</v>
      </c>
      <c r="P650" s="1">
        <v>1.0</v>
      </c>
      <c r="Q650" s="1">
        <v>1.0</v>
      </c>
      <c r="U650" s="1">
        <v>1.0</v>
      </c>
      <c r="V650" s="1" t="s">
        <v>11122</v>
      </c>
      <c r="W650" s="10">
        <v>44209.0</v>
      </c>
      <c r="X650" s="6"/>
      <c r="Y650" s="1" t="s">
        <v>36</v>
      </c>
    </row>
    <row r="651">
      <c r="A651" s="1" t="s">
        <v>11123</v>
      </c>
      <c r="B651" s="1" t="s">
        <v>11124</v>
      </c>
      <c r="C651" s="1" t="s">
        <v>11125</v>
      </c>
      <c r="D651" s="1" t="s">
        <v>11126</v>
      </c>
      <c r="G651" s="1" t="s">
        <v>11127</v>
      </c>
      <c r="J651" s="4" t="s">
        <v>11128</v>
      </c>
      <c r="K651" s="1" t="s">
        <v>30</v>
      </c>
      <c r="L651" s="1" t="s">
        <v>163</v>
      </c>
      <c r="M651" s="1" t="s">
        <v>3454</v>
      </c>
      <c r="N651" s="1" t="s">
        <v>11129</v>
      </c>
      <c r="O651" s="1" t="s">
        <v>11130</v>
      </c>
      <c r="P651" s="1">
        <v>1.0</v>
      </c>
      <c r="Q651" s="1">
        <v>1.0</v>
      </c>
      <c r="U651" s="1">
        <v>1.0</v>
      </c>
      <c r="V651" s="1" t="s">
        <v>11131</v>
      </c>
      <c r="W651" s="10">
        <v>44209.0</v>
      </c>
      <c r="X651" s="6"/>
      <c r="Y651" s="1"/>
    </row>
    <row r="652">
      <c r="A652" s="1" t="s">
        <v>11132</v>
      </c>
      <c r="B652" s="4" t="s">
        <v>11133</v>
      </c>
      <c r="C652" s="1" t="s">
        <v>11134</v>
      </c>
      <c r="D652" s="1" t="s">
        <v>11135</v>
      </c>
      <c r="E652" s="1" t="s">
        <v>11136</v>
      </c>
      <c r="G652" s="1" t="s">
        <v>11137</v>
      </c>
      <c r="H652" s="1" t="s">
        <v>11138</v>
      </c>
      <c r="J652" s="4" t="s">
        <v>11139</v>
      </c>
      <c r="K652" s="1" t="s">
        <v>30</v>
      </c>
      <c r="L652" s="1" t="s">
        <v>1191</v>
      </c>
      <c r="M652" s="1" t="s">
        <v>11140</v>
      </c>
      <c r="N652" s="1" t="s">
        <v>11141</v>
      </c>
      <c r="O652" s="1" t="s">
        <v>11142</v>
      </c>
      <c r="P652" s="1">
        <v>1.0</v>
      </c>
      <c r="Q652" s="1">
        <v>1.0</v>
      </c>
      <c r="U652" s="1">
        <v>2.0</v>
      </c>
      <c r="V652" s="1" t="s">
        <v>11143</v>
      </c>
      <c r="W652" s="9"/>
      <c r="X652" s="1" t="s">
        <v>95</v>
      </c>
      <c r="Y652" s="1" t="s">
        <v>36</v>
      </c>
    </row>
    <row r="653">
      <c r="A653" s="1" t="s">
        <v>11144</v>
      </c>
      <c r="B653" s="1" t="s">
        <v>11145</v>
      </c>
      <c r="C653" s="1" t="s">
        <v>11146</v>
      </c>
      <c r="J653" s="4" t="s">
        <v>11147</v>
      </c>
      <c r="K653" s="1" t="s">
        <v>30</v>
      </c>
      <c r="L653" s="1" t="s">
        <v>1191</v>
      </c>
      <c r="M653" s="1" t="s">
        <v>6883</v>
      </c>
      <c r="N653" s="1" t="s">
        <v>11148</v>
      </c>
      <c r="O653" s="1" t="s">
        <v>11149</v>
      </c>
      <c r="P653" s="1">
        <v>1.0</v>
      </c>
      <c r="Q653" s="1">
        <v>1.0</v>
      </c>
      <c r="U653" s="1">
        <v>2.0</v>
      </c>
      <c r="V653" s="1" t="s">
        <v>11150</v>
      </c>
      <c r="W653" s="10">
        <v>44208.0</v>
      </c>
      <c r="X653" s="6"/>
      <c r="Y653" s="1" t="s">
        <v>36</v>
      </c>
    </row>
    <row r="654">
      <c r="A654" s="1" t="s">
        <v>11151</v>
      </c>
      <c r="B654" s="1" t="s">
        <v>11152</v>
      </c>
      <c r="C654" s="1" t="s">
        <v>11153</v>
      </c>
      <c r="J654" s="4" t="s">
        <v>11154</v>
      </c>
      <c r="K654" s="1" t="s">
        <v>30</v>
      </c>
      <c r="L654" s="1" t="s">
        <v>31</v>
      </c>
      <c r="M654" s="1" t="s">
        <v>8495</v>
      </c>
      <c r="N654" s="1" t="s">
        <v>11155</v>
      </c>
      <c r="O654" s="1" t="s">
        <v>11156</v>
      </c>
      <c r="P654" s="1">
        <v>2.0</v>
      </c>
      <c r="Q654" s="1">
        <v>1.0</v>
      </c>
      <c r="U654" s="1">
        <v>5.0</v>
      </c>
      <c r="V654" s="1" t="s">
        <v>11157</v>
      </c>
      <c r="W654" s="10">
        <v>44208.0</v>
      </c>
      <c r="X654" s="6"/>
      <c r="Y654" s="1"/>
    </row>
    <row r="655">
      <c r="A655" s="1" t="s">
        <v>11158</v>
      </c>
      <c r="B655" s="1" t="s">
        <v>11159</v>
      </c>
      <c r="C655" s="1" t="s">
        <v>11160</v>
      </c>
      <c r="J655" s="4" t="s">
        <v>11161</v>
      </c>
      <c r="K655" s="1" t="s">
        <v>2309</v>
      </c>
      <c r="L655" s="1" t="s">
        <v>31</v>
      </c>
      <c r="M655" s="1" t="s">
        <v>11162</v>
      </c>
      <c r="N655" s="1" t="s">
        <v>11163</v>
      </c>
      <c r="O655" s="1" t="s">
        <v>11164</v>
      </c>
      <c r="P655" s="1">
        <v>2.0</v>
      </c>
      <c r="Q655" s="1">
        <v>1.0</v>
      </c>
      <c r="U655" s="1">
        <v>1300.0</v>
      </c>
      <c r="V655" s="1" t="s">
        <v>11165</v>
      </c>
      <c r="W655" s="10">
        <v>44174.0</v>
      </c>
      <c r="X655" s="6"/>
      <c r="Y655" s="1" t="s">
        <v>36</v>
      </c>
    </row>
    <row r="656">
      <c r="A656" s="1" t="s">
        <v>11166</v>
      </c>
      <c r="B656" s="1" t="s">
        <v>11167</v>
      </c>
      <c r="C656" s="1" t="s">
        <v>11168</v>
      </c>
      <c r="D656" s="1" t="s">
        <v>11169</v>
      </c>
      <c r="E656" s="1" t="s">
        <v>11170</v>
      </c>
      <c r="F656" s="1" t="s">
        <v>11171</v>
      </c>
      <c r="G656" s="1" t="s">
        <v>11172</v>
      </c>
      <c r="H656" s="1" t="s">
        <v>11173</v>
      </c>
      <c r="J656" s="4" t="s">
        <v>11174</v>
      </c>
      <c r="K656" s="1" t="s">
        <v>401</v>
      </c>
      <c r="L656" s="1" t="s">
        <v>30</v>
      </c>
      <c r="N656" s="1" t="s">
        <v>11175</v>
      </c>
      <c r="O656" s="1" t="s">
        <v>11176</v>
      </c>
      <c r="P656" s="1">
        <v>1.0</v>
      </c>
      <c r="Q656" s="1">
        <v>1.0</v>
      </c>
      <c r="U656" s="1">
        <v>4.0</v>
      </c>
      <c r="V656" s="1" t="s">
        <v>11177</v>
      </c>
      <c r="W656" s="10">
        <v>44186.0</v>
      </c>
      <c r="X656" s="1" t="s">
        <v>178</v>
      </c>
      <c r="Y656" s="1" t="s">
        <v>36</v>
      </c>
    </row>
    <row r="657">
      <c r="A657" s="1" t="s">
        <v>11178</v>
      </c>
      <c r="B657" s="1" t="s">
        <v>11179</v>
      </c>
      <c r="C657" s="1" t="s">
        <v>10585</v>
      </c>
      <c r="H657" s="1" t="s">
        <v>11180</v>
      </c>
      <c r="I657" s="1" t="s">
        <v>11181</v>
      </c>
      <c r="J657" s="4" t="s">
        <v>11182</v>
      </c>
      <c r="K657" s="1" t="s">
        <v>10589</v>
      </c>
      <c r="L657" s="1" t="s">
        <v>31</v>
      </c>
      <c r="M657" s="1" t="s">
        <v>31</v>
      </c>
      <c r="N657" s="1" t="s">
        <v>11183</v>
      </c>
      <c r="O657" s="1" t="s">
        <v>11184</v>
      </c>
      <c r="P657" s="1">
        <v>3.0</v>
      </c>
      <c r="Q657" s="1">
        <v>1.0</v>
      </c>
      <c r="S657" s="1">
        <v>1.0</v>
      </c>
      <c r="T657" s="1">
        <v>2.0</v>
      </c>
      <c r="U657" s="1">
        <v>24.0</v>
      </c>
      <c r="V657" s="1" t="s">
        <v>11185</v>
      </c>
      <c r="W657" s="9"/>
      <c r="X657" s="6"/>
      <c r="Y657" s="1" t="s">
        <v>36</v>
      </c>
    </row>
    <row r="658">
      <c r="A658" s="1" t="s">
        <v>11186</v>
      </c>
      <c r="B658" s="1" t="s">
        <v>11187</v>
      </c>
      <c r="C658" s="1" t="s">
        <v>11188</v>
      </c>
      <c r="H658" s="1" t="s">
        <v>11189</v>
      </c>
      <c r="J658" s="4" t="s">
        <v>11190</v>
      </c>
      <c r="K658" s="1" t="s">
        <v>11191</v>
      </c>
      <c r="L658" s="1" t="s">
        <v>31</v>
      </c>
      <c r="M658" s="1" t="s">
        <v>4470</v>
      </c>
      <c r="N658" s="1" t="s">
        <v>11192</v>
      </c>
      <c r="O658" s="1" t="s">
        <v>11193</v>
      </c>
      <c r="P658" s="1">
        <v>1.0</v>
      </c>
      <c r="Q658" s="1">
        <v>1.0</v>
      </c>
      <c r="R658" s="1">
        <v>1.0</v>
      </c>
      <c r="U658" s="1">
        <v>13.0</v>
      </c>
      <c r="V658" s="1" t="s">
        <v>11194</v>
      </c>
      <c r="W658" s="9"/>
      <c r="X658" s="6"/>
      <c r="Y658" s="1" t="s">
        <v>36</v>
      </c>
    </row>
    <row r="659">
      <c r="A659" s="1" t="s">
        <v>11195</v>
      </c>
      <c r="B659" s="1" t="s">
        <v>11196</v>
      </c>
      <c r="C659" s="1" t="s">
        <v>11197</v>
      </c>
      <c r="D659" s="1" t="s">
        <v>11198</v>
      </c>
      <c r="E659" s="1" t="s">
        <v>11199</v>
      </c>
      <c r="F659" s="1" t="s">
        <v>11200</v>
      </c>
      <c r="G659" s="1" t="s">
        <v>11201</v>
      </c>
      <c r="J659" s="4" t="s">
        <v>11202</v>
      </c>
      <c r="K659" s="1" t="s">
        <v>30</v>
      </c>
      <c r="L659" s="1" t="s">
        <v>31</v>
      </c>
      <c r="M659" s="1" t="s">
        <v>11203</v>
      </c>
      <c r="N659" s="1" t="s">
        <v>11204</v>
      </c>
      <c r="O659" s="1" t="s">
        <v>11205</v>
      </c>
      <c r="P659" s="1">
        <v>1.0</v>
      </c>
      <c r="Q659" s="1">
        <v>1.0</v>
      </c>
      <c r="U659" s="1">
        <v>1.0</v>
      </c>
      <c r="V659" s="1" t="s">
        <v>11206</v>
      </c>
      <c r="W659" s="10">
        <v>44206.0</v>
      </c>
      <c r="X659" s="6"/>
      <c r="Y659" s="1"/>
    </row>
    <row r="660">
      <c r="A660" s="1" t="s">
        <v>11207</v>
      </c>
      <c r="B660" s="1" t="s">
        <v>11208</v>
      </c>
      <c r="C660" s="1" t="s">
        <v>11209</v>
      </c>
      <c r="J660" s="4" t="s">
        <v>11210</v>
      </c>
      <c r="K660" s="1" t="s">
        <v>30</v>
      </c>
      <c r="L660" s="1" t="s">
        <v>51</v>
      </c>
      <c r="M660" s="1" t="s">
        <v>11211</v>
      </c>
      <c r="N660" s="1" t="s">
        <v>11212</v>
      </c>
      <c r="O660" s="1" t="s">
        <v>11213</v>
      </c>
      <c r="P660" s="1">
        <v>1.0</v>
      </c>
      <c r="Q660" s="1">
        <v>1.0</v>
      </c>
      <c r="U660" s="1">
        <v>2.0</v>
      </c>
      <c r="V660" s="1" t="s">
        <v>11214</v>
      </c>
      <c r="W660" s="10">
        <v>44198.0</v>
      </c>
      <c r="X660" s="6"/>
      <c r="Y660" s="1"/>
    </row>
    <row r="661">
      <c r="A661" s="1" t="s">
        <v>11215</v>
      </c>
      <c r="B661" s="1" t="s">
        <v>11216</v>
      </c>
      <c r="C661" s="1" t="s">
        <v>11217</v>
      </c>
      <c r="D661" s="1" t="s">
        <v>11218</v>
      </c>
      <c r="E661" s="1" t="s">
        <v>11219</v>
      </c>
      <c r="H661" s="1" t="s">
        <v>11220</v>
      </c>
      <c r="J661" s="4" t="s">
        <v>11221</v>
      </c>
      <c r="K661" s="1" t="s">
        <v>30</v>
      </c>
      <c r="L661" s="1" t="s">
        <v>31</v>
      </c>
      <c r="M661" s="1" t="s">
        <v>524</v>
      </c>
      <c r="N661" s="1" t="s">
        <v>11222</v>
      </c>
      <c r="O661" s="1" t="s">
        <v>11223</v>
      </c>
      <c r="P661" s="1">
        <v>1.0</v>
      </c>
      <c r="Q661" s="1">
        <v>1.0</v>
      </c>
      <c r="U661" s="1">
        <v>6.0</v>
      </c>
      <c r="V661" s="1" t="s">
        <v>11224</v>
      </c>
      <c r="W661" s="9"/>
      <c r="X661" s="6"/>
      <c r="Y661" s="1" t="s">
        <v>168</v>
      </c>
    </row>
    <row r="662">
      <c r="A662" s="1" t="s">
        <v>11225</v>
      </c>
      <c r="B662" s="1" t="s">
        <v>11226</v>
      </c>
      <c r="C662" s="1" t="s">
        <v>11227</v>
      </c>
      <c r="D662" s="1" t="s">
        <v>11228</v>
      </c>
      <c r="J662" s="4" t="s">
        <v>11229</v>
      </c>
      <c r="K662" s="1" t="s">
        <v>663</v>
      </c>
      <c r="L662" s="1" t="s">
        <v>31</v>
      </c>
      <c r="M662" s="1" t="s">
        <v>9932</v>
      </c>
      <c r="N662" s="1" t="s">
        <v>11230</v>
      </c>
      <c r="O662" s="1" t="s">
        <v>11231</v>
      </c>
      <c r="P662" s="1">
        <v>1.0</v>
      </c>
      <c r="Q662" s="1">
        <v>1.0</v>
      </c>
      <c r="U662" s="1">
        <v>1.0</v>
      </c>
      <c r="V662" s="1" t="s">
        <v>11232</v>
      </c>
      <c r="W662" s="9"/>
      <c r="X662" s="6"/>
      <c r="Y662" s="1" t="s">
        <v>36</v>
      </c>
    </row>
    <row r="663">
      <c r="A663" s="1" t="s">
        <v>11233</v>
      </c>
      <c r="B663" s="1" t="s">
        <v>11234</v>
      </c>
      <c r="C663" s="1" t="s">
        <v>11235</v>
      </c>
      <c r="D663" s="1" t="s">
        <v>11236</v>
      </c>
      <c r="E663" s="4" t="s">
        <v>11237</v>
      </c>
      <c r="J663" s="4" t="s">
        <v>11238</v>
      </c>
      <c r="K663" s="1" t="s">
        <v>401</v>
      </c>
      <c r="L663" s="1" t="s">
        <v>79</v>
      </c>
      <c r="M663" s="1" t="s">
        <v>11239</v>
      </c>
      <c r="N663" s="1" t="s">
        <v>11240</v>
      </c>
      <c r="O663" s="1" t="s">
        <v>11241</v>
      </c>
      <c r="P663" s="1">
        <v>1.0</v>
      </c>
      <c r="Q663" s="1">
        <v>1.0</v>
      </c>
      <c r="U663" s="1">
        <v>10.0</v>
      </c>
      <c r="V663" s="1" t="s">
        <v>11242</v>
      </c>
      <c r="W663" s="10">
        <v>44205.0</v>
      </c>
      <c r="X663" s="6"/>
      <c r="Y663" s="1" t="s">
        <v>36</v>
      </c>
    </row>
    <row r="664">
      <c r="A664" s="1" t="s">
        <v>11243</v>
      </c>
      <c r="B664" s="1" t="s">
        <v>11244</v>
      </c>
      <c r="C664" s="1" t="s">
        <v>11245</v>
      </c>
      <c r="D664" s="1" t="s">
        <v>11246</v>
      </c>
      <c r="J664" s="4" t="s">
        <v>11247</v>
      </c>
      <c r="K664" s="1" t="s">
        <v>30</v>
      </c>
      <c r="L664" s="1" t="s">
        <v>31</v>
      </c>
      <c r="M664" s="1" t="s">
        <v>11248</v>
      </c>
      <c r="N664" s="1" t="s">
        <v>11249</v>
      </c>
      <c r="O664" s="1" t="s">
        <v>11250</v>
      </c>
      <c r="P664" s="1">
        <v>1.0</v>
      </c>
      <c r="Q664" s="1">
        <v>1.0</v>
      </c>
      <c r="U664" s="1">
        <v>2.0</v>
      </c>
      <c r="V664" s="1" t="s">
        <v>11251</v>
      </c>
      <c r="W664" s="10">
        <v>44205.0</v>
      </c>
      <c r="X664" s="6"/>
      <c r="Y664" s="1"/>
    </row>
    <row r="665">
      <c r="A665" s="1" t="s">
        <v>11252</v>
      </c>
      <c r="B665" s="1" t="s">
        <v>11253</v>
      </c>
      <c r="C665" s="1" t="s">
        <v>11254</v>
      </c>
      <c r="J665" s="4" t="s">
        <v>11255</v>
      </c>
      <c r="K665" s="1" t="s">
        <v>30</v>
      </c>
      <c r="L665" s="1" t="s">
        <v>51</v>
      </c>
      <c r="M665" s="1" t="s">
        <v>8786</v>
      </c>
      <c r="N665" s="1" t="s">
        <v>11256</v>
      </c>
      <c r="O665" s="1" t="s">
        <v>11257</v>
      </c>
      <c r="P665" s="1">
        <v>1.0</v>
      </c>
      <c r="Q665" s="1">
        <v>1.0</v>
      </c>
      <c r="U665" s="1">
        <v>1.0</v>
      </c>
      <c r="V665" s="1" t="s">
        <v>11258</v>
      </c>
      <c r="W665" s="10">
        <v>44204.0</v>
      </c>
      <c r="X665" s="6"/>
      <c r="Y665" s="1" t="s">
        <v>36</v>
      </c>
    </row>
    <row r="666">
      <c r="A666" s="1" t="s">
        <v>11259</v>
      </c>
      <c r="B666" s="1" t="s">
        <v>11260</v>
      </c>
      <c r="C666" s="1" t="s">
        <v>10982</v>
      </c>
      <c r="J666" s="4" t="s">
        <v>11261</v>
      </c>
      <c r="K666" s="1" t="s">
        <v>30</v>
      </c>
      <c r="L666" s="1" t="s">
        <v>31</v>
      </c>
      <c r="M666" s="1" t="s">
        <v>11262</v>
      </c>
      <c r="N666" s="1" t="s">
        <v>11263</v>
      </c>
      <c r="O666" s="1" t="s">
        <v>11264</v>
      </c>
      <c r="P666" s="1">
        <v>1.0</v>
      </c>
      <c r="Q666" s="1">
        <v>1.0</v>
      </c>
      <c r="U666" s="1">
        <v>1.0</v>
      </c>
      <c r="V666" s="1" t="s">
        <v>11265</v>
      </c>
      <c r="W666" s="9"/>
      <c r="X666" s="6"/>
      <c r="Y666" s="1"/>
    </row>
    <row r="667">
      <c r="A667" s="1" t="s">
        <v>11266</v>
      </c>
      <c r="B667" s="1" t="s">
        <v>11267</v>
      </c>
      <c r="C667" s="1" t="s">
        <v>11268</v>
      </c>
      <c r="J667" s="4" t="s">
        <v>11269</v>
      </c>
      <c r="K667" s="1" t="s">
        <v>401</v>
      </c>
      <c r="L667" s="1" t="s">
        <v>30</v>
      </c>
      <c r="N667" s="1" t="s">
        <v>11270</v>
      </c>
      <c r="O667" s="1" t="s">
        <v>11271</v>
      </c>
      <c r="P667" s="1">
        <v>1.0</v>
      </c>
      <c r="Q667" s="1">
        <v>1.0</v>
      </c>
      <c r="R667" s="1">
        <v>1.0</v>
      </c>
      <c r="U667" s="1">
        <v>1.0</v>
      </c>
      <c r="V667" s="1" t="s">
        <v>11272</v>
      </c>
      <c r="W667" s="10">
        <v>44204.0</v>
      </c>
      <c r="X667" s="6"/>
      <c r="Y667" s="1" t="s">
        <v>199</v>
      </c>
    </row>
    <row r="668">
      <c r="A668" s="1" t="s">
        <v>11273</v>
      </c>
      <c r="B668" s="1" t="s">
        <v>11274</v>
      </c>
      <c r="C668" s="1" t="s">
        <v>11275</v>
      </c>
      <c r="D668" s="1" t="s">
        <v>11276</v>
      </c>
      <c r="G668" s="1" t="s">
        <v>11277</v>
      </c>
      <c r="H668" s="1" t="s">
        <v>11278</v>
      </c>
      <c r="J668" s="4" t="s">
        <v>11279</v>
      </c>
      <c r="K668" s="1" t="s">
        <v>401</v>
      </c>
      <c r="L668" s="1" t="s">
        <v>51</v>
      </c>
      <c r="M668" s="1" t="s">
        <v>11280</v>
      </c>
      <c r="N668" s="1" t="s">
        <v>11281</v>
      </c>
      <c r="O668" s="1" t="s">
        <v>11282</v>
      </c>
      <c r="P668" s="1">
        <v>1.0</v>
      </c>
      <c r="Q668" s="1">
        <v>1.0</v>
      </c>
      <c r="R668" s="1">
        <v>1.0</v>
      </c>
      <c r="T668" s="1">
        <v>1.0</v>
      </c>
      <c r="U668" s="1">
        <v>10.0</v>
      </c>
      <c r="V668" s="1" t="s">
        <v>11283</v>
      </c>
      <c r="W668" s="9"/>
      <c r="X668" s="6"/>
      <c r="Y668" s="1" t="s">
        <v>36</v>
      </c>
    </row>
    <row r="669">
      <c r="A669" s="1" t="s">
        <v>11284</v>
      </c>
      <c r="B669" s="1" t="s">
        <v>11285</v>
      </c>
      <c r="C669" s="1" t="s">
        <v>11286</v>
      </c>
      <c r="J669" s="4" t="s">
        <v>11287</v>
      </c>
      <c r="K669" s="1" t="s">
        <v>30</v>
      </c>
      <c r="L669" s="1" t="s">
        <v>31</v>
      </c>
      <c r="M669" s="1" t="s">
        <v>11288</v>
      </c>
      <c r="N669" s="1" t="s">
        <v>11289</v>
      </c>
      <c r="O669" s="1" t="s">
        <v>11290</v>
      </c>
      <c r="P669" s="1">
        <v>1.0</v>
      </c>
      <c r="Q669" s="1">
        <v>1.0</v>
      </c>
      <c r="U669" s="1">
        <v>4.0</v>
      </c>
      <c r="V669" s="1" t="s">
        <v>11291</v>
      </c>
      <c r="W669" s="10">
        <v>44203.0</v>
      </c>
      <c r="X669" s="6"/>
      <c r="Y669" s="1" t="s">
        <v>36</v>
      </c>
    </row>
    <row r="670">
      <c r="A670" s="1" t="s">
        <v>11292</v>
      </c>
      <c r="B670" s="1" t="s">
        <v>11293</v>
      </c>
      <c r="C670" s="1" t="s">
        <v>11294</v>
      </c>
      <c r="D670" s="1" t="s">
        <v>11295</v>
      </c>
      <c r="J670" s="4" t="s">
        <v>11296</v>
      </c>
      <c r="K670" s="1" t="s">
        <v>30</v>
      </c>
      <c r="L670" s="1" t="s">
        <v>51</v>
      </c>
      <c r="M670" s="1" t="s">
        <v>9697</v>
      </c>
      <c r="N670" s="1" t="s">
        <v>11297</v>
      </c>
      <c r="O670" s="1" t="s">
        <v>11298</v>
      </c>
      <c r="P670" s="1">
        <v>1.0</v>
      </c>
      <c r="Q670" s="1">
        <v>1.0</v>
      </c>
      <c r="U670" s="1">
        <v>1.0</v>
      </c>
      <c r="V670" s="1" t="s">
        <v>11299</v>
      </c>
      <c r="W670" s="9"/>
      <c r="X670" s="6"/>
      <c r="Y670" s="1" t="s">
        <v>36</v>
      </c>
    </row>
    <row r="671">
      <c r="A671" s="1" t="s">
        <v>11300</v>
      </c>
      <c r="B671" s="1" t="s">
        <v>7129</v>
      </c>
      <c r="C671" s="1" t="s">
        <v>11301</v>
      </c>
      <c r="D671" s="1" t="s">
        <v>11302</v>
      </c>
      <c r="J671" s="4" t="s">
        <v>11303</v>
      </c>
      <c r="K671" s="1" t="s">
        <v>663</v>
      </c>
      <c r="L671" s="1" t="s">
        <v>31</v>
      </c>
      <c r="M671" s="1" t="s">
        <v>11304</v>
      </c>
      <c r="N671" s="1" t="s">
        <v>11305</v>
      </c>
      <c r="O671" s="1" t="s">
        <v>11306</v>
      </c>
      <c r="P671" s="1">
        <v>1.0</v>
      </c>
      <c r="Q671" s="1">
        <v>1.0</v>
      </c>
      <c r="U671" s="1">
        <v>2.0</v>
      </c>
      <c r="V671" s="1" t="s">
        <v>11307</v>
      </c>
      <c r="W671" s="9"/>
      <c r="X671" s="6"/>
      <c r="Y671" s="1" t="s">
        <v>36</v>
      </c>
    </row>
    <row r="672">
      <c r="A672" s="1" t="s">
        <v>11308</v>
      </c>
      <c r="B672" s="1" t="s">
        <v>11309</v>
      </c>
      <c r="C672" s="1" t="s">
        <v>11310</v>
      </c>
      <c r="D672" s="1" t="s">
        <v>11311</v>
      </c>
      <c r="H672" s="1" t="s">
        <v>11312</v>
      </c>
      <c r="J672" s="4" t="s">
        <v>11313</v>
      </c>
      <c r="K672" s="1" t="s">
        <v>30</v>
      </c>
      <c r="L672" s="1" t="s">
        <v>31</v>
      </c>
      <c r="M672" s="1" t="s">
        <v>1192</v>
      </c>
      <c r="N672" s="1" t="s">
        <v>11314</v>
      </c>
      <c r="O672" s="1" t="s">
        <v>11315</v>
      </c>
      <c r="P672" s="1">
        <v>1.0</v>
      </c>
      <c r="Q672" s="1">
        <v>1.0</v>
      </c>
      <c r="U672" s="1">
        <v>4.0</v>
      </c>
      <c r="V672" s="1" t="s">
        <v>11316</v>
      </c>
      <c r="W672" s="9"/>
      <c r="X672" s="6"/>
      <c r="Y672" s="1"/>
    </row>
    <row r="673">
      <c r="A673" s="1" t="s">
        <v>11317</v>
      </c>
      <c r="B673" s="1" t="s">
        <v>11318</v>
      </c>
      <c r="C673" s="1" t="s">
        <v>11319</v>
      </c>
      <c r="J673" s="4" t="s">
        <v>11320</v>
      </c>
      <c r="K673" s="1" t="s">
        <v>30</v>
      </c>
      <c r="L673" s="1" t="s">
        <v>1191</v>
      </c>
      <c r="M673" s="1" t="s">
        <v>7874</v>
      </c>
      <c r="N673" s="1" t="s">
        <v>11321</v>
      </c>
      <c r="O673" s="1" t="s">
        <v>11322</v>
      </c>
      <c r="P673" s="1">
        <v>5.0</v>
      </c>
      <c r="Q673" s="1">
        <v>2.0</v>
      </c>
      <c r="R673" s="1">
        <v>2.0</v>
      </c>
      <c r="U673" s="1">
        <v>145.0</v>
      </c>
      <c r="V673" s="1" t="s">
        <v>11323</v>
      </c>
      <c r="W673" s="10">
        <v>44147.0</v>
      </c>
      <c r="X673" s="6"/>
      <c r="Y673" s="1" t="s">
        <v>199</v>
      </c>
    </row>
    <row r="674">
      <c r="A674" s="1" t="s">
        <v>11324</v>
      </c>
      <c r="B674" s="1" t="s">
        <v>11325</v>
      </c>
      <c r="C674" s="1" t="s">
        <v>11326</v>
      </c>
      <c r="J674" s="4" t="s">
        <v>11327</v>
      </c>
      <c r="K674" s="1" t="s">
        <v>30</v>
      </c>
      <c r="L674" s="1" t="s">
        <v>31</v>
      </c>
      <c r="M674" s="1" t="s">
        <v>699</v>
      </c>
      <c r="N674" s="1" t="s">
        <v>11328</v>
      </c>
      <c r="O674" s="1" t="s">
        <v>11329</v>
      </c>
      <c r="P674" s="1">
        <v>1.0</v>
      </c>
      <c r="Q674" s="1">
        <v>1.0</v>
      </c>
      <c r="U674" s="1">
        <v>12.0</v>
      </c>
      <c r="V674" s="1" t="s">
        <v>11330</v>
      </c>
      <c r="W674" s="10">
        <v>44186.0</v>
      </c>
      <c r="X674" s="6"/>
      <c r="Y674" s="1"/>
    </row>
    <row r="675">
      <c r="A675" s="1" t="s">
        <v>11331</v>
      </c>
      <c r="B675" s="1" t="s">
        <v>11332</v>
      </c>
      <c r="C675" s="1" t="s">
        <v>11333</v>
      </c>
      <c r="D675" s="1" t="s">
        <v>11334</v>
      </c>
      <c r="J675" s="4" t="s">
        <v>11335</v>
      </c>
      <c r="K675" s="1" t="s">
        <v>30</v>
      </c>
      <c r="L675" s="1" t="s">
        <v>31</v>
      </c>
      <c r="M675" s="1" t="s">
        <v>225</v>
      </c>
      <c r="N675" s="1" t="s">
        <v>11336</v>
      </c>
      <c r="O675" s="1" t="s">
        <v>11337</v>
      </c>
      <c r="P675" s="1">
        <v>2.0</v>
      </c>
      <c r="Q675" s="1">
        <v>1.0</v>
      </c>
      <c r="U675" s="1">
        <v>7.0</v>
      </c>
      <c r="V675" s="1" t="s">
        <v>11338</v>
      </c>
      <c r="W675" s="10">
        <v>44168.0</v>
      </c>
      <c r="X675" s="6"/>
      <c r="Y675" s="1" t="s">
        <v>36</v>
      </c>
    </row>
    <row r="676">
      <c r="A676" s="1" t="s">
        <v>11339</v>
      </c>
      <c r="B676" s="1" t="s">
        <v>11340</v>
      </c>
      <c r="C676" s="1" t="s">
        <v>11341</v>
      </c>
      <c r="D676" s="1" t="s">
        <v>11342</v>
      </c>
      <c r="E676" s="1" t="s">
        <v>11343</v>
      </c>
      <c r="G676" s="1" t="s">
        <v>5319</v>
      </c>
      <c r="H676" s="1" t="s">
        <v>11344</v>
      </c>
      <c r="I676" s="1" t="s">
        <v>11345</v>
      </c>
      <c r="J676" s="4" t="s">
        <v>11346</v>
      </c>
      <c r="K676" s="1" t="s">
        <v>30</v>
      </c>
      <c r="L676" s="1" t="s">
        <v>31</v>
      </c>
      <c r="M676" s="1" t="s">
        <v>31</v>
      </c>
      <c r="N676" s="1" t="s">
        <v>11347</v>
      </c>
      <c r="O676" s="1" t="s">
        <v>11348</v>
      </c>
      <c r="P676" s="1">
        <v>1.0</v>
      </c>
      <c r="Q676" s="1">
        <v>1.0</v>
      </c>
      <c r="U676" s="1">
        <v>9.0</v>
      </c>
      <c r="V676" s="1" t="s">
        <v>11349</v>
      </c>
      <c r="W676" s="10">
        <v>44202.0</v>
      </c>
      <c r="X676" s="1" t="s">
        <v>95</v>
      </c>
      <c r="Y676" s="1" t="s">
        <v>36</v>
      </c>
    </row>
    <row r="677">
      <c r="A677" s="1" t="s">
        <v>11350</v>
      </c>
      <c r="B677" s="1" t="s">
        <v>11351</v>
      </c>
      <c r="C677" s="1" t="s">
        <v>11352</v>
      </c>
      <c r="D677" s="1" t="s">
        <v>11353</v>
      </c>
      <c r="E677" s="1" t="s">
        <v>11354</v>
      </c>
      <c r="G677" s="1" t="s">
        <v>5978</v>
      </c>
      <c r="J677" s="4" t="s">
        <v>11355</v>
      </c>
      <c r="K677" s="1" t="s">
        <v>30</v>
      </c>
      <c r="L677" s="1" t="s">
        <v>31</v>
      </c>
      <c r="M677" s="1" t="s">
        <v>11356</v>
      </c>
      <c r="N677" s="1" t="s">
        <v>11357</v>
      </c>
      <c r="O677" s="1" t="s">
        <v>11358</v>
      </c>
      <c r="P677" s="1">
        <v>1.0</v>
      </c>
      <c r="Q677" s="1">
        <v>1.0</v>
      </c>
      <c r="U677" s="1">
        <v>6.0</v>
      </c>
      <c r="V677" s="1" t="s">
        <v>11359</v>
      </c>
      <c r="W677" s="10">
        <v>44093.0</v>
      </c>
      <c r="X677" s="6"/>
      <c r="Y677" s="1" t="s">
        <v>36</v>
      </c>
    </row>
    <row r="678">
      <c r="A678" s="1" t="s">
        <v>11360</v>
      </c>
      <c r="B678" s="1" t="s">
        <v>11361</v>
      </c>
      <c r="C678" s="1" t="s">
        <v>11362</v>
      </c>
      <c r="H678" s="1" t="s">
        <v>11363</v>
      </c>
      <c r="J678" s="4" t="s">
        <v>11364</v>
      </c>
      <c r="K678" s="1" t="s">
        <v>2309</v>
      </c>
      <c r="L678" s="1" t="s">
        <v>51</v>
      </c>
      <c r="M678" s="1" t="s">
        <v>11365</v>
      </c>
      <c r="N678" s="1" t="s">
        <v>11366</v>
      </c>
      <c r="O678" s="1" t="s">
        <v>11367</v>
      </c>
      <c r="P678" s="1">
        <v>1.0</v>
      </c>
      <c r="Q678" s="1">
        <v>1.0</v>
      </c>
      <c r="U678" s="1">
        <v>4.0</v>
      </c>
      <c r="V678" s="1" t="s">
        <v>11368</v>
      </c>
      <c r="W678" s="9"/>
      <c r="X678" s="6"/>
      <c r="Y678" s="1" t="s">
        <v>36</v>
      </c>
    </row>
    <row r="679">
      <c r="A679" s="1" t="s">
        <v>11369</v>
      </c>
      <c r="B679" s="1" t="s">
        <v>11370</v>
      </c>
      <c r="C679" s="1" t="s">
        <v>11371</v>
      </c>
      <c r="J679" s="4" t="s">
        <v>11372</v>
      </c>
      <c r="K679" s="1" t="s">
        <v>30</v>
      </c>
      <c r="L679" s="1" t="s">
        <v>31</v>
      </c>
      <c r="M679" s="1" t="s">
        <v>11373</v>
      </c>
      <c r="N679" s="1" t="s">
        <v>11374</v>
      </c>
      <c r="O679" s="1" t="s">
        <v>11375</v>
      </c>
      <c r="P679" s="1">
        <v>1.0</v>
      </c>
      <c r="Q679" s="1">
        <v>1.0</v>
      </c>
      <c r="U679" s="1">
        <v>39.0</v>
      </c>
      <c r="V679" s="1" t="s">
        <v>11376</v>
      </c>
      <c r="W679" s="9"/>
      <c r="X679" s="6"/>
      <c r="Y679" s="1"/>
    </row>
    <row r="680">
      <c r="A680" s="1" t="s">
        <v>11377</v>
      </c>
      <c r="B680" s="1" t="s">
        <v>11378</v>
      </c>
      <c r="C680" s="1" t="s">
        <v>11379</v>
      </c>
      <c r="D680" s="1" t="s">
        <v>11380</v>
      </c>
      <c r="E680" s="1" t="s">
        <v>11381</v>
      </c>
      <c r="G680" s="1" t="s">
        <v>11382</v>
      </c>
      <c r="H680" s="1" t="s">
        <v>11383</v>
      </c>
      <c r="J680" s="4" t="s">
        <v>11384</v>
      </c>
      <c r="K680" s="1" t="s">
        <v>401</v>
      </c>
      <c r="L680" s="1" t="s">
        <v>31</v>
      </c>
      <c r="M680" s="1" t="s">
        <v>6765</v>
      </c>
      <c r="N680" s="1" t="s">
        <v>11385</v>
      </c>
      <c r="O680" s="1" t="s">
        <v>11386</v>
      </c>
      <c r="P680" s="1">
        <v>1.0</v>
      </c>
      <c r="Q680" s="1">
        <v>1.0</v>
      </c>
      <c r="U680" s="1">
        <v>4.0</v>
      </c>
      <c r="V680" s="1" t="s">
        <v>11387</v>
      </c>
      <c r="W680" s="10">
        <v>44188.0</v>
      </c>
      <c r="X680" s="6"/>
      <c r="Y680" s="1" t="s">
        <v>36</v>
      </c>
    </row>
    <row r="681">
      <c r="A681" s="1" t="s">
        <v>11388</v>
      </c>
      <c r="B681" s="1" t="s">
        <v>11389</v>
      </c>
      <c r="C681" s="1" t="s">
        <v>7966</v>
      </c>
      <c r="J681" s="4" t="s">
        <v>11390</v>
      </c>
      <c r="K681" s="1" t="s">
        <v>663</v>
      </c>
      <c r="L681" s="1" t="s">
        <v>31</v>
      </c>
      <c r="M681" s="1" t="s">
        <v>10722</v>
      </c>
      <c r="N681" s="1" t="s">
        <v>11391</v>
      </c>
      <c r="O681" s="1" t="s">
        <v>11392</v>
      </c>
      <c r="P681" s="1">
        <v>1.0</v>
      </c>
      <c r="Q681" s="1">
        <v>1.0</v>
      </c>
      <c r="U681" s="1">
        <v>1.0</v>
      </c>
      <c r="V681" s="1" t="s">
        <v>11393</v>
      </c>
      <c r="W681" s="10">
        <v>44200.0</v>
      </c>
      <c r="X681" s="6"/>
      <c r="Y681" s="1" t="s">
        <v>36</v>
      </c>
    </row>
    <row r="682">
      <c r="A682" s="1" t="s">
        <v>11394</v>
      </c>
      <c r="B682" s="1" t="s">
        <v>11395</v>
      </c>
      <c r="C682" s="1" t="s">
        <v>11396</v>
      </c>
      <c r="J682" s="4" t="s">
        <v>11397</v>
      </c>
      <c r="K682" s="1" t="s">
        <v>401</v>
      </c>
      <c r="L682" s="1" t="s">
        <v>31</v>
      </c>
      <c r="M682" s="1" t="s">
        <v>11398</v>
      </c>
      <c r="N682" s="1" t="s">
        <v>11399</v>
      </c>
      <c r="O682" s="1" t="s">
        <v>11400</v>
      </c>
      <c r="P682" s="1">
        <v>1.0</v>
      </c>
      <c r="Q682" s="1">
        <v>2.0</v>
      </c>
      <c r="R682" s="1">
        <v>12.0</v>
      </c>
      <c r="S682" s="1">
        <v>3.0</v>
      </c>
      <c r="T682" s="1">
        <v>1.0</v>
      </c>
      <c r="U682" s="1">
        <v>54.0</v>
      </c>
      <c r="V682" s="1" t="s">
        <v>11401</v>
      </c>
      <c r="W682" s="10">
        <v>43705.0</v>
      </c>
      <c r="X682" s="6"/>
      <c r="Y682" s="1" t="s">
        <v>36</v>
      </c>
    </row>
    <row r="683">
      <c r="A683" s="1" t="s">
        <v>11402</v>
      </c>
      <c r="B683" s="1" t="s">
        <v>11403</v>
      </c>
      <c r="C683" s="1" t="s">
        <v>5631</v>
      </c>
      <c r="D683" s="1" t="s">
        <v>5632</v>
      </c>
      <c r="G683" s="1" t="s">
        <v>5633</v>
      </c>
      <c r="J683" s="4" t="s">
        <v>11404</v>
      </c>
      <c r="K683" s="1" t="s">
        <v>30</v>
      </c>
      <c r="L683" s="1" t="s">
        <v>31</v>
      </c>
      <c r="M683" s="1" t="s">
        <v>11405</v>
      </c>
      <c r="N683" s="1" t="s">
        <v>11406</v>
      </c>
      <c r="O683" s="1" t="s">
        <v>11407</v>
      </c>
      <c r="P683" s="1">
        <v>1.0</v>
      </c>
      <c r="Q683" s="1">
        <v>1.0</v>
      </c>
      <c r="U683" s="1">
        <v>22.0</v>
      </c>
      <c r="V683" s="1" t="s">
        <v>11408</v>
      </c>
      <c r="W683" s="9"/>
      <c r="X683" s="6"/>
      <c r="Y683" s="1"/>
    </row>
    <row r="684">
      <c r="A684" s="1" t="s">
        <v>11409</v>
      </c>
      <c r="B684" s="1" t="s">
        <v>4507</v>
      </c>
      <c r="C684" s="1" t="s">
        <v>11410</v>
      </c>
      <c r="D684" s="1" t="s">
        <v>11411</v>
      </c>
      <c r="G684" s="1" t="s">
        <v>11412</v>
      </c>
      <c r="J684" s="4" t="s">
        <v>11413</v>
      </c>
      <c r="K684" s="1" t="s">
        <v>401</v>
      </c>
      <c r="L684" s="1" t="s">
        <v>51</v>
      </c>
      <c r="M684" s="1" t="s">
        <v>11414</v>
      </c>
      <c r="N684" s="1" t="s">
        <v>11415</v>
      </c>
      <c r="O684" s="1" t="s">
        <v>11416</v>
      </c>
      <c r="P684" s="1">
        <v>1.0</v>
      </c>
      <c r="Q684" s="1">
        <v>1.0</v>
      </c>
      <c r="S684" s="1">
        <v>1.0</v>
      </c>
      <c r="U684" s="1">
        <v>16.0</v>
      </c>
      <c r="V684" s="1" t="s">
        <v>11417</v>
      </c>
      <c r="W684" s="9"/>
      <c r="X684" s="6"/>
      <c r="Y684" s="1" t="s">
        <v>168</v>
      </c>
    </row>
    <row r="685">
      <c r="A685" s="1" t="s">
        <v>11418</v>
      </c>
      <c r="B685" s="1" t="s">
        <v>11419</v>
      </c>
      <c r="C685" s="1" t="s">
        <v>11420</v>
      </c>
      <c r="J685" s="4" t="s">
        <v>11421</v>
      </c>
      <c r="K685" s="1" t="s">
        <v>401</v>
      </c>
      <c r="L685" s="1" t="s">
        <v>31</v>
      </c>
      <c r="M685" s="1" t="s">
        <v>11422</v>
      </c>
      <c r="N685" s="1" t="s">
        <v>11423</v>
      </c>
      <c r="O685" s="1" t="s">
        <v>11424</v>
      </c>
      <c r="P685" s="1">
        <v>1.0</v>
      </c>
      <c r="Q685" s="1">
        <v>2.0</v>
      </c>
      <c r="T685" s="1">
        <v>1.0</v>
      </c>
      <c r="U685" s="1">
        <v>21.0</v>
      </c>
      <c r="V685" s="1" t="s">
        <v>11425</v>
      </c>
      <c r="W685" s="9"/>
      <c r="X685" s="6"/>
      <c r="Y685" s="1" t="s">
        <v>36</v>
      </c>
    </row>
    <row r="686">
      <c r="A686" s="1" t="s">
        <v>11426</v>
      </c>
      <c r="B686" s="1" t="s">
        <v>11427</v>
      </c>
      <c r="C686" s="1" t="s">
        <v>11428</v>
      </c>
      <c r="J686" s="4" t="s">
        <v>11429</v>
      </c>
      <c r="K686" s="1" t="s">
        <v>61</v>
      </c>
      <c r="L686" s="1" t="s">
        <v>51</v>
      </c>
      <c r="M686" s="1" t="s">
        <v>11430</v>
      </c>
      <c r="N686" s="1" t="s">
        <v>11431</v>
      </c>
      <c r="O686" s="1" t="s">
        <v>11432</v>
      </c>
      <c r="P686" s="1">
        <v>1.0</v>
      </c>
      <c r="Q686" s="1">
        <v>1.0</v>
      </c>
      <c r="U686" s="1">
        <v>2.0</v>
      </c>
      <c r="V686" s="1" t="s">
        <v>11433</v>
      </c>
      <c r="W686" s="9"/>
      <c r="X686" s="6"/>
      <c r="Y686" s="1" t="s">
        <v>36</v>
      </c>
    </row>
    <row r="687">
      <c r="A687" s="1" t="s">
        <v>11434</v>
      </c>
      <c r="B687" s="1" t="s">
        <v>11435</v>
      </c>
      <c r="C687" s="1" t="s">
        <v>7195</v>
      </c>
      <c r="D687" s="1" t="s">
        <v>7196</v>
      </c>
      <c r="E687" s="1" t="s">
        <v>7197</v>
      </c>
      <c r="G687" s="1" t="s">
        <v>7198</v>
      </c>
      <c r="H687" s="1" t="s">
        <v>11436</v>
      </c>
      <c r="I687" s="1" t="s">
        <v>11437</v>
      </c>
      <c r="J687" s="4" t="s">
        <v>11438</v>
      </c>
      <c r="K687" s="1" t="s">
        <v>401</v>
      </c>
      <c r="L687" s="1" t="s">
        <v>31</v>
      </c>
      <c r="M687" s="1" t="s">
        <v>6216</v>
      </c>
      <c r="N687" s="1" t="s">
        <v>11439</v>
      </c>
      <c r="O687" s="1" t="s">
        <v>11440</v>
      </c>
      <c r="P687" s="1">
        <v>1.0</v>
      </c>
      <c r="Q687" s="1">
        <v>1.0</v>
      </c>
      <c r="R687" s="1">
        <v>1.0</v>
      </c>
      <c r="U687" s="1">
        <v>19.0</v>
      </c>
      <c r="V687" s="1" t="s">
        <v>11441</v>
      </c>
      <c r="W687" s="10">
        <v>44102.0</v>
      </c>
      <c r="X687" s="6"/>
      <c r="Y687" s="1" t="s">
        <v>36</v>
      </c>
    </row>
    <row r="688">
      <c r="A688" s="1" t="s">
        <v>11442</v>
      </c>
      <c r="B688" s="1" t="s">
        <v>11443</v>
      </c>
      <c r="C688" s="1" t="s">
        <v>7195</v>
      </c>
      <c r="D688" s="1" t="s">
        <v>7196</v>
      </c>
      <c r="E688" s="1" t="s">
        <v>7197</v>
      </c>
      <c r="G688" s="1" t="s">
        <v>7198</v>
      </c>
      <c r="H688" s="1" t="s">
        <v>11444</v>
      </c>
      <c r="J688" s="4" t="s">
        <v>11445</v>
      </c>
      <c r="K688" s="1" t="s">
        <v>401</v>
      </c>
      <c r="L688" s="1" t="s">
        <v>31</v>
      </c>
      <c r="M688" s="1" t="s">
        <v>6216</v>
      </c>
      <c r="N688" s="1" t="s">
        <v>11446</v>
      </c>
      <c r="O688" s="1" t="s">
        <v>11447</v>
      </c>
      <c r="P688" s="1">
        <v>1.0</v>
      </c>
      <c r="Q688" s="1">
        <v>1.0</v>
      </c>
      <c r="R688" s="1">
        <v>1.0</v>
      </c>
      <c r="U688" s="1">
        <v>18.0</v>
      </c>
      <c r="V688" s="1" t="s">
        <v>11448</v>
      </c>
      <c r="W688" s="9"/>
      <c r="X688" s="6"/>
      <c r="Y688" s="1" t="s">
        <v>36</v>
      </c>
    </row>
    <row r="689">
      <c r="A689" s="1" t="s">
        <v>11449</v>
      </c>
      <c r="B689" s="1" t="s">
        <v>11450</v>
      </c>
      <c r="C689" s="1" t="s">
        <v>7195</v>
      </c>
      <c r="D689" s="1" t="s">
        <v>7196</v>
      </c>
      <c r="E689" s="1" t="s">
        <v>7197</v>
      </c>
      <c r="G689" s="1" t="s">
        <v>7198</v>
      </c>
      <c r="H689" s="1" t="s">
        <v>11451</v>
      </c>
      <c r="J689" s="4" t="s">
        <v>11452</v>
      </c>
      <c r="K689" s="1" t="s">
        <v>401</v>
      </c>
      <c r="L689" s="1" t="s">
        <v>31</v>
      </c>
      <c r="M689" s="1" t="s">
        <v>6216</v>
      </c>
      <c r="N689" s="1" t="s">
        <v>11453</v>
      </c>
      <c r="O689" s="1" t="s">
        <v>11454</v>
      </c>
      <c r="P689" s="1">
        <v>1.0</v>
      </c>
      <c r="R689" s="1">
        <v>2.0</v>
      </c>
      <c r="U689" s="1">
        <v>884.0</v>
      </c>
      <c r="V689" s="1" t="s">
        <v>11455</v>
      </c>
      <c r="W689" s="9"/>
      <c r="X689" s="6"/>
      <c r="Y689" s="1" t="s">
        <v>36</v>
      </c>
    </row>
    <row r="690">
      <c r="A690" s="1" t="s">
        <v>11456</v>
      </c>
      <c r="B690" s="1" t="s">
        <v>11457</v>
      </c>
      <c r="C690" s="1" t="s">
        <v>5956</v>
      </c>
      <c r="I690" s="1" t="s">
        <v>6214</v>
      </c>
      <c r="J690" s="4" t="s">
        <v>11458</v>
      </c>
      <c r="K690" s="1" t="s">
        <v>401</v>
      </c>
      <c r="L690" s="1" t="s">
        <v>9903</v>
      </c>
      <c r="M690" s="1" t="s">
        <v>7145</v>
      </c>
      <c r="N690" s="1" t="s">
        <v>11459</v>
      </c>
      <c r="O690" s="1" t="s">
        <v>11460</v>
      </c>
      <c r="P690" s="1">
        <v>1.0</v>
      </c>
      <c r="Q690" s="1">
        <v>1.0</v>
      </c>
      <c r="U690" s="1">
        <v>8.0</v>
      </c>
      <c r="V690" s="1" t="s">
        <v>11461</v>
      </c>
      <c r="W690" s="10">
        <v>44093.0</v>
      </c>
      <c r="X690" s="6"/>
      <c r="Y690" s="1"/>
    </row>
    <row r="691">
      <c r="A691" s="1" t="s">
        <v>11462</v>
      </c>
      <c r="B691" s="1" t="s">
        <v>11463</v>
      </c>
      <c r="C691" s="1" t="s">
        <v>11464</v>
      </c>
      <c r="D691" s="1" t="s">
        <v>11465</v>
      </c>
      <c r="E691" s="1" t="s">
        <v>11466</v>
      </c>
      <c r="H691" s="1" t="s">
        <v>11467</v>
      </c>
      <c r="J691" s="4" t="s">
        <v>11468</v>
      </c>
      <c r="K691" s="1" t="s">
        <v>30</v>
      </c>
      <c r="L691" s="1" t="s">
        <v>31</v>
      </c>
      <c r="M691" s="1" t="s">
        <v>11469</v>
      </c>
      <c r="N691" s="1" t="s">
        <v>11470</v>
      </c>
      <c r="O691" s="1" t="s">
        <v>11471</v>
      </c>
      <c r="P691" s="1">
        <v>1.0</v>
      </c>
      <c r="Q691" s="1">
        <v>1.0</v>
      </c>
      <c r="U691" s="1">
        <v>2.0</v>
      </c>
      <c r="V691" s="1" t="s">
        <v>11472</v>
      </c>
      <c r="W691" s="9"/>
      <c r="X691" s="1" t="s">
        <v>95</v>
      </c>
      <c r="Y691" s="1" t="s">
        <v>36</v>
      </c>
    </row>
    <row r="692">
      <c r="A692" s="1" t="s">
        <v>11473</v>
      </c>
      <c r="B692" s="1" t="s">
        <v>11474</v>
      </c>
      <c r="C692" s="1" t="s">
        <v>11475</v>
      </c>
      <c r="D692" s="1" t="s">
        <v>11476</v>
      </c>
      <c r="E692" s="1" t="s">
        <v>11477</v>
      </c>
      <c r="H692" s="1" t="s">
        <v>11478</v>
      </c>
      <c r="J692" s="4" t="s">
        <v>11479</v>
      </c>
      <c r="K692" s="1" t="s">
        <v>30</v>
      </c>
      <c r="L692" s="1" t="s">
        <v>31</v>
      </c>
      <c r="M692" s="1" t="s">
        <v>11480</v>
      </c>
      <c r="N692" s="1" t="s">
        <v>11481</v>
      </c>
      <c r="O692" s="1" t="s">
        <v>11482</v>
      </c>
      <c r="P692" s="1">
        <v>2.0</v>
      </c>
      <c r="Q692" s="1">
        <v>2.0</v>
      </c>
      <c r="U692" s="1">
        <v>16.0</v>
      </c>
      <c r="V692" s="1" t="s">
        <v>11483</v>
      </c>
      <c r="W692" s="10">
        <v>44105.0</v>
      </c>
      <c r="X692" s="6"/>
      <c r="Y692" s="1" t="s">
        <v>36</v>
      </c>
    </row>
    <row r="693">
      <c r="A693" s="1" t="s">
        <v>11484</v>
      </c>
      <c r="B693" s="1" t="s">
        <v>11485</v>
      </c>
      <c r="C693" s="1">
        <v>1.3234201522E10</v>
      </c>
      <c r="D693" s="1" t="s">
        <v>11486</v>
      </c>
      <c r="J693" s="4" t="s">
        <v>11487</v>
      </c>
      <c r="K693" s="1" t="s">
        <v>2309</v>
      </c>
      <c r="L693" s="1" t="s">
        <v>51</v>
      </c>
      <c r="M693" s="1" t="s">
        <v>11488</v>
      </c>
      <c r="N693" s="1" t="s">
        <v>11489</v>
      </c>
      <c r="O693" s="1" t="s">
        <v>11490</v>
      </c>
      <c r="P693" s="1">
        <v>1.0</v>
      </c>
      <c r="Q693" s="1">
        <v>1.0</v>
      </c>
      <c r="U693" s="1">
        <v>1.0</v>
      </c>
      <c r="V693" s="1" t="s">
        <v>11491</v>
      </c>
      <c r="W693" s="9"/>
      <c r="X693" s="6"/>
      <c r="Y693" s="1"/>
    </row>
    <row r="694">
      <c r="A694" s="1" t="s">
        <v>11492</v>
      </c>
      <c r="B694" s="1" t="s">
        <v>11493</v>
      </c>
      <c r="C694" s="1" t="s">
        <v>11494</v>
      </c>
      <c r="D694" s="1" t="s">
        <v>11495</v>
      </c>
      <c r="F694" s="1" t="s">
        <v>11496</v>
      </c>
      <c r="G694" s="1" t="s">
        <v>4782</v>
      </c>
      <c r="H694" s="1" t="s">
        <v>11497</v>
      </c>
      <c r="J694" s="4" t="s">
        <v>11498</v>
      </c>
      <c r="K694" s="1" t="s">
        <v>30</v>
      </c>
      <c r="L694" s="1" t="s">
        <v>51</v>
      </c>
      <c r="M694" s="1" t="s">
        <v>11499</v>
      </c>
      <c r="N694" s="1" t="s">
        <v>11500</v>
      </c>
      <c r="O694" s="1" t="s">
        <v>11501</v>
      </c>
      <c r="P694" s="1">
        <v>1.0</v>
      </c>
      <c r="U694" s="1">
        <v>2.0</v>
      </c>
      <c r="V694" s="1" t="s">
        <v>11502</v>
      </c>
      <c r="W694" s="10">
        <v>44047.0</v>
      </c>
      <c r="X694" s="1" t="s">
        <v>95</v>
      </c>
      <c r="Y694" s="1" t="s">
        <v>36</v>
      </c>
    </row>
    <row r="695">
      <c r="A695" s="1" t="s">
        <v>11503</v>
      </c>
      <c r="B695" s="1" t="s">
        <v>11504</v>
      </c>
      <c r="C695" s="1" t="s">
        <v>11505</v>
      </c>
      <c r="J695" s="4" t="s">
        <v>11506</v>
      </c>
      <c r="K695" s="1" t="s">
        <v>30</v>
      </c>
      <c r="L695" s="1" t="s">
        <v>31</v>
      </c>
      <c r="M695" s="1" t="s">
        <v>11507</v>
      </c>
      <c r="N695" s="1" t="s">
        <v>11508</v>
      </c>
      <c r="O695" s="1" t="s">
        <v>11509</v>
      </c>
      <c r="P695" s="1">
        <v>1.0</v>
      </c>
      <c r="Q695" s="1">
        <v>1.0</v>
      </c>
      <c r="U695" s="1">
        <v>62.0</v>
      </c>
      <c r="V695" s="1" t="s">
        <v>11510</v>
      </c>
      <c r="W695" s="10">
        <v>44069.0</v>
      </c>
      <c r="X695" s="6"/>
      <c r="Y695" s="1"/>
    </row>
    <row r="696">
      <c r="A696" s="1" t="s">
        <v>2684</v>
      </c>
      <c r="B696" s="1" t="s">
        <v>2685</v>
      </c>
      <c r="C696" s="1" t="s">
        <v>2686</v>
      </c>
      <c r="D696" s="1" t="s">
        <v>2687</v>
      </c>
      <c r="G696" s="1" t="s">
        <v>2688</v>
      </c>
      <c r="J696" s="4" t="s">
        <v>2689</v>
      </c>
      <c r="K696" s="1" t="s">
        <v>30</v>
      </c>
      <c r="L696" s="1" t="s">
        <v>31</v>
      </c>
      <c r="M696" s="1" t="s">
        <v>2690</v>
      </c>
      <c r="N696" s="1" t="s">
        <v>2691</v>
      </c>
      <c r="O696" s="1" t="s">
        <v>2692</v>
      </c>
      <c r="P696" s="1">
        <v>1.0</v>
      </c>
      <c r="Q696" s="1">
        <v>1.0</v>
      </c>
      <c r="U696" s="1">
        <v>1.0</v>
      </c>
      <c r="V696" s="1" t="s">
        <v>2693</v>
      </c>
      <c r="W696" s="9"/>
      <c r="X696" s="6"/>
      <c r="Y696" s="1"/>
    </row>
    <row r="697">
      <c r="A697" s="1" t="s">
        <v>11511</v>
      </c>
      <c r="B697" s="1" t="s">
        <v>11512</v>
      </c>
      <c r="C697" s="1" t="s">
        <v>11513</v>
      </c>
      <c r="H697" s="1" t="s">
        <v>11514</v>
      </c>
      <c r="J697" s="4" t="s">
        <v>11515</v>
      </c>
      <c r="K697" s="1" t="s">
        <v>401</v>
      </c>
      <c r="L697" s="1" t="s">
        <v>51</v>
      </c>
      <c r="M697" s="1" t="s">
        <v>11516</v>
      </c>
      <c r="N697" s="1" t="s">
        <v>11517</v>
      </c>
      <c r="O697" s="1" t="s">
        <v>11518</v>
      </c>
      <c r="P697" s="1">
        <v>2.0</v>
      </c>
      <c r="Q697" s="1">
        <v>1.0</v>
      </c>
      <c r="U697" s="1">
        <v>19.0</v>
      </c>
      <c r="V697" s="1" t="s">
        <v>11519</v>
      </c>
      <c r="W697" s="10">
        <v>43931.0</v>
      </c>
      <c r="X697" s="6"/>
      <c r="Y697" s="1" t="s">
        <v>199</v>
      </c>
    </row>
    <row r="698">
      <c r="A698" s="1" t="s">
        <v>11520</v>
      </c>
      <c r="B698" s="1" t="s">
        <v>11521</v>
      </c>
      <c r="C698" s="1" t="s">
        <v>11522</v>
      </c>
      <c r="D698" s="1" t="s">
        <v>11523</v>
      </c>
      <c r="E698" s="1" t="s">
        <v>11524</v>
      </c>
      <c r="F698" s="1" t="s">
        <v>11525</v>
      </c>
      <c r="G698" s="1" t="s">
        <v>11526</v>
      </c>
      <c r="J698" s="4" t="s">
        <v>11527</v>
      </c>
      <c r="K698" s="1" t="s">
        <v>30</v>
      </c>
      <c r="L698" s="1" t="s">
        <v>79</v>
      </c>
      <c r="M698" s="1" t="s">
        <v>11528</v>
      </c>
      <c r="N698" s="1" t="s">
        <v>11529</v>
      </c>
      <c r="O698" s="1" t="s">
        <v>11530</v>
      </c>
      <c r="P698" s="1">
        <v>1.0</v>
      </c>
      <c r="U698" s="1">
        <v>35.0</v>
      </c>
      <c r="V698" s="1" t="s">
        <v>11531</v>
      </c>
      <c r="W698" s="10">
        <v>43632.0</v>
      </c>
      <c r="X698" s="1" t="s">
        <v>95</v>
      </c>
      <c r="Y698" s="1" t="s">
        <v>36</v>
      </c>
    </row>
    <row r="699">
      <c r="A699" s="1" t="s">
        <v>11532</v>
      </c>
      <c r="B699" s="1" t="s">
        <v>11533</v>
      </c>
      <c r="C699" s="1" t="s">
        <v>11534</v>
      </c>
      <c r="D699" s="1" t="s">
        <v>11535</v>
      </c>
      <c r="J699" s="4" t="s">
        <v>11536</v>
      </c>
      <c r="K699" s="1" t="s">
        <v>30</v>
      </c>
      <c r="L699" s="1" t="s">
        <v>51</v>
      </c>
      <c r="M699" s="1" t="s">
        <v>4711</v>
      </c>
      <c r="N699" s="1" t="s">
        <v>11537</v>
      </c>
      <c r="O699" s="1" t="s">
        <v>11538</v>
      </c>
      <c r="P699" s="1">
        <v>1.0</v>
      </c>
      <c r="Q699" s="1">
        <v>1.0</v>
      </c>
      <c r="U699" s="1">
        <v>3.0</v>
      </c>
      <c r="V699" s="1" t="s">
        <v>11539</v>
      </c>
      <c r="W699" s="10">
        <v>43849.0</v>
      </c>
      <c r="X699" s="6"/>
      <c r="Y699" s="1"/>
    </row>
    <row r="700">
      <c r="A700" s="1" t="s">
        <v>11540</v>
      </c>
      <c r="B700" s="1" t="s">
        <v>11541</v>
      </c>
      <c r="C700" s="1" t="s">
        <v>11542</v>
      </c>
      <c r="H700" s="1" t="s">
        <v>11543</v>
      </c>
      <c r="J700" s="4" t="s">
        <v>11544</v>
      </c>
      <c r="K700" s="1" t="s">
        <v>663</v>
      </c>
      <c r="L700" s="1" t="s">
        <v>31</v>
      </c>
      <c r="M700" s="1" t="s">
        <v>6549</v>
      </c>
      <c r="N700" s="1" t="s">
        <v>11545</v>
      </c>
      <c r="O700" s="1" t="s">
        <v>11546</v>
      </c>
      <c r="P700" s="1">
        <v>1.0</v>
      </c>
      <c r="Q700" s="1">
        <v>1.0</v>
      </c>
      <c r="U700" s="1">
        <v>1.0</v>
      </c>
      <c r="V700" s="1" t="s">
        <v>11547</v>
      </c>
      <c r="W700" s="10">
        <v>44191.0</v>
      </c>
      <c r="X700" s="6"/>
      <c r="Y700" s="1" t="s">
        <v>36</v>
      </c>
    </row>
    <row r="701">
      <c r="A701" s="1" t="s">
        <v>11548</v>
      </c>
      <c r="B701" s="1" t="s">
        <v>11549</v>
      </c>
      <c r="C701" s="1" t="s">
        <v>11550</v>
      </c>
      <c r="D701" s="1" t="s">
        <v>11551</v>
      </c>
      <c r="J701" s="4" t="s">
        <v>11552</v>
      </c>
      <c r="K701" s="1" t="s">
        <v>30</v>
      </c>
      <c r="L701" s="1" t="s">
        <v>31</v>
      </c>
      <c r="M701" s="1" t="s">
        <v>6727</v>
      </c>
      <c r="N701" s="1" t="s">
        <v>11553</v>
      </c>
      <c r="O701" s="1" t="s">
        <v>11554</v>
      </c>
      <c r="P701" s="1">
        <v>1.0</v>
      </c>
      <c r="Q701" s="1">
        <v>1.0</v>
      </c>
      <c r="U701" s="1">
        <v>31.0</v>
      </c>
      <c r="V701" s="1" t="s">
        <v>11555</v>
      </c>
      <c r="W701" s="10">
        <v>43956.0</v>
      </c>
      <c r="X701" s="6"/>
      <c r="Y701" s="6"/>
    </row>
    <row r="702">
      <c r="A702" s="1" t="s">
        <v>11556</v>
      </c>
      <c r="B702" s="1" t="s">
        <v>11557</v>
      </c>
      <c r="C702" s="1" t="s">
        <v>11558</v>
      </c>
      <c r="J702" s="4" t="s">
        <v>11559</v>
      </c>
      <c r="K702" s="1" t="s">
        <v>61</v>
      </c>
      <c r="L702" s="1" t="s">
        <v>31</v>
      </c>
      <c r="M702" s="1" t="s">
        <v>2212</v>
      </c>
      <c r="N702" s="1" t="s">
        <v>11560</v>
      </c>
      <c r="O702" s="1" t="s">
        <v>11561</v>
      </c>
      <c r="P702" s="1">
        <v>4.0</v>
      </c>
      <c r="U702" s="1">
        <v>2.0</v>
      </c>
      <c r="V702" s="1" t="s">
        <v>11562</v>
      </c>
      <c r="W702" s="9"/>
      <c r="X702" s="6"/>
      <c r="Y702" s="1" t="s">
        <v>168</v>
      </c>
    </row>
    <row r="703">
      <c r="A703" s="1" t="s">
        <v>11563</v>
      </c>
      <c r="B703" s="1" t="s">
        <v>11564</v>
      </c>
      <c r="C703" s="1" t="s">
        <v>11565</v>
      </c>
      <c r="H703" s="1" t="s">
        <v>11566</v>
      </c>
      <c r="J703" s="4" t="s">
        <v>11567</v>
      </c>
      <c r="K703" s="1" t="s">
        <v>30</v>
      </c>
      <c r="L703" s="1" t="s">
        <v>31</v>
      </c>
      <c r="M703" s="1" t="s">
        <v>11568</v>
      </c>
      <c r="N703" s="1" t="s">
        <v>11569</v>
      </c>
      <c r="O703" s="1" t="s">
        <v>11570</v>
      </c>
      <c r="P703" s="1">
        <v>2.0</v>
      </c>
      <c r="U703" s="1">
        <v>1.0</v>
      </c>
      <c r="V703" s="1" t="s">
        <v>11571</v>
      </c>
      <c r="W703" s="10">
        <v>44188.0</v>
      </c>
      <c r="X703" s="6"/>
      <c r="Y703" s="1" t="s">
        <v>36</v>
      </c>
    </row>
    <row r="704">
      <c r="A704" s="1" t="s">
        <v>11572</v>
      </c>
      <c r="B704" s="1" t="s">
        <v>11573</v>
      </c>
      <c r="C704" s="1" t="s">
        <v>11574</v>
      </c>
      <c r="D704" s="1" t="s">
        <v>11575</v>
      </c>
      <c r="G704" s="1" t="s">
        <v>11127</v>
      </c>
      <c r="J704" s="4" t="s">
        <v>11576</v>
      </c>
      <c r="K704" s="1" t="s">
        <v>30</v>
      </c>
      <c r="L704" s="1" t="s">
        <v>79</v>
      </c>
      <c r="M704" s="1" t="s">
        <v>5027</v>
      </c>
      <c r="N704" s="1" t="s">
        <v>11577</v>
      </c>
      <c r="O704" s="1" t="s">
        <v>11578</v>
      </c>
      <c r="P704" s="1">
        <v>1.0</v>
      </c>
      <c r="Q704" s="1">
        <v>1.0</v>
      </c>
      <c r="U704" s="1">
        <v>4.0</v>
      </c>
      <c r="V704" s="1" t="s">
        <v>11579</v>
      </c>
      <c r="W704" s="10">
        <v>43707.0</v>
      </c>
      <c r="X704" s="6"/>
      <c r="Y704" s="1" t="s">
        <v>199</v>
      </c>
    </row>
    <row r="705">
      <c r="A705" s="1" t="s">
        <v>11580</v>
      </c>
      <c r="B705" s="1" t="s">
        <v>11581</v>
      </c>
      <c r="C705" s="1" t="s">
        <v>11582</v>
      </c>
      <c r="D705" s="1" t="s">
        <v>11583</v>
      </c>
      <c r="E705" s="1" t="s">
        <v>11584</v>
      </c>
      <c r="F705" s="1" t="s">
        <v>11585</v>
      </c>
      <c r="G705" s="1" t="s">
        <v>11586</v>
      </c>
      <c r="J705" s="4" t="s">
        <v>11587</v>
      </c>
      <c r="K705" s="1" t="s">
        <v>30</v>
      </c>
      <c r="L705" s="1" t="s">
        <v>31</v>
      </c>
      <c r="M705" s="1" t="s">
        <v>6482</v>
      </c>
      <c r="N705" s="1" t="s">
        <v>11588</v>
      </c>
      <c r="O705" s="1" t="s">
        <v>11589</v>
      </c>
      <c r="P705" s="1">
        <v>1.0</v>
      </c>
      <c r="Q705" s="1">
        <v>1.0</v>
      </c>
      <c r="U705" s="1">
        <v>1.0</v>
      </c>
      <c r="V705" s="1" t="s">
        <v>11590</v>
      </c>
      <c r="W705" s="10">
        <v>44188.0</v>
      </c>
      <c r="X705" s="1" t="s">
        <v>95</v>
      </c>
      <c r="Y705" s="1" t="s">
        <v>36</v>
      </c>
    </row>
    <row r="706">
      <c r="A706" s="1" t="s">
        <v>11591</v>
      </c>
      <c r="B706" s="1" t="s">
        <v>11592</v>
      </c>
      <c r="C706" s="1" t="s">
        <v>11593</v>
      </c>
      <c r="J706" s="4" t="s">
        <v>11594</v>
      </c>
      <c r="K706" s="1" t="s">
        <v>663</v>
      </c>
      <c r="L706" s="1" t="s">
        <v>31</v>
      </c>
      <c r="M706" s="1" t="s">
        <v>11595</v>
      </c>
      <c r="N706" s="1" t="s">
        <v>11596</v>
      </c>
      <c r="O706" s="1" t="s">
        <v>11597</v>
      </c>
      <c r="P706" s="1">
        <v>1.0</v>
      </c>
      <c r="Q706" s="1">
        <v>1.0</v>
      </c>
      <c r="U706" s="1">
        <v>4.0</v>
      </c>
      <c r="V706" s="1" t="s">
        <v>11598</v>
      </c>
      <c r="W706" s="10">
        <v>44187.0</v>
      </c>
      <c r="X706" s="6"/>
      <c r="Y706" s="1"/>
    </row>
    <row r="707">
      <c r="A707" s="1" t="s">
        <v>11599</v>
      </c>
      <c r="B707" s="1" t="s">
        <v>11600</v>
      </c>
      <c r="C707" s="1" t="s">
        <v>11601</v>
      </c>
      <c r="J707" s="4" t="s">
        <v>11602</v>
      </c>
      <c r="K707" s="1" t="s">
        <v>30</v>
      </c>
      <c r="L707" s="1" t="s">
        <v>51</v>
      </c>
      <c r="M707" s="1" t="s">
        <v>9697</v>
      </c>
      <c r="N707" s="1" t="s">
        <v>11603</v>
      </c>
      <c r="O707" s="1" t="s">
        <v>11604</v>
      </c>
      <c r="P707" s="1">
        <v>1.0</v>
      </c>
      <c r="Q707" s="1">
        <v>1.0</v>
      </c>
      <c r="U707" s="1">
        <v>2.0</v>
      </c>
      <c r="V707" s="1" t="s">
        <v>11605</v>
      </c>
      <c r="W707" s="9"/>
      <c r="X707" s="6"/>
      <c r="Y707" s="6"/>
    </row>
    <row r="708">
      <c r="A708" s="1" t="s">
        <v>11606</v>
      </c>
      <c r="B708" s="1" t="s">
        <v>11607</v>
      </c>
      <c r="C708" s="1" t="s">
        <v>11608</v>
      </c>
      <c r="D708" s="1" t="s">
        <v>11609</v>
      </c>
      <c r="E708" s="1" t="s">
        <v>11610</v>
      </c>
      <c r="G708" s="1" t="s">
        <v>11611</v>
      </c>
      <c r="J708" s="4" t="s">
        <v>11612</v>
      </c>
      <c r="K708" s="1" t="s">
        <v>30</v>
      </c>
      <c r="L708" s="1" t="s">
        <v>31</v>
      </c>
      <c r="M708" s="1" t="s">
        <v>524</v>
      </c>
      <c r="N708" s="1" t="s">
        <v>11613</v>
      </c>
      <c r="O708" s="1" t="s">
        <v>11614</v>
      </c>
      <c r="P708" s="1">
        <v>1.0</v>
      </c>
      <c r="Q708" s="1">
        <v>1.0</v>
      </c>
      <c r="U708" s="1">
        <v>4.0</v>
      </c>
      <c r="V708" s="1" t="s">
        <v>11615</v>
      </c>
      <c r="W708" s="10">
        <v>44178.0</v>
      </c>
      <c r="X708" s="6"/>
      <c r="Y708" s="1" t="s">
        <v>168</v>
      </c>
    </row>
    <row r="709">
      <c r="A709" s="1" t="s">
        <v>11616</v>
      </c>
      <c r="B709" s="1" t="s">
        <v>11617</v>
      </c>
      <c r="C709" s="1" t="s">
        <v>11618</v>
      </c>
      <c r="H709" s="1" t="s">
        <v>11619</v>
      </c>
      <c r="I709" s="1" t="s">
        <v>11620</v>
      </c>
      <c r="J709" s="4" t="s">
        <v>11621</v>
      </c>
      <c r="K709" s="1" t="s">
        <v>30</v>
      </c>
      <c r="L709" s="1" t="s">
        <v>31</v>
      </c>
      <c r="M709" s="1" t="s">
        <v>11622</v>
      </c>
      <c r="N709" s="1" t="s">
        <v>11623</v>
      </c>
      <c r="O709" s="1" t="s">
        <v>11624</v>
      </c>
      <c r="P709" s="1">
        <v>1.0</v>
      </c>
      <c r="Q709" s="1">
        <v>1.0</v>
      </c>
      <c r="T709" s="1">
        <v>4.0</v>
      </c>
      <c r="U709" s="1">
        <v>6.0</v>
      </c>
      <c r="V709" s="1" t="s">
        <v>11625</v>
      </c>
      <c r="W709" s="10">
        <v>44183.0</v>
      </c>
      <c r="X709" s="1" t="s">
        <v>95</v>
      </c>
      <c r="Y709" s="1" t="s">
        <v>36</v>
      </c>
    </row>
    <row r="710">
      <c r="A710" s="1" t="s">
        <v>11626</v>
      </c>
      <c r="B710" s="1" t="s">
        <v>11627</v>
      </c>
      <c r="C710" s="1" t="s">
        <v>11628</v>
      </c>
      <c r="J710" s="4" t="s">
        <v>11629</v>
      </c>
      <c r="K710" s="1" t="s">
        <v>30</v>
      </c>
      <c r="L710" s="1" t="s">
        <v>79</v>
      </c>
      <c r="M710" s="1" t="s">
        <v>6883</v>
      </c>
      <c r="N710" s="1" t="s">
        <v>11630</v>
      </c>
      <c r="O710" s="1" t="s">
        <v>11631</v>
      </c>
      <c r="P710" s="1">
        <v>2.0</v>
      </c>
      <c r="Q710" s="1">
        <v>1.0</v>
      </c>
      <c r="S710" s="1">
        <v>1.0</v>
      </c>
      <c r="U710" s="1">
        <v>117.0</v>
      </c>
      <c r="V710" s="1" t="s">
        <v>11632</v>
      </c>
      <c r="W710" s="10">
        <v>44006.0</v>
      </c>
      <c r="X710" s="6"/>
      <c r="Y710" s="1" t="s">
        <v>36</v>
      </c>
    </row>
    <row r="711">
      <c r="A711" s="1" t="s">
        <v>11633</v>
      </c>
      <c r="B711" s="1" t="s">
        <v>834</v>
      </c>
      <c r="C711" s="1" t="s">
        <v>11634</v>
      </c>
      <c r="J711" s="4" t="s">
        <v>11635</v>
      </c>
      <c r="K711" s="1" t="s">
        <v>30</v>
      </c>
      <c r="L711" s="1" t="s">
        <v>31</v>
      </c>
      <c r="M711" s="1" t="s">
        <v>342</v>
      </c>
      <c r="N711" s="1" t="s">
        <v>11636</v>
      </c>
      <c r="O711" s="1" t="s">
        <v>11637</v>
      </c>
      <c r="P711" s="1">
        <v>1.0</v>
      </c>
      <c r="Q711" s="1">
        <v>1.0</v>
      </c>
      <c r="T711" s="1">
        <v>4.0</v>
      </c>
      <c r="U711" s="1">
        <v>5.0</v>
      </c>
      <c r="V711" s="1" t="s">
        <v>11638</v>
      </c>
      <c r="W711" s="10">
        <v>44183.0</v>
      </c>
      <c r="X711" s="6"/>
      <c r="Y711" s="6"/>
    </row>
    <row r="712">
      <c r="A712" s="1" t="s">
        <v>11639</v>
      </c>
      <c r="B712" s="1" t="s">
        <v>11640</v>
      </c>
      <c r="C712" s="1" t="s">
        <v>11641</v>
      </c>
      <c r="D712" s="1" t="s">
        <v>11642</v>
      </c>
      <c r="F712" s="1" t="s">
        <v>11643</v>
      </c>
      <c r="G712" s="1" t="s">
        <v>11644</v>
      </c>
      <c r="H712" s="1" t="s">
        <v>11645</v>
      </c>
      <c r="J712" s="4" t="s">
        <v>11646</v>
      </c>
      <c r="K712" s="1" t="s">
        <v>30</v>
      </c>
      <c r="L712" s="1" t="s">
        <v>51</v>
      </c>
      <c r="M712" s="1" t="s">
        <v>11647</v>
      </c>
      <c r="N712" s="1" t="s">
        <v>11648</v>
      </c>
      <c r="O712" s="1" t="s">
        <v>11649</v>
      </c>
      <c r="P712" s="1">
        <v>1.0</v>
      </c>
      <c r="Q712" s="1">
        <v>1.0</v>
      </c>
      <c r="U712" s="1">
        <v>29.0</v>
      </c>
      <c r="V712" s="1" t="s">
        <v>11650</v>
      </c>
      <c r="W712" s="10">
        <v>44161.0</v>
      </c>
      <c r="X712" s="1" t="s">
        <v>95</v>
      </c>
      <c r="Y712" s="1" t="s">
        <v>36</v>
      </c>
    </row>
    <row r="713">
      <c r="A713" s="1" t="s">
        <v>11651</v>
      </c>
      <c r="B713" s="1" t="s">
        <v>11652</v>
      </c>
      <c r="C713" s="1" t="s">
        <v>11653</v>
      </c>
      <c r="J713" s="4" t="s">
        <v>11654</v>
      </c>
      <c r="K713" s="1" t="s">
        <v>30</v>
      </c>
      <c r="L713" s="1" t="s">
        <v>31</v>
      </c>
      <c r="M713" s="1" t="s">
        <v>11655</v>
      </c>
      <c r="N713" s="1" t="s">
        <v>11656</v>
      </c>
      <c r="O713" s="1" t="s">
        <v>11657</v>
      </c>
      <c r="P713" s="1">
        <v>1.0</v>
      </c>
      <c r="Q713" s="1">
        <v>1.0</v>
      </c>
      <c r="U713" s="1">
        <v>1.0</v>
      </c>
      <c r="V713" s="1" t="s">
        <v>11658</v>
      </c>
      <c r="W713" s="10">
        <v>44186.0</v>
      </c>
      <c r="X713" s="6"/>
      <c r="Y713" s="6"/>
    </row>
    <row r="714">
      <c r="A714" s="1" t="s">
        <v>11659</v>
      </c>
      <c r="B714" s="1" t="s">
        <v>11660</v>
      </c>
      <c r="C714" s="1" t="s">
        <v>11661</v>
      </c>
      <c r="D714" s="1" t="s">
        <v>11661</v>
      </c>
      <c r="J714" s="4" t="s">
        <v>11662</v>
      </c>
      <c r="K714" s="1" t="s">
        <v>401</v>
      </c>
      <c r="L714" s="1" t="s">
        <v>163</v>
      </c>
      <c r="M714" s="1" t="s">
        <v>11663</v>
      </c>
      <c r="N714" s="1" t="s">
        <v>11664</v>
      </c>
      <c r="O714" s="1" t="s">
        <v>11665</v>
      </c>
      <c r="P714" s="1">
        <v>1.0</v>
      </c>
      <c r="Q714" s="1">
        <v>1.0</v>
      </c>
      <c r="U714" s="1">
        <v>8.0</v>
      </c>
      <c r="V714" s="1" t="s">
        <v>11666</v>
      </c>
      <c r="W714" s="10">
        <v>44186.0</v>
      </c>
      <c r="X714" s="6"/>
      <c r="Y714" s="1" t="s">
        <v>36</v>
      </c>
    </row>
    <row r="715">
      <c r="A715" s="1" t="s">
        <v>11667</v>
      </c>
      <c r="B715" s="1" t="s">
        <v>11668</v>
      </c>
      <c r="C715" s="1" t="s">
        <v>11669</v>
      </c>
      <c r="D715" s="1" t="s">
        <v>11670</v>
      </c>
      <c r="E715" s="1" t="s">
        <v>11671</v>
      </c>
      <c r="G715" s="1" t="s">
        <v>11672</v>
      </c>
      <c r="H715" s="1" t="s">
        <v>11668</v>
      </c>
      <c r="J715" s="4" t="s">
        <v>11673</v>
      </c>
      <c r="K715" s="1" t="s">
        <v>663</v>
      </c>
      <c r="L715" s="1" t="s">
        <v>31</v>
      </c>
      <c r="M715" s="1" t="s">
        <v>9932</v>
      </c>
      <c r="N715" s="1" t="s">
        <v>11674</v>
      </c>
      <c r="O715" s="1" t="s">
        <v>11675</v>
      </c>
      <c r="P715" s="1">
        <v>1.0</v>
      </c>
      <c r="Q715" s="1">
        <v>1.0</v>
      </c>
      <c r="U715" s="1">
        <v>1.0</v>
      </c>
      <c r="V715" s="1" t="s">
        <v>11676</v>
      </c>
      <c r="W715" s="10">
        <v>44186.0</v>
      </c>
      <c r="X715" s="6"/>
      <c r="Y715" s="1" t="s">
        <v>168</v>
      </c>
    </row>
    <row r="716">
      <c r="A716" s="1" t="s">
        <v>11677</v>
      </c>
      <c r="B716" s="1" t="s">
        <v>11678</v>
      </c>
      <c r="C716" s="1" t="s">
        <v>11679</v>
      </c>
      <c r="J716" s="4" t="s">
        <v>11680</v>
      </c>
      <c r="K716" s="1" t="s">
        <v>30</v>
      </c>
      <c r="L716" s="1" t="s">
        <v>31</v>
      </c>
      <c r="M716" s="1" t="s">
        <v>5035</v>
      </c>
      <c r="N716" s="1" t="s">
        <v>11681</v>
      </c>
      <c r="O716" s="1" t="s">
        <v>11682</v>
      </c>
      <c r="P716" s="1">
        <v>1.0</v>
      </c>
      <c r="Q716" s="1">
        <v>1.0</v>
      </c>
      <c r="U716" s="1">
        <v>1.0</v>
      </c>
      <c r="V716" s="1" t="s">
        <v>11683</v>
      </c>
      <c r="W716" s="10">
        <v>44186.0</v>
      </c>
      <c r="X716" s="6"/>
      <c r="Y716" s="1" t="s">
        <v>36</v>
      </c>
    </row>
    <row r="717">
      <c r="A717" s="1" t="s">
        <v>11684</v>
      </c>
      <c r="B717" s="1" t="s">
        <v>11685</v>
      </c>
      <c r="C717" s="1" t="s">
        <v>11686</v>
      </c>
      <c r="J717" s="4" t="s">
        <v>11687</v>
      </c>
      <c r="K717" s="1" t="s">
        <v>30</v>
      </c>
      <c r="L717" s="1" t="s">
        <v>163</v>
      </c>
      <c r="M717" s="1" t="s">
        <v>8827</v>
      </c>
      <c r="N717" s="1" t="s">
        <v>11688</v>
      </c>
      <c r="O717" s="1" t="s">
        <v>11689</v>
      </c>
      <c r="P717" s="1">
        <v>1.0</v>
      </c>
      <c r="Q717" s="1">
        <v>1.0</v>
      </c>
      <c r="U717" s="1">
        <v>1.0</v>
      </c>
      <c r="V717" s="1" t="s">
        <v>11690</v>
      </c>
      <c r="W717" s="10">
        <v>44186.0</v>
      </c>
      <c r="X717" s="6"/>
      <c r="Y717" s="1" t="s">
        <v>36</v>
      </c>
    </row>
    <row r="718">
      <c r="A718" s="1" t="s">
        <v>11691</v>
      </c>
      <c r="B718" s="1" t="s">
        <v>11692</v>
      </c>
      <c r="C718" s="1" t="s">
        <v>11693</v>
      </c>
      <c r="J718" s="4" t="s">
        <v>11694</v>
      </c>
      <c r="K718" s="1" t="s">
        <v>30</v>
      </c>
      <c r="L718" s="1" t="s">
        <v>163</v>
      </c>
      <c r="M718" s="1" t="s">
        <v>8827</v>
      </c>
      <c r="N718" s="1" t="s">
        <v>11695</v>
      </c>
      <c r="O718" s="1" t="s">
        <v>11696</v>
      </c>
      <c r="P718" s="1">
        <v>1.0</v>
      </c>
      <c r="Q718" s="1">
        <v>1.0</v>
      </c>
      <c r="U718" s="1">
        <v>1.0</v>
      </c>
      <c r="V718" s="1" t="s">
        <v>11697</v>
      </c>
      <c r="W718" s="10">
        <v>44186.0</v>
      </c>
      <c r="X718" s="6"/>
      <c r="Y718" s="1" t="s">
        <v>36</v>
      </c>
    </row>
    <row r="719">
      <c r="A719" s="1" t="s">
        <v>11698</v>
      </c>
      <c r="B719" s="1" t="s">
        <v>11699</v>
      </c>
      <c r="C719" s="1" t="s">
        <v>11700</v>
      </c>
      <c r="D719" s="1" t="s">
        <v>11701</v>
      </c>
      <c r="J719" s="4" t="s">
        <v>11702</v>
      </c>
      <c r="K719" s="1" t="s">
        <v>30</v>
      </c>
      <c r="L719" s="1" t="s">
        <v>31</v>
      </c>
      <c r="M719" s="1" t="s">
        <v>11703</v>
      </c>
      <c r="N719" s="1" t="s">
        <v>11704</v>
      </c>
      <c r="O719" s="1" t="s">
        <v>11705</v>
      </c>
      <c r="P719" s="1">
        <v>1.0</v>
      </c>
      <c r="Q719" s="1">
        <v>1.0</v>
      </c>
      <c r="U719" s="1">
        <v>3.0</v>
      </c>
      <c r="V719" s="1" t="s">
        <v>11706</v>
      </c>
      <c r="W719" s="9"/>
      <c r="X719" s="6"/>
      <c r="Y719" s="1" t="s">
        <v>36</v>
      </c>
    </row>
    <row r="720">
      <c r="A720" s="1" t="s">
        <v>11707</v>
      </c>
      <c r="B720" s="1" t="s">
        <v>11708</v>
      </c>
      <c r="C720" s="1" t="s">
        <v>11709</v>
      </c>
      <c r="D720" s="1" t="s">
        <v>11710</v>
      </c>
      <c r="H720" s="1" t="s">
        <v>11711</v>
      </c>
      <c r="J720" s="4" t="s">
        <v>11712</v>
      </c>
      <c r="K720" s="1" t="s">
        <v>401</v>
      </c>
      <c r="L720" s="1" t="s">
        <v>31</v>
      </c>
      <c r="M720" s="1" t="s">
        <v>11713</v>
      </c>
      <c r="N720" s="1" t="s">
        <v>11714</v>
      </c>
      <c r="O720" s="1" t="s">
        <v>11715</v>
      </c>
      <c r="P720" s="1">
        <v>2.0</v>
      </c>
      <c r="Q720" s="1">
        <v>1.0</v>
      </c>
      <c r="U720" s="1">
        <v>49.0</v>
      </c>
      <c r="V720" s="1" t="s">
        <v>11716</v>
      </c>
      <c r="W720" s="10">
        <v>44179.0</v>
      </c>
      <c r="X720" s="6"/>
      <c r="Y720" s="1" t="s">
        <v>36</v>
      </c>
    </row>
    <row r="721">
      <c r="A721" s="1" t="s">
        <v>11717</v>
      </c>
      <c r="B721" s="1" t="s">
        <v>11718</v>
      </c>
      <c r="C721" s="1" t="s">
        <v>11719</v>
      </c>
      <c r="J721" s="4" t="s">
        <v>11720</v>
      </c>
      <c r="K721" s="1" t="s">
        <v>401</v>
      </c>
      <c r="L721" s="1" t="s">
        <v>31</v>
      </c>
      <c r="M721" s="1" t="s">
        <v>4470</v>
      </c>
      <c r="N721" s="1" t="s">
        <v>11721</v>
      </c>
      <c r="O721" s="1" t="s">
        <v>11722</v>
      </c>
      <c r="P721" s="1">
        <v>1.0</v>
      </c>
      <c r="Q721" s="1">
        <v>1.0</v>
      </c>
      <c r="U721" s="1">
        <v>304.0</v>
      </c>
      <c r="V721" s="1" t="s">
        <v>11723</v>
      </c>
      <c r="W721" s="9"/>
      <c r="X721" s="6"/>
      <c r="Y721" s="1" t="s">
        <v>36</v>
      </c>
    </row>
    <row r="722">
      <c r="A722" s="1" t="s">
        <v>11724</v>
      </c>
      <c r="B722" s="1" t="s">
        <v>11725</v>
      </c>
      <c r="C722" s="1" t="s">
        <v>11726</v>
      </c>
      <c r="D722" s="1" t="s">
        <v>11727</v>
      </c>
      <c r="J722" s="4" t="s">
        <v>11728</v>
      </c>
      <c r="K722" s="1" t="s">
        <v>30</v>
      </c>
      <c r="L722" s="1" t="s">
        <v>51</v>
      </c>
      <c r="M722" s="1" t="s">
        <v>11729</v>
      </c>
      <c r="N722" s="1" t="s">
        <v>11730</v>
      </c>
      <c r="O722" s="1" t="s">
        <v>11731</v>
      </c>
      <c r="P722" s="1">
        <v>1.0</v>
      </c>
      <c r="Q722" s="1">
        <v>1.0</v>
      </c>
      <c r="U722" s="1">
        <v>2.0</v>
      </c>
      <c r="V722" s="1" t="s">
        <v>11732</v>
      </c>
      <c r="W722" s="10">
        <v>44185.0</v>
      </c>
      <c r="X722" s="6"/>
      <c r="Y722" s="6"/>
    </row>
    <row r="723">
      <c r="A723" s="1" t="s">
        <v>11733</v>
      </c>
      <c r="B723" s="1" t="s">
        <v>11734</v>
      </c>
      <c r="C723" s="1" t="s">
        <v>11735</v>
      </c>
      <c r="J723" s="4" t="s">
        <v>11736</v>
      </c>
      <c r="K723" s="1" t="s">
        <v>30</v>
      </c>
      <c r="L723" s="1" t="s">
        <v>30</v>
      </c>
      <c r="N723" s="1" t="s">
        <v>11737</v>
      </c>
      <c r="O723" s="1" t="s">
        <v>11738</v>
      </c>
      <c r="P723" s="1">
        <v>1.0</v>
      </c>
      <c r="Q723" s="1">
        <v>1.0</v>
      </c>
      <c r="U723" s="1">
        <v>2.0</v>
      </c>
      <c r="V723" s="1" t="s">
        <v>11739</v>
      </c>
      <c r="W723" s="9"/>
      <c r="X723" s="6"/>
      <c r="Y723" s="6"/>
    </row>
    <row r="724">
      <c r="A724" s="1" t="s">
        <v>11740</v>
      </c>
      <c r="B724" s="1" t="s">
        <v>11741</v>
      </c>
      <c r="C724" s="1" t="s">
        <v>11735</v>
      </c>
      <c r="J724" s="4" t="s">
        <v>11742</v>
      </c>
      <c r="K724" s="1" t="s">
        <v>30</v>
      </c>
      <c r="L724" s="1" t="s">
        <v>30</v>
      </c>
      <c r="N724" s="1" t="s">
        <v>11743</v>
      </c>
      <c r="O724" s="1" t="s">
        <v>11744</v>
      </c>
      <c r="P724" s="1">
        <v>1.0</v>
      </c>
      <c r="Q724" s="1">
        <v>1.0</v>
      </c>
      <c r="U724" s="1">
        <v>2.0</v>
      </c>
      <c r="V724" s="1" t="s">
        <v>11745</v>
      </c>
      <c r="W724" s="9"/>
      <c r="X724" s="6"/>
      <c r="Y724" s="6"/>
    </row>
    <row r="725">
      <c r="A725" s="1" t="s">
        <v>11746</v>
      </c>
      <c r="B725" s="1" t="s">
        <v>11747</v>
      </c>
      <c r="C725" s="1" t="s">
        <v>11748</v>
      </c>
      <c r="D725" s="1" t="s">
        <v>11749</v>
      </c>
      <c r="E725" s="1" t="s">
        <v>11750</v>
      </c>
      <c r="G725" s="1" t="s">
        <v>11751</v>
      </c>
      <c r="H725" s="1" t="s">
        <v>11752</v>
      </c>
      <c r="J725" s="4" t="s">
        <v>11753</v>
      </c>
      <c r="K725" s="1" t="s">
        <v>30</v>
      </c>
      <c r="L725" s="1" t="s">
        <v>31</v>
      </c>
      <c r="M725" s="1" t="s">
        <v>11754</v>
      </c>
      <c r="N725" s="1" t="s">
        <v>11755</v>
      </c>
      <c r="O725" s="1" t="s">
        <v>11756</v>
      </c>
      <c r="P725" s="1">
        <v>1.0</v>
      </c>
      <c r="Q725" s="1">
        <v>2.0</v>
      </c>
      <c r="R725" s="1">
        <v>1.0</v>
      </c>
      <c r="S725" s="1">
        <v>1.0</v>
      </c>
      <c r="U725" s="1">
        <v>66.0</v>
      </c>
      <c r="V725" s="1" t="s">
        <v>11757</v>
      </c>
      <c r="W725" s="10">
        <v>43755.0</v>
      </c>
      <c r="X725" s="1" t="s">
        <v>95</v>
      </c>
      <c r="Y725" s="1" t="s">
        <v>36</v>
      </c>
    </row>
    <row r="726">
      <c r="A726" s="1" t="s">
        <v>11758</v>
      </c>
      <c r="B726" s="1" t="s">
        <v>11759</v>
      </c>
      <c r="C726" s="1" t="s">
        <v>11760</v>
      </c>
      <c r="J726" s="4" t="s">
        <v>11761</v>
      </c>
      <c r="K726" s="1" t="s">
        <v>30</v>
      </c>
      <c r="L726" s="1" t="s">
        <v>163</v>
      </c>
      <c r="M726" s="1" t="s">
        <v>8827</v>
      </c>
      <c r="N726" s="1" t="s">
        <v>11762</v>
      </c>
      <c r="O726" s="1" t="s">
        <v>11763</v>
      </c>
      <c r="P726" s="1">
        <v>1.0</v>
      </c>
      <c r="Q726" s="1">
        <v>1.0</v>
      </c>
      <c r="U726" s="1">
        <v>1.0</v>
      </c>
      <c r="V726" s="1" t="s">
        <v>11764</v>
      </c>
      <c r="W726" s="10">
        <v>44183.0</v>
      </c>
      <c r="X726" s="6"/>
      <c r="Y726" s="1" t="s">
        <v>36</v>
      </c>
    </row>
    <row r="727">
      <c r="A727" s="1" t="s">
        <v>11765</v>
      </c>
      <c r="B727" s="1" t="s">
        <v>11766</v>
      </c>
      <c r="C727" s="1" t="s">
        <v>11767</v>
      </c>
      <c r="D727" s="1" t="s">
        <v>11768</v>
      </c>
      <c r="E727" s="1" t="s">
        <v>11769</v>
      </c>
      <c r="J727" s="4" t="s">
        <v>11770</v>
      </c>
      <c r="K727" s="1" t="s">
        <v>401</v>
      </c>
      <c r="L727" s="1" t="s">
        <v>51</v>
      </c>
      <c r="M727" s="1" t="s">
        <v>11771</v>
      </c>
      <c r="N727" s="1" t="s">
        <v>11772</v>
      </c>
      <c r="O727" s="1" t="s">
        <v>11773</v>
      </c>
      <c r="P727" s="1">
        <v>1.0</v>
      </c>
      <c r="Q727" s="1">
        <v>1.0</v>
      </c>
      <c r="U727" s="1">
        <v>1.0</v>
      </c>
      <c r="V727" s="1" t="s">
        <v>11774</v>
      </c>
      <c r="W727" s="9"/>
      <c r="X727" s="6"/>
      <c r="Y727" s="1" t="s">
        <v>36</v>
      </c>
    </row>
    <row r="728">
      <c r="A728" s="1" t="s">
        <v>11775</v>
      </c>
      <c r="B728" s="1" t="s">
        <v>11776</v>
      </c>
      <c r="C728" s="1" t="s">
        <v>11777</v>
      </c>
      <c r="D728" s="1" t="s">
        <v>11778</v>
      </c>
      <c r="E728" s="1" t="s">
        <v>11779</v>
      </c>
      <c r="F728" s="1" t="s">
        <v>11780</v>
      </c>
      <c r="G728" s="1" t="s">
        <v>11781</v>
      </c>
      <c r="H728" s="1" t="s">
        <v>11782</v>
      </c>
      <c r="J728" s="4" t="s">
        <v>11783</v>
      </c>
      <c r="K728" s="1" t="s">
        <v>401</v>
      </c>
      <c r="L728" s="1" t="s">
        <v>51</v>
      </c>
      <c r="M728" s="1" t="s">
        <v>8118</v>
      </c>
      <c r="N728" s="1" t="s">
        <v>11784</v>
      </c>
      <c r="O728" s="1" t="s">
        <v>11785</v>
      </c>
      <c r="P728" s="1">
        <v>1.0</v>
      </c>
      <c r="Q728" s="1">
        <v>1.0</v>
      </c>
      <c r="R728" s="1">
        <v>1.0</v>
      </c>
      <c r="S728" s="1">
        <v>6.0</v>
      </c>
      <c r="T728" s="1">
        <v>1.0</v>
      </c>
      <c r="U728" s="1">
        <v>218.0</v>
      </c>
      <c r="V728" s="1" t="s">
        <v>11786</v>
      </c>
      <c r="W728" s="10">
        <v>43862.0</v>
      </c>
      <c r="X728" s="1" t="s">
        <v>95</v>
      </c>
      <c r="Y728" s="1" t="s">
        <v>36</v>
      </c>
    </row>
    <row r="729">
      <c r="A729" s="1" t="s">
        <v>11787</v>
      </c>
      <c r="B729" s="1" t="s">
        <v>11788</v>
      </c>
      <c r="C729" s="1" t="s">
        <v>11789</v>
      </c>
      <c r="J729" s="4" t="s">
        <v>11790</v>
      </c>
      <c r="K729" s="1" t="s">
        <v>30</v>
      </c>
      <c r="L729" s="1" t="s">
        <v>51</v>
      </c>
      <c r="M729" s="1" t="s">
        <v>11791</v>
      </c>
      <c r="N729" s="1" t="s">
        <v>11792</v>
      </c>
      <c r="O729" s="1" t="s">
        <v>11793</v>
      </c>
      <c r="P729" s="1">
        <v>1.0</v>
      </c>
      <c r="Q729" s="1">
        <v>1.0</v>
      </c>
      <c r="U729" s="1">
        <v>1.0</v>
      </c>
      <c r="V729" s="1" t="s">
        <v>11794</v>
      </c>
      <c r="W729" s="10">
        <v>44182.0</v>
      </c>
      <c r="X729" s="6"/>
      <c r="Y729" s="1" t="s">
        <v>36</v>
      </c>
    </row>
    <row r="730">
      <c r="A730" s="1" t="s">
        <v>11795</v>
      </c>
      <c r="B730" s="1" t="s">
        <v>11796</v>
      </c>
      <c r="C730" s="1" t="s">
        <v>11797</v>
      </c>
      <c r="D730" s="1" t="s">
        <v>11798</v>
      </c>
      <c r="E730" s="1" t="s">
        <v>11799</v>
      </c>
      <c r="G730" s="1" t="s">
        <v>11800</v>
      </c>
      <c r="J730" s="4" t="s">
        <v>11801</v>
      </c>
      <c r="K730" s="1" t="s">
        <v>30</v>
      </c>
      <c r="L730" s="1" t="s">
        <v>51</v>
      </c>
      <c r="M730" s="1" t="s">
        <v>6389</v>
      </c>
      <c r="N730" s="1" t="s">
        <v>11802</v>
      </c>
      <c r="O730" s="1" t="s">
        <v>11803</v>
      </c>
      <c r="P730" s="1">
        <v>1.0</v>
      </c>
      <c r="Q730" s="1">
        <v>1.0</v>
      </c>
      <c r="U730" s="1">
        <v>1.0</v>
      </c>
      <c r="V730" s="1" t="s">
        <v>11804</v>
      </c>
      <c r="W730" s="9"/>
      <c r="X730" s="6"/>
      <c r="Y730" s="6"/>
    </row>
    <row r="731">
      <c r="A731" s="1" t="s">
        <v>11805</v>
      </c>
      <c r="B731" s="1" t="s">
        <v>11806</v>
      </c>
      <c r="C731" s="1" t="s">
        <v>11807</v>
      </c>
      <c r="J731" s="4" t="s">
        <v>11808</v>
      </c>
      <c r="K731" s="1" t="s">
        <v>30</v>
      </c>
      <c r="L731" s="1" t="s">
        <v>30</v>
      </c>
      <c r="N731" s="1" t="s">
        <v>11809</v>
      </c>
      <c r="O731" s="1" t="s">
        <v>11810</v>
      </c>
      <c r="P731" s="1">
        <v>1.0</v>
      </c>
      <c r="Q731" s="1">
        <v>1.0</v>
      </c>
      <c r="U731" s="1">
        <v>3.0</v>
      </c>
      <c r="V731" s="1" t="s">
        <v>11811</v>
      </c>
      <c r="W731" s="9"/>
      <c r="X731" s="6"/>
      <c r="Y731" s="1" t="s">
        <v>36</v>
      </c>
    </row>
    <row r="732">
      <c r="A732" s="1" t="s">
        <v>11812</v>
      </c>
      <c r="B732" s="1" t="s">
        <v>11813</v>
      </c>
      <c r="C732" s="1" t="s">
        <v>11814</v>
      </c>
      <c r="D732" s="1" t="s">
        <v>11815</v>
      </c>
      <c r="E732" s="1" t="s">
        <v>11816</v>
      </c>
      <c r="G732" s="1" t="s">
        <v>11817</v>
      </c>
      <c r="J732" s="4" t="s">
        <v>11818</v>
      </c>
      <c r="K732" s="1" t="s">
        <v>30</v>
      </c>
      <c r="L732" s="1" t="s">
        <v>31</v>
      </c>
      <c r="M732" s="1" t="s">
        <v>1192</v>
      </c>
      <c r="N732" s="1" t="s">
        <v>11819</v>
      </c>
      <c r="O732" s="1" t="s">
        <v>11820</v>
      </c>
      <c r="P732" s="1">
        <v>1.0</v>
      </c>
      <c r="Q732" s="1">
        <v>1.0</v>
      </c>
      <c r="U732" s="1">
        <v>18.0</v>
      </c>
      <c r="V732" s="1" t="s">
        <v>11821</v>
      </c>
      <c r="W732" s="9"/>
      <c r="X732" s="6"/>
      <c r="Y732" s="6"/>
    </row>
    <row r="733">
      <c r="A733" s="1" t="s">
        <v>11822</v>
      </c>
      <c r="B733" s="1" t="s">
        <v>11823</v>
      </c>
      <c r="C733" s="1" t="s">
        <v>11824</v>
      </c>
      <c r="D733" s="1" t="s">
        <v>11825</v>
      </c>
      <c r="E733" s="1" t="s">
        <v>11826</v>
      </c>
      <c r="G733" s="1" t="s">
        <v>5726</v>
      </c>
      <c r="H733" s="1" t="s">
        <v>11827</v>
      </c>
      <c r="J733" s="4" t="s">
        <v>11828</v>
      </c>
      <c r="K733" s="1" t="s">
        <v>2309</v>
      </c>
      <c r="L733" s="1" t="s">
        <v>31</v>
      </c>
      <c r="M733" s="1" t="s">
        <v>31</v>
      </c>
      <c r="N733" s="1" t="s">
        <v>11829</v>
      </c>
      <c r="O733" s="1" t="s">
        <v>11830</v>
      </c>
      <c r="P733" s="1">
        <v>1.0</v>
      </c>
      <c r="Q733" s="1">
        <v>2.0</v>
      </c>
      <c r="U733" s="1">
        <v>22.0</v>
      </c>
      <c r="V733" s="1" t="s">
        <v>11831</v>
      </c>
      <c r="W733" s="10">
        <v>44114.0</v>
      </c>
      <c r="X733" s="1" t="s">
        <v>95</v>
      </c>
      <c r="Y733" s="1" t="s">
        <v>36</v>
      </c>
    </row>
    <row r="734">
      <c r="A734" s="1" t="s">
        <v>11832</v>
      </c>
      <c r="B734" s="1" t="s">
        <v>11833</v>
      </c>
      <c r="C734" s="1" t="s">
        <v>11834</v>
      </c>
      <c r="J734" s="4" t="s">
        <v>11835</v>
      </c>
      <c r="K734" s="1" t="s">
        <v>30</v>
      </c>
      <c r="L734" s="1" t="s">
        <v>31</v>
      </c>
      <c r="M734" s="1" t="s">
        <v>11836</v>
      </c>
      <c r="N734" s="1" t="s">
        <v>11837</v>
      </c>
      <c r="O734" s="1" t="s">
        <v>11838</v>
      </c>
      <c r="P734" s="1">
        <v>1.0</v>
      </c>
      <c r="U734" s="1">
        <v>15.0</v>
      </c>
      <c r="V734" s="1" t="s">
        <v>11839</v>
      </c>
      <c r="W734" s="10">
        <v>44026.0</v>
      </c>
      <c r="X734" s="6"/>
      <c r="Y734" s="1" t="s">
        <v>36</v>
      </c>
    </row>
    <row r="735">
      <c r="A735" s="1" t="s">
        <v>11840</v>
      </c>
      <c r="B735" s="1" t="s">
        <v>11841</v>
      </c>
      <c r="C735" s="1" t="s">
        <v>11842</v>
      </c>
      <c r="H735" s="1" t="s">
        <v>11843</v>
      </c>
      <c r="J735" s="4" t="s">
        <v>11844</v>
      </c>
      <c r="K735" s="1" t="s">
        <v>30</v>
      </c>
      <c r="L735" s="1" t="s">
        <v>31</v>
      </c>
      <c r="M735" s="1" t="s">
        <v>5665</v>
      </c>
      <c r="N735" s="1" t="s">
        <v>11845</v>
      </c>
      <c r="O735" s="1" t="s">
        <v>11846</v>
      </c>
      <c r="P735" s="1">
        <v>1.0</v>
      </c>
      <c r="Q735" s="1">
        <v>1.0</v>
      </c>
      <c r="R735" s="1">
        <v>2.0</v>
      </c>
      <c r="T735" s="1">
        <v>1.0</v>
      </c>
      <c r="U735" s="1">
        <v>54.0</v>
      </c>
      <c r="V735" s="1" t="s">
        <v>11847</v>
      </c>
      <c r="W735" s="10">
        <v>43967.0</v>
      </c>
      <c r="X735" s="1" t="s">
        <v>135</v>
      </c>
      <c r="Y735" s="1" t="s">
        <v>36</v>
      </c>
    </row>
    <row r="736">
      <c r="A736" s="1" t="s">
        <v>11848</v>
      </c>
      <c r="B736" s="1" t="s">
        <v>11849</v>
      </c>
      <c r="C736" s="1" t="s">
        <v>11850</v>
      </c>
      <c r="J736" s="4" t="s">
        <v>11851</v>
      </c>
      <c r="K736" s="1" t="s">
        <v>30</v>
      </c>
      <c r="L736" s="1" t="s">
        <v>51</v>
      </c>
      <c r="M736" s="1" t="s">
        <v>11852</v>
      </c>
      <c r="N736" s="1" t="s">
        <v>11853</v>
      </c>
      <c r="O736" s="1" t="s">
        <v>11854</v>
      </c>
      <c r="P736" s="1">
        <v>1.0</v>
      </c>
      <c r="Q736" s="1">
        <v>1.0</v>
      </c>
      <c r="U736" s="1">
        <v>1.0</v>
      </c>
      <c r="V736" s="1" t="s">
        <v>11855</v>
      </c>
      <c r="W736" s="10">
        <v>44180.0</v>
      </c>
      <c r="X736" s="6"/>
      <c r="Y736" s="6"/>
    </row>
    <row r="737">
      <c r="A737" s="1" t="s">
        <v>11856</v>
      </c>
      <c r="B737" s="1" t="s">
        <v>7871</v>
      </c>
      <c r="C737" s="1" t="s">
        <v>11857</v>
      </c>
      <c r="J737" s="4" t="s">
        <v>11858</v>
      </c>
      <c r="K737" s="1" t="s">
        <v>30</v>
      </c>
      <c r="L737" s="1" t="s">
        <v>213</v>
      </c>
      <c r="M737" s="1" t="s">
        <v>6235</v>
      </c>
      <c r="N737" s="1" t="s">
        <v>11859</v>
      </c>
      <c r="O737" s="1" t="s">
        <v>11860</v>
      </c>
      <c r="P737" s="1">
        <v>1.0</v>
      </c>
      <c r="Q737" s="1">
        <v>1.0</v>
      </c>
      <c r="R737" s="1">
        <v>1.0</v>
      </c>
      <c r="U737" s="1">
        <v>1.0</v>
      </c>
      <c r="V737" s="1" t="s">
        <v>11861</v>
      </c>
      <c r="W737" s="9"/>
      <c r="X737" s="6"/>
      <c r="Y737" s="6"/>
    </row>
    <row r="738">
      <c r="A738" s="1" t="s">
        <v>11862</v>
      </c>
      <c r="B738" s="1" t="s">
        <v>7871</v>
      </c>
      <c r="C738" s="1" t="s">
        <v>11863</v>
      </c>
      <c r="J738" s="4" t="s">
        <v>11864</v>
      </c>
      <c r="K738" s="1" t="s">
        <v>30</v>
      </c>
      <c r="L738" s="1" t="s">
        <v>213</v>
      </c>
      <c r="M738" s="1" t="s">
        <v>6235</v>
      </c>
      <c r="N738" s="1" t="s">
        <v>11865</v>
      </c>
      <c r="O738" s="1" t="s">
        <v>11866</v>
      </c>
      <c r="P738" s="1">
        <v>2.0</v>
      </c>
      <c r="Q738" s="1">
        <v>1.0</v>
      </c>
      <c r="U738" s="1">
        <v>132.0</v>
      </c>
      <c r="V738" s="1" t="s">
        <v>11867</v>
      </c>
      <c r="W738" s="9"/>
      <c r="X738" s="6"/>
      <c r="Y738" s="6"/>
    </row>
    <row r="739">
      <c r="A739" s="1" t="s">
        <v>11868</v>
      </c>
      <c r="B739" s="1" t="s">
        <v>11869</v>
      </c>
      <c r="C739" s="1" t="s">
        <v>11870</v>
      </c>
      <c r="J739" s="4" t="s">
        <v>11871</v>
      </c>
      <c r="K739" s="1" t="s">
        <v>30</v>
      </c>
      <c r="L739" s="1" t="s">
        <v>31</v>
      </c>
      <c r="M739" s="1" t="s">
        <v>10122</v>
      </c>
      <c r="N739" s="1" t="s">
        <v>11872</v>
      </c>
      <c r="O739" s="1" t="s">
        <v>11873</v>
      </c>
      <c r="P739" s="1">
        <v>1.0</v>
      </c>
      <c r="Q739" s="1">
        <v>1.0</v>
      </c>
      <c r="U739" s="1">
        <v>6.0</v>
      </c>
      <c r="V739" s="1" t="s">
        <v>11874</v>
      </c>
      <c r="W739" s="9"/>
      <c r="X739" s="6"/>
      <c r="Y739" s="6"/>
    </row>
    <row r="740">
      <c r="A740" s="1" t="s">
        <v>11875</v>
      </c>
      <c r="B740" s="1" t="s">
        <v>11876</v>
      </c>
      <c r="C740" s="1" t="s">
        <v>11877</v>
      </c>
      <c r="D740" s="1" t="s">
        <v>11878</v>
      </c>
      <c r="F740" s="1" t="s">
        <v>11879</v>
      </c>
      <c r="G740" s="1" t="s">
        <v>2688</v>
      </c>
      <c r="H740" s="1" t="s">
        <v>11880</v>
      </c>
      <c r="J740" s="4" t="s">
        <v>11881</v>
      </c>
      <c r="K740" s="1" t="s">
        <v>663</v>
      </c>
      <c r="L740" s="1" t="s">
        <v>31</v>
      </c>
      <c r="M740" s="1" t="s">
        <v>5018</v>
      </c>
      <c r="N740" s="1" t="s">
        <v>11882</v>
      </c>
      <c r="O740" s="1" t="s">
        <v>11883</v>
      </c>
      <c r="P740" s="1">
        <v>7.0</v>
      </c>
      <c r="Q740" s="1">
        <v>1.0</v>
      </c>
      <c r="S740" s="1">
        <v>1.0</v>
      </c>
      <c r="T740" s="1">
        <v>1.0</v>
      </c>
      <c r="U740" s="1">
        <v>746.0</v>
      </c>
      <c r="V740" s="1" t="s">
        <v>11884</v>
      </c>
      <c r="W740" s="10">
        <v>43924.0</v>
      </c>
      <c r="X740" s="1" t="s">
        <v>135</v>
      </c>
      <c r="Y740" s="1" t="s">
        <v>36</v>
      </c>
    </row>
    <row r="741">
      <c r="A741" s="1" t="s">
        <v>11885</v>
      </c>
      <c r="B741" s="1" t="s">
        <v>11886</v>
      </c>
      <c r="C741" s="1" t="s">
        <v>11887</v>
      </c>
      <c r="D741" s="1" t="s">
        <v>11888</v>
      </c>
      <c r="J741" s="4" t="s">
        <v>11889</v>
      </c>
      <c r="K741" s="1" t="s">
        <v>30</v>
      </c>
      <c r="L741" s="1" t="s">
        <v>31</v>
      </c>
      <c r="M741" s="1" t="s">
        <v>11890</v>
      </c>
      <c r="N741" s="1" t="s">
        <v>11891</v>
      </c>
      <c r="O741" s="1" t="s">
        <v>11892</v>
      </c>
      <c r="P741" s="1">
        <v>1.0</v>
      </c>
      <c r="Q741" s="1">
        <v>1.0</v>
      </c>
      <c r="U741" s="1">
        <v>13.0</v>
      </c>
      <c r="V741" s="1" t="s">
        <v>11893</v>
      </c>
      <c r="W741" s="10">
        <v>44097.0</v>
      </c>
      <c r="X741" s="6"/>
      <c r="Y741" s="6"/>
    </row>
    <row r="742">
      <c r="A742" s="1" t="s">
        <v>2860</v>
      </c>
      <c r="B742" s="1" t="s">
        <v>2861</v>
      </c>
      <c r="C742" s="1" t="s">
        <v>2862</v>
      </c>
      <c r="D742" s="1" t="s">
        <v>2863</v>
      </c>
      <c r="E742" s="1" t="s">
        <v>2864</v>
      </c>
      <c r="G742" s="1" t="s">
        <v>2865</v>
      </c>
      <c r="J742" s="4" t="s">
        <v>2866</v>
      </c>
      <c r="K742" s="1" t="s">
        <v>30</v>
      </c>
      <c r="L742" s="1" t="s">
        <v>51</v>
      </c>
      <c r="M742" s="1" t="s">
        <v>2867</v>
      </c>
      <c r="N742" s="1" t="s">
        <v>2868</v>
      </c>
      <c r="O742" s="1" t="s">
        <v>2869</v>
      </c>
      <c r="P742" s="1">
        <v>1.0</v>
      </c>
      <c r="Q742" s="1">
        <v>1.0</v>
      </c>
      <c r="S742" s="1">
        <v>1.0</v>
      </c>
      <c r="U742" s="1">
        <v>2.0</v>
      </c>
      <c r="V742" s="1" t="s">
        <v>2870</v>
      </c>
      <c r="W742" s="10">
        <v>44178.0</v>
      </c>
      <c r="X742" s="6"/>
      <c r="Y742" s="1" t="s">
        <v>36</v>
      </c>
    </row>
    <row r="743">
      <c r="A743" s="1" t="s">
        <v>11894</v>
      </c>
      <c r="B743" s="1" t="s">
        <v>11895</v>
      </c>
      <c r="C743" s="1" t="s">
        <v>11896</v>
      </c>
      <c r="D743" s="1" t="s">
        <v>11897</v>
      </c>
      <c r="F743" s="1" t="s">
        <v>11898</v>
      </c>
      <c r="H743" s="1" t="s">
        <v>11899</v>
      </c>
      <c r="J743" s="4" t="s">
        <v>11900</v>
      </c>
      <c r="K743" s="1" t="s">
        <v>401</v>
      </c>
      <c r="L743" s="1" t="s">
        <v>31</v>
      </c>
      <c r="M743" s="1" t="s">
        <v>31</v>
      </c>
      <c r="N743" s="1" t="s">
        <v>11901</v>
      </c>
      <c r="O743" s="1" t="s">
        <v>11902</v>
      </c>
      <c r="P743" s="1">
        <v>1.0</v>
      </c>
      <c r="Q743" s="1">
        <v>3.0</v>
      </c>
      <c r="R743" s="1">
        <v>4.0</v>
      </c>
      <c r="S743" s="1">
        <v>1.0</v>
      </c>
      <c r="U743" s="1">
        <v>10.0</v>
      </c>
      <c r="V743" s="1" t="s">
        <v>11903</v>
      </c>
      <c r="W743" s="10">
        <v>42409.0</v>
      </c>
      <c r="X743" s="1" t="s">
        <v>95</v>
      </c>
      <c r="Y743" s="1" t="s">
        <v>36</v>
      </c>
    </row>
    <row r="744">
      <c r="A744" s="1" t="s">
        <v>11904</v>
      </c>
      <c r="B744" s="1" t="s">
        <v>11905</v>
      </c>
      <c r="C744" s="1" t="s">
        <v>11906</v>
      </c>
      <c r="J744" s="4" t="s">
        <v>11907</v>
      </c>
      <c r="K744" s="1" t="s">
        <v>2309</v>
      </c>
      <c r="L744" s="1" t="s">
        <v>51</v>
      </c>
      <c r="M744" s="1" t="s">
        <v>7795</v>
      </c>
      <c r="N744" s="1" t="s">
        <v>11908</v>
      </c>
      <c r="O744" s="1" t="s">
        <v>11909</v>
      </c>
      <c r="P744" s="1">
        <v>1.0</v>
      </c>
      <c r="Q744" s="1">
        <v>1.0</v>
      </c>
      <c r="U744" s="1">
        <v>3.0</v>
      </c>
      <c r="V744" s="1" t="s">
        <v>11910</v>
      </c>
      <c r="W744" s="9"/>
      <c r="X744" s="6"/>
      <c r="Y744" s="1" t="s">
        <v>36</v>
      </c>
    </row>
    <row r="745">
      <c r="A745" s="1" t="s">
        <v>11911</v>
      </c>
      <c r="B745" s="1" t="s">
        <v>11912</v>
      </c>
      <c r="C745" s="1" t="s">
        <v>11913</v>
      </c>
      <c r="J745" s="4" t="s">
        <v>11914</v>
      </c>
      <c r="K745" s="1" t="s">
        <v>30</v>
      </c>
      <c r="L745" s="1" t="s">
        <v>31</v>
      </c>
      <c r="M745" s="1" t="s">
        <v>8100</v>
      </c>
      <c r="N745" s="1" t="s">
        <v>11915</v>
      </c>
      <c r="O745" s="1" t="s">
        <v>11916</v>
      </c>
      <c r="P745" s="1">
        <v>1.0</v>
      </c>
      <c r="Q745" s="1">
        <v>1.0</v>
      </c>
      <c r="U745" s="1">
        <v>2.0</v>
      </c>
      <c r="V745" s="1" t="s">
        <v>11917</v>
      </c>
      <c r="W745" s="10">
        <v>44177.0</v>
      </c>
      <c r="X745" s="6"/>
      <c r="Y745" s="1" t="s">
        <v>36</v>
      </c>
    </row>
    <row r="746">
      <c r="A746" s="1" t="s">
        <v>11918</v>
      </c>
      <c r="B746" s="1" t="s">
        <v>11919</v>
      </c>
      <c r="C746" s="1" t="s">
        <v>11920</v>
      </c>
      <c r="D746" s="1" t="s">
        <v>11921</v>
      </c>
      <c r="J746" s="4" t="s">
        <v>11922</v>
      </c>
      <c r="K746" s="1" t="s">
        <v>30</v>
      </c>
      <c r="L746" s="1" t="s">
        <v>31</v>
      </c>
      <c r="M746" s="1" t="s">
        <v>1192</v>
      </c>
      <c r="N746" s="1" t="s">
        <v>11923</v>
      </c>
      <c r="O746" s="1" t="s">
        <v>11924</v>
      </c>
      <c r="P746" s="1">
        <v>1.0</v>
      </c>
      <c r="Q746" s="1">
        <v>1.0</v>
      </c>
      <c r="U746" s="1">
        <v>7.0</v>
      </c>
      <c r="V746" s="1" t="s">
        <v>11925</v>
      </c>
      <c r="W746" s="9"/>
      <c r="X746" s="6"/>
      <c r="Y746" s="1" t="s">
        <v>36</v>
      </c>
    </row>
    <row r="747">
      <c r="A747" s="1" t="s">
        <v>11926</v>
      </c>
      <c r="B747" s="1" t="s">
        <v>11927</v>
      </c>
      <c r="C747" s="1" t="s">
        <v>11928</v>
      </c>
      <c r="J747" s="4" t="s">
        <v>11929</v>
      </c>
      <c r="K747" s="1" t="s">
        <v>61</v>
      </c>
      <c r="L747" s="1" t="s">
        <v>31</v>
      </c>
      <c r="M747" s="1" t="s">
        <v>448</v>
      </c>
      <c r="N747" s="1" t="s">
        <v>11930</v>
      </c>
      <c r="O747" s="1" t="s">
        <v>11931</v>
      </c>
      <c r="P747" s="1">
        <v>5.0</v>
      </c>
      <c r="Q747" s="1">
        <v>2.0</v>
      </c>
      <c r="U747" s="1">
        <v>1.0</v>
      </c>
      <c r="V747" s="1" t="s">
        <v>11932</v>
      </c>
      <c r="W747" s="10">
        <v>44176.0</v>
      </c>
      <c r="X747" s="6"/>
      <c r="Y747" s="6"/>
    </row>
    <row r="748">
      <c r="A748" s="1" t="s">
        <v>11933</v>
      </c>
      <c r="B748" s="1" t="s">
        <v>11934</v>
      </c>
      <c r="C748" s="1" t="s">
        <v>11935</v>
      </c>
      <c r="J748" s="4" t="s">
        <v>11936</v>
      </c>
      <c r="K748" s="1" t="s">
        <v>30</v>
      </c>
      <c r="L748" s="1" t="s">
        <v>1191</v>
      </c>
      <c r="M748" s="1" t="s">
        <v>8758</v>
      </c>
      <c r="N748" s="1" t="s">
        <v>11937</v>
      </c>
      <c r="O748" s="1" t="s">
        <v>11938</v>
      </c>
      <c r="P748" s="1">
        <v>2.0</v>
      </c>
      <c r="Q748" s="1">
        <v>1.0</v>
      </c>
      <c r="U748" s="1">
        <v>70.0</v>
      </c>
      <c r="V748" s="1" t="s">
        <v>11939</v>
      </c>
      <c r="W748" s="10">
        <v>43840.0</v>
      </c>
      <c r="X748" s="6"/>
      <c r="Y748" s="1" t="s">
        <v>36</v>
      </c>
    </row>
    <row r="749">
      <c r="A749" s="1" t="s">
        <v>11940</v>
      </c>
      <c r="B749" s="1" t="s">
        <v>11941</v>
      </c>
      <c r="C749" s="1" t="s">
        <v>11942</v>
      </c>
      <c r="H749" s="1" t="s">
        <v>11943</v>
      </c>
      <c r="J749" s="4" t="s">
        <v>11944</v>
      </c>
      <c r="K749" s="1" t="s">
        <v>1316</v>
      </c>
      <c r="L749" s="1" t="s">
        <v>31</v>
      </c>
      <c r="M749" s="1" t="s">
        <v>11945</v>
      </c>
      <c r="N749" s="1" t="s">
        <v>11946</v>
      </c>
      <c r="O749" s="1" t="s">
        <v>11947</v>
      </c>
      <c r="P749" s="1">
        <v>1.0</v>
      </c>
      <c r="Q749" s="1">
        <v>1.0</v>
      </c>
      <c r="U749" s="1">
        <v>7.0</v>
      </c>
      <c r="V749" s="1" t="s">
        <v>11948</v>
      </c>
      <c r="W749" s="9"/>
      <c r="X749" s="6"/>
      <c r="Y749" s="1" t="s">
        <v>36</v>
      </c>
    </row>
    <row r="750">
      <c r="A750" s="1" t="s">
        <v>2956</v>
      </c>
      <c r="B750" s="1" t="s">
        <v>2957</v>
      </c>
      <c r="C750" s="1" t="s">
        <v>2958</v>
      </c>
      <c r="J750" s="4" t="s">
        <v>2959</v>
      </c>
      <c r="K750" s="1" t="s">
        <v>30</v>
      </c>
      <c r="L750" s="1" t="s">
        <v>31</v>
      </c>
      <c r="M750" s="1" t="s">
        <v>71</v>
      </c>
      <c r="N750" s="1" t="s">
        <v>2960</v>
      </c>
      <c r="O750" s="1" t="s">
        <v>2961</v>
      </c>
      <c r="P750" s="1">
        <v>1.0</v>
      </c>
      <c r="Q750" s="1">
        <v>1.0</v>
      </c>
      <c r="U750" s="1">
        <v>1.0</v>
      </c>
      <c r="V750" s="1" t="s">
        <v>2962</v>
      </c>
      <c r="W750" s="10">
        <v>44174.0</v>
      </c>
      <c r="X750" s="6"/>
      <c r="Y750" s="1" t="s">
        <v>36</v>
      </c>
    </row>
    <row r="751">
      <c r="A751" s="1" t="s">
        <v>11949</v>
      </c>
      <c r="B751" s="1" t="s">
        <v>9470</v>
      </c>
      <c r="C751" s="1" t="s">
        <v>11950</v>
      </c>
      <c r="H751" s="1" t="s">
        <v>11951</v>
      </c>
      <c r="J751" s="4" t="s">
        <v>11952</v>
      </c>
      <c r="K751" s="1" t="s">
        <v>401</v>
      </c>
      <c r="L751" s="1" t="s">
        <v>31</v>
      </c>
      <c r="M751" s="1" t="s">
        <v>6185</v>
      </c>
      <c r="N751" s="1" t="s">
        <v>11953</v>
      </c>
      <c r="O751" s="1" t="s">
        <v>11954</v>
      </c>
      <c r="P751" s="1">
        <v>2.0</v>
      </c>
      <c r="Q751" s="1">
        <v>1.0</v>
      </c>
      <c r="T751" s="1">
        <v>1.0</v>
      </c>
      <c r="U751" s="1">
        <v>10.0</v>
      </c>
      <c r="V751" s="1" t="s">
        <v>11955</v>
      </c>
      <c r="W751" s="9"/>
      <c r="X751" s="6"/>
      <c r="Y751" s="1" t="s">
        <v>36</v>
      </c>
    </row>
    <row r="752">
      <c r="A752" s="1" t="s">
        <v>11956</v>
      </c>
      <c r="B752" s="1" t="s">
        <v>1164</v>
      </c>
      <c r="C752" s="1" t="s">
        <v>11957</v>
      </c>
      <c r="J752" s="4" t="s">
        <v>11958</v>
      </c>
      <c r="K752" s="1" t="s">
        <v>61</v>
      </c>
      <c r="L752" s="1" t="s">
        <v>31</v>
      </c>
      <c r="M752" s="1" t="s">
        <v>448</v>
      </c>
      <c r="N752" s="1" t="s">
        <v>11959</v>
      </c>
      <c r="O752" s="1" t="s">
        <v>11960</v>
      </c>
      <c r="P752" s="1">
        <v>1.0</v>
      </c>
      <c r="Q752" s="1">
        <v>1.0</v>
      </c>
      <c r="U752" s="1">
        <v>1.0</v>
      </c>
      <c r="V752" s="1" t="s">
        <v>11961</v>
      </c>
      <c r="W752" s="10">
        <v>44174.0</v>
      </c>
      <c r="X752" s="6"/>
      <c r="Y752" s="1"/>
    </row>
    <row r="753">
      <c r="A753" s="1" t="s">
        <v>11962</v>
      </c>
      <c r="B753" s="1" t="s">
        <v>11963</v>
      </c>
      <c r="C753" s="1" t="s">
        <v>11964</v>
      </c>
      <c r="D753" s="1" t="s">
        <v>11965</v>
      </c>
      <c r="J753" s="4" t="s">
        <v>11966</v>
      </c>
      <c r="K753" s="1" t="s">
        <v>30</v>
      </c>
      <c r="L753" s="1" t="s">
        <v>31</v>
      </c>
      <c r="M753" s="1" t="s">
        <v>11967</v>
      </c>
      <c r="N753" s="1" t="s">
        <v>11968</v>
      </c>
      <c r="O753" s="1" t="s">
        <v>11969</v>
      </c>
      <c r="P753" s="1">
        <v>2.0</v>
      </c>
      <c r="Q753" s="1">
        <v>1.0</v>
      </c>
      <c r="U753" s="1">
        <v>16.0</v>
      </c>
      <c r="V753" s="1" t="s">
        <v>11970</v>
      </c>
      <c r="W753" s="10">
        <v>44080.0</v>
      </c>
      <c r="X753" s="6"/>
      <c r="Y753" s="1" t="s">
        <v>36</v>
      </c>
    </row>
    <row r="754">
      <c r="A754" s="1" t="s">
        <v>2971</v>
      </c>
      <c r="B754" s="1" t="s">
        <v>2972</v>
      </c>
      <c r="C754" s="1" t="s">
        <v>2973</v>
      </c>
      <c r="J754" s="4" t="s">
        <v>2974</v>
      </c>
      <c r="K754" s="1" t="s">
        <v>30</v>
      </c>
      <c r="L754" s="1" t="s">
        <v>31</v>
      </c>
      <c r="M754" s="1" t="s">
        <v>2975</v>
      </c>
      <c r="N754" s="1" t="s">
        <v>2976</v>
      </c>
      <c r="O754" s="1" t="s">
        <v>2977</v>
      </c>
      <c r="P754" s="1">
        <v>1.0</v>
      </c>
      <c r="Q754" s="1">
        <v>1.0</v>
      </c>
      <c r="U754" s="1">
        <v>1.0</v>
      </c>
      <c r="V754" s="1" t="s">
        <v>2978</v>
      </c>
      <c r="W754" s="9"/>
      <c r="X754" s="6"/>
      <c r="Y754" s="1"/>
    </row>
    <row r="755">
      <c r="A755" s="1" t="s">
        <v>11971</v>
      </c>
      <c r="B755" s="1" t="s">
        <v>7129</v>
      </c>
      <c r="C755" s="1" t="s">
        <v>11972</v>
      </c>
      <c r="H755" s="1" t="s">
        <v>11973</v>
      </c>
      <c r="J755" s="4" t="s">
        <v>11974</v>
      </c>
      <c r="K755" s="1" t="s">
        <v>663</v>
      </c>
      <c r="L755" s="1" t="s">
        <v>31</v>
      </c>
      <c r="M755" s="1" t="s">
        <v>9932</v>
      </c>
      <c r="N755" s="1" t="s">
        <v>11975</v>
      </c>
      <c r="O755" s="1" t="s">
        <v>11976</v>
      </c>
      <c r="P755" s="1">
        <v>1.0</v>
      </c>
      <c r="Q755" s="1">
        <v>1.0</v>
      </c>
      <c r="U755" s="1">
        <v>1.0</v>
      </c>
      <c r="V755" s="1" t="s">
        <v>11977</v>
      </c>
      <c r="W755" s="9"/>
      <c r="X755" s="6"/>
      <c r="Y755" s="1" t="s">
        <v>36</v>
      </c>
    </row>
    <row r="756">
      <c r="A756" s="1" t="s">
        <v>11978</v>
      </c>
      <c r="B756" s="1" t="s">
        <v>11979</v>
      </c>
      <c r="C756" s="1" t="s">
        <v>11980</v>
      </c>
      <c r="J756" s="4" t="s">
        <v>11981</v>
      </c>
      <c r="K756" s="1" t="s">
        <v>401</v>
      </c>
      <c r="L756" s="1" t="s">
        <v>31</v>
      </c>
      <c r="M756" s="1" t="s">
        <v>11982</v>
      </c>
      <c r="N756" s="1" t="s">
        <v>11983</v>
      </c>
      <c r="O756" s="1" t="s">
        <v>11984</v>
      </c>
      <c r="P756" s="1">
        <v>1.0</v>
      </c>
      <c r="Q756" s="1">
        <v>1.0</v>
      </c>
      <c r="U756" s="1">
        <v>10.0</v>
      </c>
      <c r="V756" s="1" t="s">
        <v>11985</v>
      </c>
      <c r="W756" s="9"/>
      <c r="X756" s="6"/>
      <c r="Y756" s="6"/>
    </row>
    <row r="757">
      <c r="A757" s="1" t="s">
        <v>11986</v>
      </c>
      <c r="B757" s="1" t="s">
        <v>11987</v>
      </c>
      <c r="C757" s="1" t="s">
        <v>11988</v>
      </c>
      <c r="J757" s="4" t="s">
        <v>11989</v>
      </c>
      <c r="K757" s="1" t="s">
        <v>30</v>
      </c>
      <c r="L757" s="1" t="s">
        <v>31</v>
      </c>
      <c r="M757" s="1" t="s">
        <v>11990</v>
      </c>
      <c r="N757" s="1" t="s">
        <v>11991</v>
      </c>
      <c r="O757" s="1" t="s">
        <v>11992</v>
      </c>
      <c r="P757" s="1">
        <v>6.0</v>
      </c>
      <c r="Q757" s="1">
        <v>5.0</v>
      </c>
      <c r="U757" s="1">
        <v>3.0</v>
      </c>
      <c r="V757" s="1" t="s">
        <v>11993</v>
      </c>
      <c r="W757" s="10">
        <v>44173.0</v>
      </c>
      <c r="X757" s="1" t="s">
        <v>95</v>
      </c>
      <c r="Y757" s="1" t="s">
        <v>36</v>
      </c>
    </row>
    <row r="758">
      <c r="A758" s="1" t="s">
        <v>11994</v>
      </c>
      <c r="B758" s="1" t="s">
        <v>11995</v>
      </c>
      <c r="C758" s="1" t="s">
        <v>11996</v>
      </c>
      <c r="D758" s="1" t="s">
        <v>11997</v>
      </c>
      <c r="E758" s="1" t="s">
        <v>11998</v>
      </c>
      <c r="F758" s="1" t="s">
        <v>7984</v>
      </c>
      <c r="G758" s="1" t="s">
        <v>11999</v>
      </c>
      <c r="H758" s="1" t="s">
        <v>12000</v>
      </c>
      <c r="I758" s="1" t="s">
        <v>12001</v>
      </c>
      <c r="J758" s="4" t="s">
        <v>12002</v>
      </c>
      <c r="K758" s="1" t="s">
        <v>401</v>
      </c>
      <c r="L758" s="1" t="s">
        <v>31</v>
      </c>
      <c r="M758" s="1" t="s">
        <v>31</v>
      </c>
      <c r="N758" s="1" t="s">
        <v>12003</v>
      </c>
      <c r="O758" s="1" t="s">
        <v>12004</v>
      </c>
      <c r="P758" s="1">
        <v>1.0</v>
      </c>
      <c r="Q758" s="1">
        <v>3.0</v>
      </c>
      <c r="R758" s="1">
        <v>18.0</v>
      </c>
      <c r="S758" s="1">
        <v>5.0</v>
      </c>
      <c r="U758" s="1">
        <v>45.0</v>
      </c>
      <c r="V758" s="1" t="s">
        <v>12005</v>
      </c>
      <c r="W758" s="10">
        <v>42585.0</v>
      </c>
      <c r="X758" s="1" t="s">
        <v>95</v>
      </c>
      <c r="Y758" s="1" t="s">
        <v>36</v>
      </c>
    </row>
    <row r="759">
      <c r="A759" s="1" t="s">
        <v>12006</v>
      </c>
      <c r="B759" s="1" t="s">
        <v>12007</v>
      </c>
      <c r="C759" s="1" t="s">
        <v>12008</v>
      </c>
      <c r="J759" s="4" t="s">
        <v>12009</v>
      </c>
      <c r="K759" s="1" t="s">
        <v>30</v>
      </c>
      <c r="L759" s="1" t="s">
        <v>31</v>
      </c>
      <c r="M759" s="1" t="s">
        <v>8601</v>
      </c>
      <c r="N759" s="1" t="s">
        <v>12010</v>
      </c>
      <c r="O759" s="1" t="s">
        <v>12011</v>
      </c>
      <c r="P759" s="1">
        <v>1.0</v>
      </c>
      <c r="Q759" s="1">
        <v>1.0</v>
      </c>
      <c r="U759" s="1">
        <v>1.0</v>
      </c>
      <c r="V759" s="1" t="s">
        <v>12012</v>
      </c>
      <c r="W759" s="9"/>
      <c r="X759" s="6"/>
      <c r="Y759" s="6"/>
    </row>
    <row r="760">
      <c r="A760" s="1" t="s">
        <v>12013</v>
      </c>
      <c r="B760" s="1" t="s">
        <v>12014</v>
      </c>
      <c r="C760" s="1" t="s">
        <v>12015</v>
      </c>
      <c r="D760" s="1" t="s">
        <v>12016</v>
      </c>
      <c r="J760" s="4" t="s">
        <v>12017</v>
      </c>
      <c r="K760" s="1" t="s">
        <v>30</v>
      </c>
      <c r="L760" s="1" t="s">
        <v>1191</v>
      </c>
      <c r="M760" s="1" t="s">
        <v>12018</v>
      </c>
      <c r="N760" s="1" t="s">
        <v>12019</v>
      </c>
      <c r="O760" s="1" t="s">
        <v>12020</v>
      </c>
      <c r="P760" s="1">
        <v>3.0</v>
      </c>
      <c r="U760" s="1">
        <v>137.0</v>
      </c>
      <c r="V760" s="1" t="s">
        <v>12021</v>
      </c>
      <c r="W760" s="10">
        <v>44041.0</v>
      </c>
      <c r="X760" s="6"/>
      <c r="Y760" s="6"/>
    </row>
    <row r="761">
      <c r="A761" s="1" t="s">
        <v>12022</v>
      </c>
      <c r="B761" s="1" t="s">
        <v>12023</v>
      </c>
      <c r="C761" s="1" t="s">
        <v>12024</v>
      </c>
      <c r="D761" s="1" t="s">
        <v>12025</v>
      </c>
      <c r="E761" s="1" t="s">
        <v>12026</v>
      </c>
      <c r="F761" s="1" t="s">
        <v>12027</v>
      </c>
      <c r="J761" s="4" t="s">
        <v>12028</v>
      </c>
      <c r="K761" s="1" t="s">
        <v>61</v>
      </c>
      <c r="L761" s="1" t="s">
        <v>31</v>
      </c>
      <c r="M761" s="1" t="s">
        <v>12029</v>
      </c>
      <c r="N761" s="1" t="s">
        <v>12030</v>
      </c>
      <c r="O761" s="1" t="s">
        <v>12031</v>
      </c>
      <c r="P761" s="1">
        <v>2.0</v>
      </c>
      <c r="Q761" s="1">
        <v>2.0</v>
      </c>
      <c r="U761" s="1">
        <v>1.0</v>
      </c>
      <c r="V761" s="1" t="s">
        <v>12032</v>
      </c>
      <c r="W761" s="10">
        <v>44172.0</v>
      </c>
      <c r="X761" s="1" t="s">
        <v>95</v>
      </c>
      <c r="Y761" s="1" t="s">
        <v>36</v>
      </c>
    </row>
    <row r="762">
      <c r="A762" s="1" t="s">
        <v>12033</v>
      </c>
      <c r="B762" s="1" t="s">
        <v>12034</v>
      </c>
      <c r="C762" s="1" t="s">
        <v>12035</v>
      </c>
      <c r="H762" s="1" t="s">
        <v>12036</v>
      </c>
      <c r="J762" s="4" t="s">
        <v>12037</v>
      </c>
      <c r="K762" s="1" t="s">
        <v>30</v>
      </c>
      <c r="L762" s="1" t="s">
        <v>31</v>
      </c>
      <c r="M762" s="1" t="s">
        <v>12038</v>
      </c>
      <c r="N762" s="1" t="s">
        <v>12039</v>
      </c>
      <c r="O762" s="1" t="s">
        <v>12040</v>
      </c>
      <c r="P762" s="1">
        <v>1.0</v>
      </c>
      <c r="Q762" s="1">
        <v>1.0</v>
      </c>
      <c r="U762" s="1">
        <v>1.0</v>
      </c>
      <c r="V762" s="1" t="s">
        <v>12041</v>
      </c>
      <c r="W762" s="10">
        <v>44172.0</v>
      </c>
      <c r="X762" s="6"/>
      <c r="Y762" s="6"/>
    </row>
    <row r="763">
      <c r="A763" s="1" t="s">
        <v>12042</v>
      </c>
      <c r="B763" s="1" t="s">
        <v>7457</v>
      </c>
      <c r="C763" s="1" t="s">
        <v>12043</v>
      </c>
      <c r="H763" s="1" t="s">
        <v>7457</v>
      </c>
      <c r="J763" s="4" t="s">
        <v>12044</v>
      </c>
      <c r="K763" s="1" t="s">
        <v>663</v>
      </c>
      <c r="L763" s="1" t="s">
        <v>31</v>
      </c>
      <c r="M763" s="1" t="s">
        <v>11304</v>
      </c>
      <c r="N763" s="1" t="s">
        <v>12045</v>
      </c>
      <c r="O763" s="1" t="s">
        <v>12046</v>
      </c>
      <c r="P763" s="1">
        <v>1.0</v>
      </c>
      <c r="Q763" s="1">
        <v>1.0</v>
      </c>
      <c r="S763" s="1">
        <v>1.0</v>
      </c>
      <c r="U763" s="1">
        <v>3.0</v>
      </c>
      <c r="V763" s="1" t="s">
        <v>12047</v>
      </c>
      <c r="W763" s="10">
        <v>44171.0</v>
      </c>
      <c r="X763" s="6"/>
      <c r="Y763" s="1" t="s">
        <v>36</v>
      </c>
    </row>
    <row r="764">
      <c r="A764" s="1" t="s">
        <v>12048</v>
      </c>
      <c r="B764" s="1" t="s">
        <v>12049</v>
      </c>
      <c r="C764" s="1" t="s">
        <v>12050</v>
      </c>
      <c r="E764" s="1" t="s">
        <v>12051</v>
      </c>
      <c r="J764" s="4" t="s">
        <v>12052</v>
      </c>
      <c r="K764" s="1" t="s">
        <v>30</v>
      </c>
      <c r="L764" s="1" t="s">
        <v>31</v>
      </c>
      <c r="M764" s="1" t="s">
        <v>342</v>
      </c>
      <c r="N764" s="1" t="s">
        <v>12053</v>
      </c>
      <c r="O764" s="1" t="s">
        <v>12054</v>
      </c>
      <c r="P764" s="1">
        <v>1.0</v>
      </c>
      <c r="Q764" s="1">
        <v>1.0</v>
      </c>
      <c r="U764" s="1">
        <v>1.0</v>
      </c>
      <c r="V764" s="1" t="s">
        <v>12055</v>
      </c>
      <c r="W764" s="10">
        <v>44171.0</v>
      </c>
      <c r="X764" s="6"/>
      <c r="Y764" s="6"/>
    </row>
    <row r="765">
      <c r="A765" s="1" t="s">
        <v>12056</v>
      </c>
      <c r="B765" s="1" t="s">
        <v>12057</v>
      </c>
      <c r="C765" s="1" t="s">
        <v>12058</v>
      </c>
      <c r="D765" s="1" t="s">
        <v>12059</v>
      </c>
      <c r="G765" s="1" t="s">
        <v>12060</v>
      </c>
      <c r="H765" s="1" t="s">
        <v>12061</v>
      </c>
      <c r="I765" s="1" t="s">
        <v>12062</v>
      </c>
      <c r="J765" s="4" t="s">
        <v>12063</v>
      </c>
      <c r="K765" s="1" t="s">
        <v>401</v>
      </c>
      <c r="L765" s="1" t="s">
        <v>31</v>
      </c>
      <c r="M765" s="1" t="s">
        <v>1711</v>
      </c>
      <c r="N765" s="1" t="s">
        <v>12064</v>
      </c>
      <c r="O765" s="1" t="s">
        <v>12065</v>
      </c>
      <c r="P765" s="1">
        <v>1.0</v>
      </c>
      <c r="U765" s="1">
        <v>93.0</v>
      </c>
      <c r="V765" s="1" t="s">
        <v>12066</v>
      </c>
      <c r="W765" s="10">
        <v>43101.0</v>
      </c>
      <c r="X765" s="6"/>
      <c r="Y765" s="1" t="s">
        <v>36</v>
      </c>
    </row>
    <row r="766">
      <c r="A766" s="1" t="s">
        <v>3021</v>
      </c>
      <c r="B766" s="1" t="s">
        <v>3022</v>
      </c>
      <c r="C766" s="1" t="s">
        <v>3023</v>
      </c>
      <c r="D766" s="1" t="s">
        <v>3024</v>
      </c>
      <c r="G766" s="1" t="s">
        <v>3025</v>
      </c>
      <c r="H766" s="1" t="s">
        <v>3026</v>
      </c>
      <c r="J766" s="4" t="s">
        <v>3027</v>
      </c>
      <c r="K766" s="1" t="s">
        <v>30</v>
      </c>
      <c r="L766" s="1" t="s">
        <v>31</v>
      </c>
      <c r="M766" s="1" t="s">
        <v>186</v>
      </c>
      <c r="N766" s="1" t="s">
        <v>3028</v>
      </c>
      <c r="O766" s="1" t="s">
        <v>3029</v>
      </c>
      <c r="P766" s="1">
        <v>1.0</v>
      </c>
      <c r="Q766" s="1">
        <v>1.0</v>
      </c>
      <c r="U766" s="1">
        <v>15.0</v>
      </c>
      <c r="V766" s="1" t="s">
        <v>3030</v>
      </c>
      <c r="W766" s="9"/>
      <c r="X766" s="6"/>
      <c r="Y766" s="1" t="s">
        <v>36</v>
      </c>
    </row>
    <row r="767">
      <c r="A767" s="1" t="s">
        <v>12067</v>
      </c>
      <c r="B767" s="1" t="s">
        <v>12068</v>
      </c>
      <c r="C767" s="1" t="s">
        <v>12069</v>
      </c>
      <c r="J767" s="4" t="s">
        <v>12070</v>
      </c>
      <c r="K767" s="1" t="s">
        <v>30</v>
      </c>
      <c r="L767" s="1" t="s">
        <v>31</v>
      </c>
      <c r="M767" s="1" t="s">
        <v>12071</v>
      </c>
      <c r="N767" s="1" t="s">
        <v>12072</v>
      </c>
      <c r="O767" s="1" t="s">
        <v>12073</v>
      </c>
      <c r="P767" s="1">
        <v>1.0</v>
      </c>
      <c r="Q767" s="1">
        <v>1.0</v>
      </c>
      <c r="U767" s="1">
        <v>3.0</v>
      </c>
      <c r="V767" s="1" t="s">
        <v>12074</v>
      </c>
      <c r="W767" s="9"/>
      <c r="X767" s="6"/>
      <c r="Y767" s="6"/>
    </row>
    <row r="768">
      <c r="A768" s="1" t="s">
        <v>12075</v>
      </c>
      <c r="B768" s="1" t="s">
        <v>12076</v>
      </c>
      <c r="C768" s="1" t="s">
        <v>12077</v>
      </c>
      <c r="D768" s="1" t="s">
        <v>12078</v>
      </c>
      <c r="E768" s="1" t="s">
        <v>12079</v>
      </c>
      <c r="F768" s="1" t="s">
        <v>12080</v>
      </c>
      <c r="G768" s="1" t="s">
        <v>12081</v>
      </c>
      <c r="H768" s="1" t="s">
        <v>12082</v>
      </c>
      <c r="J768" s="4" t="s">
        <v>12083</v>
      </c>
      <c r="K768" s="1" t="s">
        <v>30</v>
      </c>
      <c r="L768" s="1" t="s">
        <v>51</v>
      </c>
      <c r="M768" s="1" t="s">
        <v>12084</v>
      </c>
      <c r="N768" s="1" t="s">
        <v>12085</v>
      </c>
      <c r="O768" s="1" t="s">
        <v>12086</v>
      </c>
      <c r="P768" s="1">
        <v>1.0</v>
      </c>
      <c r="Q768" s="1">
        <v>1.0</v>
      </c>
      <c r="R768" s="1">
        <v>1.0</v>
      </c>
      <c r="U768" s="1">
        <v>1.0</v>
      </c>
      <c r="V768" s="1" t="s">
        <v>12087</v>
      </c>
      <c r="W768" s="10">
        <v>44168.0</v>
      </c>
      <c r="X768" s="1" t="s">
        <v>95</v>
      </c>
      <c r="Y768" s="1" t="s">
        <v>36</v>
      </c>
    </row>
    <row r="769">
      <c r="A769" s="1" t="s">
        <v>12088</v>
      </c>
      <c r="B769" s="1" t="s">
        <v>12089</v>
      </c>
      <c r="C769" s="1" t="s">
        <v>12090</v>
      </c>
      <c r="J769" s="4" t="s">
        <v>12091</v>
      </c>
      <c r="K769" s="1" t="s">
        <v>30</v>
      </c>
      <c r="L769" s="1" t="s">
        <v>31</v>
      </c>
      <c r="M769" s="1" t="s">
        <v>12092</v>
      </c>
      <c r="N769" s="1" t="s">
        <v>12093</v>
      </c>
      <c r="O769" s="1" t="s">
        <v>12094</v>
      </c>
      <c r="P769" s="1">
        <v>1.0</v>
      </c>
      <c r="Q769" s="1">
        <v>1.0</v>
      </c>
      <c r="U769" s="1">
        <v>34.0</v>
      </c>
      <c r="V769" s="1" t="s">
        <v>12095</v>
      </c>
      <c r="W769" s="9"/>
      <c r="X769" s="6"/>
      <c r="Y769" s="6"/>
    </row>
    <row r="770">
      <c r="A770" s="1" t="s">
        <v>12096</v>
      </c>
      <c r="B770" s="1" t="s">
        <v>12097</v>
      </c>
      <c r="C770" s="1" t="s">
        <v>12098</v>
      </c>
      <c r="J770" s="4" t="s">
        <v>12099</v>
      </c>
      <c r="K770" s="1" t="s">
        <v>30</v>
      </c>
      <c r="L770" s="1" t="s">
        <v>8099</v>
      </c>
      <c r="M770" s="1" t="s">
        <v>12100</v>
      </c>
      <c r="N770" s="1" t="s">
        <v>12101</v>
      </c>
      <c r="O770" s="1" t="s">
        <v>12102</v>
      </c>
      <c r="P770" s="1">
        <v>1.0</v>
      </c>
      <c r="Q770" s="1">
        <v>1.0</v>
      </c>
      <c r="U770" s="1">
        <v>7.0</v>
      </c>
      <c r="V770" s="1" t="s">
        <v>12103</v>
      </c>
      <c r="W770" s="9"/>
      <c r="X770" s="6"/>
      <c r="Y770" s="6"/>
    </row>
    <row r="771">
      <c r="A771" s="1" t="s">
        <v>12104</v>
      </c>
      <c r="B771" s="1" t="s">
        <v>12105</v>
      </c>
      <c r="C771" s="1" t="s">
        <v>12106</v>
      </c>
      <c r="D771" s="1" t="s">
        <v>12107</v>
      </c>
      <c r="H771" s="1" t="s">
        <v>12108</v>
      </c>
      <c r="J771" s="4" t="s">
        <v>12109</v>
      </c>
      <c r="K771" s="1" t="s">
        <v>401</v>
      </c>
      <c r="L771" s="1" t="s">
        <v>51</v>
      </c>
      <c r="M771" s="1" t="s">
        <v>12110</v>
      </c>
      <c r="N771" s="1" t="s">
        <v>12111</v>
      </c>
      <c r="O771" s="1" t="s">
        <v>12112</v>
      </c>
      <c r="P771" s="1">
        <v>1.0</v>
      </c>
      <c r="Q771" s="1">
        <v>1.0</v>
      </c>
      <c r="U771" s="1">
        <v>2.0</v>
      </c>
      <c r="V771" s="1" t="s">
        <v>12113</v>
      </c>
      <c r="W771" s="10">
        <v>44167.0</v>
      </c>
      <c r="X771" s="6"/>
      <c r="Y771" s="1" t="s">
        <v>199</v>
      </c>
    </row>
    <row r="772">
      <c r="A772" s="1" t="s">
        <v>12114</v>
      </c>
      <c r="B772" s="1" t="s">
        <v>12115</v>
      </c>
      <c r="C772" s="1" t="s">
        <v>12116</v>
      </c>
      <c r="D772" s="1" t="s">
        <v>12117</v>
      </c>
      <c r="J772" s="4" t="s">
        <v>12118</v>
      </c>
      <c r="K772" s="1" t="s">
        <v>30</v>
      </c>
      <c r="L772" s="1" t="s">
        <v>31</v>
      </c>
      <c r="M772" s="1" t="s">
        <v>12119</v>
      </c>
      <c r="N772" s="1" t="s">
        <v>12120</v>
      </c>
      <c r="O772" s="1" t="s">
        <v>12121</v>
      </c>
      <c r="P772" s="1">
        <v>1.0</v>
      </c>
      <c r="Q772" s="1">
        <v>1.0</v>
      </c>
      <c r="U772" s="1">
        <v>13.0</v>
      </c>
      <c r="V772" s="1" t="s">
        <v>12122</v>
      </c>
      <c r="W772" s="10">
        <v>43817.0</v>
      </c>
      <c r="X772" s="6"/>
      <c r="Y772" s="6"/>
    </row>
    <row r="773">
      <c r="A773" s="1" t="s">
        <v>12123</v>
      </c>
      <c r="B773" s="1" t="s">
        <v>12124</v>
      </c>
      <c r="C773" s="1" t="s">
        <v>12125</v>
      </c>
      <c r="D773" s="1" t="s">
        <v>12126</v>
      </c>
      <c r="E773" s="1" t="s">
        <v>12127</v>
      </c>
      <c r="G773" s="1" t="s">
        <v>2742</v>
      </c>
      <c r="H773" s="1" t="s">
        <v>12128</v>
      </c>
      <c r="J773" s="4" t="s">
        <v>12129</v>
      </c>
      <c r="K773" s="1" t="s">
        <v>30</v>
      </c>
      <c r="L773" s="1" t="s">
        <v>31</v>
      </c>
      <c r="M773" s="1" t="s">
        <v>31</v>
      </c>
      <c r="N773" s="1" t="s">
        <v>12130</v>
      </c>
      <c r="O773" s="1" t="s">
        <v>12131</v>
      </c>
      <c r="P773" s="1">
        <v>1.0</v>
      </c>
      <c r="Q773" s="1">
        <v>1.0</v>
      </c>
      <c r="U773" s="1">
        <v>16.0</v>
      </c>
      <c r="V773" s="1" t="s">
        <v>12132</v>
      </c>
      <c r="W773" s="9"/>
      <c r="X773" s="6"/>
      <c r="Y773" s="1" t="s">
        <v>36</v>
      </c>
    </row>
    <row r="774">
      <c r="A774" s="1" t="s">
        <v>12133</v>
      </c>
      <c r="B774" s="1" t="s">
        <v>12134</v>
      </c>
      <c r="C774" s="1" t="s">
        <v>12135</v>
      </c>
      <c r="J774" s="4" t="s">
        <v>12136</v>
      </c>
      <c r="K774" s="1" t="s">
        <v>30</v>
      </c>
      <c r="L774" s="1" t="s">
        <v>51</v>
      </c>
      <c r="M774" s="1" t="s">
        <v>12137</v>
      </c>
      <c r="N774" s="1" t="s">
        <v>12138</v>
      </c>
      <c r="O774" s="1" t="s">
        <v>12139</v>
      </c>
      <c r="P774" s="1">
        <v>2.0</v>
      </c>
      <c r="Q774" s="1">
        <v>1.0</v>
      </c>
      <c r="U774" s="1">
        <v>308.0</v>
      </c>
      <c r="V774" s="1" t="s">
        <v>12140</v>
      </c>
      <c r="W774" s="10">
        <v>43738.0</v>
      </c>
      <c r="X774" s="6"/>
      <c r="Y774" s="1" t="s">
        <v>36</v>
      </c>
    </row>
    <row r="775">
      <c r="A775" s="1" t="s">
        <v>3062</v>
      </c>
      <c r="B775" s="1" t="s">
        <v>3063</v>
      </c>
      <c r="C775" s="1" t="s">
        <v>3064</v>
      </c>
      <c r="J775" s="4" t="s">
        <v>3065</v>
      </c>
      <c r="K775" s="1" t="s">
        <v>30</v>
      </c>
      <c r="L775" s="1" t="s">
        <v>31</v>
      </c>
      <c r="M775" s="1" t="s">
        <v>3066</v>
      </c>
      <c r="N775" s="1" t="s">
        <v>3067</v>
      </c>
      <c r="O775" s="1" t="s">
        <v>3068</v>
      </c>
      <c r="P775" s="1">
        <v>1.0</v>
      </c>
      <c r="Q775" s="1">
        <v>1.0</v>
      </c>
      <c r="U775" s="1">
        <v>2.0</v>
      </c>
      <c r="V775" s="1" t="s">
        <v>3069</v>
      </c>
      <c r="W775" s="10">
        <v>44160.0</v>
      </c>
      <c r="X775" s="6"/>
      <c r="Y775" s="1"/>
    </row>
    <row r="776">
      <c r="A776" s="1" t="s">
        <v>12141</v>
      </c>
      <c r="B776" s="1" t="s">
        <v>12142</v>
      </c>
      <c r="C776" s="1" t="s">
        <v>12143</v>
      </c>
      <c r="J776" s="4" t="s">
        <v>12144</v>
      </c>
      <c r="K776" s="1" t="s">
        <v>30</v>
      </c>
      <c r="L776" s="1" t="s">
        <v>31</v>
      </c>
      <c r="M776" s="1" t="s">
        <v>12145</v>
      </c>
      <c r="N776" s="1" t="s">
        <v>12146</v>
      </c>
      <c r="O776" s="1" t="s">
        <v>12147</v>
      </c>
      <c r="P776" s="1">
        <v>1.0</v>
      </c>
      <c r="Q776" s="1">
        <v>1.0</v>
      </c>
      <c r="U776" s="1">
        <v>13.0</v>
      </c>
      <c r="V776" s="1" t="s">
        <v>12148</v>
      </c>
      <c r="W776" s="10">
        <v>44066.0</v>
      </c>
      <c r="X776" s="6"/>
      <c r="Y776" s="1" t="s">
        <v>36</v>
      </c>
    </row>
    <row r="777">
      <c r="A777" s="1" t="s">
        <v>12149</v>
      </c>
      <c r="B777" s="1" t="s">
        <v>12150</v>
      </c>
      <c r="C777" s="1" t="s">
        <v>12151</v>
      </c>
      <c r="D777" s="1" t="s">
        <v>12152</v>
      </c>
      <c r="G777" s="1" t="s">
        <v>1589</v>
      </c>
      <c r="J777" s="4" t="s">
        <v>12153</v>
      </c>
      <c r="K777" s="1" t="s">
        <v>401</v>
      </c>
      <c r="L777" s="1" t="s">
        <v>31</v>
      </c>
      <c r="M777" s="1" t="s">
        <v>31</v>
      </c>
      <c r="N777" s="1" t="s">
        <v>12154</v>
      </c>
      <c r="O777" s="1" t="s">
        <v>12155</v>
      </c>
      <c r="P777" s="1">
        <v>1.0</v>
      </c>
      <c r="Q777" s="1">
        <v>1.0</v>
      </c>
      <c r="U777" s="1">
        <v>32.0</v>
      </c>
      <c r="V777" s="1" t="s">
        <v>12156</v>
      </c>
      <c r="W777" s="10">
        <v>44108.0</v>
      </c>
      <c r="X777" s="6"/>
      <c r="Y777" s="1" t="s">
        <v>36</v>
      </c>
    </row>
    <row r="778">
      <c r="A778" s="1" t="s">
        <v>12157</v>
      </c>
      <c r="B778" s="1" t="s">
        <v>12158</v>
      </c>
      <c r="C778" s="1" t="s">
        <v>12159</v>
      </c>
      <c r="D778" s="1" t="s">
        <v>12160</v>
      </c>
      <c r="J778" s="4" t="s">
        <v>12161</v>
      </c>
      <c r="K778" s="1" t="s">
        <v>401</v>
      </c>
      <c r="L778" s="1" t="s">
        <v>163</v>
      </c>
      <c r="M778" s="1" t="s">
        <v>12162</v>
      </c>
      <c r="N778" s="1" t="s">
        <v>12163</v>
      </c>
      <c r="O778" s="1" t="s">
        <v>12164</v>
      </c>
      <c r="P778" s="1">
        <v>1.0</v>
      </c>
      <c r="Q778" s="1">
        <v>1.0</v>
      </c>
      <c r="U778" s="1">
        <v>2.0</v>
      </c>
      <c r="V778" s="1" t="s">
        <v>12165</v>
      </c>
      <c r="W778" s="10">
        <v>43786.0</v>
      </c>
      <c r="X778" s="6"/>
      <c r="Y778" s="1" t="s">
        <v>36</v>
      </c>
    </row>
    <row r="779">
      <c r="A779" s="1" t="s">
        <v>12166</v>
      </c>
      <c r="B779" s="1" t="s">
        <v>12167</v>
      </c>
      <c r="C779" s="1" t="s">
        <v>12168</v>
      </c>
      <c r="E779" s="1" t="s">
        <v>12169</v>
      </c>
      <c r="G779" s="1" t="s">
        <v>12170</v>
      </c>
      <c r="H779" s="1" t="s">
        <v>12167</v>
      </c>
      <c r="J779" s="4" t="s">
        <v>12171</v>
      </c>
      <c r="K779" s="1" t="s">
        <v>401</v>
      </c>
      <c r="L779" s="1" t="s">
        <v>79</v>
      </c>
      <c r="M779" s="1" t="s">
        <v>2562</v>
      </c>
      <c r="N779" s="1" t="s">
        <v>12172</v>
      </c>
      <c r="O779" s="1" t="s">
        <v>12173</v>
      </c>
      <c r="P779" s="1">
        <v>1.0</v>
      </c>
      <c r="Q779" s="1">
        <v>1.0</v>
      </c>
      <c r="U779" s="1">
        <v>10.0</v>
      </c>
      <c r="V779" s="1" t="s">
        <v>12174</v>
      </c>
      <c r="W779" s="10">
        <v>43963.0</v>
      </c>
      <c r="X779" s="1" t="s">
        <v>135</v>
      </c>
      <c r="Y779" s="1" t="s">
        <v>199</v>
      </c>
    </row>
    <row r="780">
      <c r="A780" s="1" t="s">
        <v>12175</v>
      </c>
      <c r="B780" s="1" t="s">
        <v>12176</v>
      </c>
      <c r="C780" s="1" t="s">
        <v>12177</v>
      </c>
      <c r="D780" s="1" t="s">
        <v>12178</v>
      </c>
      <c r="G780" s="1" t="s">
        <v>9547</v>
      </c>
      <c r="J780" s="4" t="s">
        <v>12179</v>
      </c>
      <c r="K780" s="1" t="s">
        <v>30</v>
      </c>
      <c r="L780" s="1" t="s">
        <v>31</v>
      </c>
      <c r="M780" s="1" t="s">
        <v>9697</v>
      </c>
      <c r="N780" s="1" t="s">
        <v>12180</v>
      </c>
      <c r="O780" s="1" t="s">
        <v>12181</v>
      </c>
      <c r="P780" s="1">
        <v>1.0</v>
      </c>
      <c r="Q780" s="1">
        <v>1.0</v>
      </c>
      <c r="U780" s="1">
        <v>4.0</v>
      </c>
      <c r="V780" s="1" t="s">
        <v>12182</v>
      </c>
      <c r="W780" s="9"/>
      <c r="X780" s="6"/>
      <c r="Y780" s="1" t="s">
        <v>199</v>
      </c>
    </row>
    <row r="781">
      <c r="A781" s="1" t="s">
        <v>12183</v>
      </c>
      <c r="B781" s="1" t="s">
        <v>12184</v>
      </c>
      <c r="C781" s="1" t="s">
        <v>12185</v>
      </c>
      <c r="J781" s="4" t="s">
        <v>12186</v>
      </c>
      <c r="K781" s="1" t="s">
        <v>30</v>
      </c>
      <c r="L781" s="1" t="s">
        <v>51</v>
      </c>
      <c r="M781" s="1" t="s">
        <v>6727</v>
      </c>
      <c r="N781" s="1" t="s">
        <v>12187</v>
      </c>
      <c r="O781" s="1" t="s">
        <v>12188</v>
      </c>
      <c r="P781" s="1">
        <v>2.0</v>
      </c>
      <c r="Q781" s="1">
        <v>1.0</v>
      </c>
      <c r="U781" s="1">
        <v>10.0</v>
      </c>
      <c r="V781" s="1" t="s">
        <v>12189</v>
      </c>
      <c r="W781" s="10">
        <v>44071.0</v>
      </c>
      <c r="X781" s="6"/>
      <c r="Y781" s="6"/>
    </row>
    <row r="782">
      <c r="A782" s="1" t="s">
        <v>12190</v>
      </c>
      <c r="B782" s="1" t="s">
        <v>12191</v>
      </c>
      <c r="C782" s="1" t="s">
        <v>12192</v>
      </c>
      <c r="D782" s="1" t="s">
        <v>12193</v>
      </c>
      <c r="F782" s="4" t="s">
        <v>12194</v>
      </c>
      <c r="G782" s="1" t="s">
        <v>12195</v>
      </c>
      <c r="J782" s="4" t="s">
        <v>12196</v>
      </c>
      <c r="K782" s="1" t="s">
        <v>1316</v>
      </c>
      <c r="L782" s="1" t="s">
        <v>31</v>
      </c>
      <c r="M782" s="1" t="s">
        <v>12197</v>
      </c>
      <c r="N782" s="1" t="s">
        <v>12198</v>
      </c>
      <c r="O782" s="1" t="s">
        <v>12199</v>
      </c>
      <c r="P782" s="1">
        <v>3.0</v>
      </c>
      <c r="Q782" s="1">
        <v>1.0</v>
      </c>
      <c r="S782" s="1">
        <v>1.0</v>
      </c>
      <c r="U782" s="1">
        <v>67.0</v>
      </c>
      <c r="V782" s="1" t="s">
        <v>12200</v>
      </c>
      <c r="W782" s="10">
        <v>44162.0</v>
      </c>
      <c r="X782" s="1" t="s">
        <v>95</v>
      </c>
      <c r="Y782" s="1" t="s">
        <v>36</v>
      </c>
    </row>
    <row r="783">
      <c r="A783" s="1" t="s">
        <v>12201</v>
      </c>
      <c r="B783" s="4" t="s">
        <v>12202</v>
      </c>
      <c r="C783" s="1" t="s">
        <v>12203</v>
      </c>
      <c r="H783" s="1" t="s">
        <v>12204</v>
      </c>
      <c r="J783" s="4" t="s">
        <v>12205</v>
      </c>
      <c r="K783" s="1" t="s">
        <v>30</v>
      </c>
      <c r="L783" s="1" t="s">
        <v>79</v>
      </c>
      <c r="M783" s="1" t="s">
        <v>12206</v>
      </c>
      <c r="N783" s="1" t="s">
        <v>12207</v>
      </c>
      <c r="O783" s="1" t="s">
        <v>12208</v>
      </c>
      <c r="P783" s="1">
        <v>1.0</v>
      </c>
      <c r="Q783" s="1">
        <v>1.0</v>
      </c>
      <c r="U783" s="1">
        <v>1.0</v>
      </c>
      <c r="V783" s="1" t="s">
        <v>12209</v>
      </c>
      <c r="W783" s="10">
        <v>44163.0</v>
      </c>
      <c r="X783" s="6"/>
      <c r="Y783" s="1" t="s">
        <v>36</v>
      </c>
    </row>
    <row r="784">
      <c r="A784" s="1" t="s">
        <v>12210</v>
      </c>
      <c r="B784" s="1" t="s">
        <v>12211</v>
      </c>
      <c r="C784" s="1" t="s">
        <v>12212</v>
      </c>
      <c r="D784" s="1" t="s">
        <v>12213</v>
      </c>
      <c r="E784" s="1" t="s">
        <v>12214</v>
      </c>
      <c r="F784" s="1" t="s">
        <v>12215</v>
      </c>
      <c r="G784" s="1" t="s">
        <v>12216</v>
      </c>
      <c r="J784" s="4" t="s">
        <v>12217</v>
      </c>
      <c r="K784" s="1" t="s">
        <v>30</v>
      </c>
      <c r="L784" s="1" t="s">
        <v>31</v>
      </c>
      <c r="M784" s="1" t="s">
        <v>12218</v>
      </c>
      <c r="N784" s="1" t="s">
        <v>12219</v>
      </c>
      <c r="O784" s="1" t="s">
        <v>12220</v>
      </c>
      <c r="P784" s="1">
        <v>1.0</v>
      </c>
      <c r="Q784" s="1">
        <v>1.0</v>
      </c>
      <c r="R784" s="1">
        <v>1.0</v>
      </c>
      <c r="U784" s="1">
        <v>27.0</v>
      </c>
      <c r="V784" s="1" t="s">
        <v>12221</v>
      </c>
      <c r="W784" s="10">
        <v>44086.0</v>
      </c>
      <c r="X784" s="6"/>
      <c r="Y784" s="6"/>
    </row>
    <row r="785">
      <c r="A785" s="1" t="s">
        <v>12222</v>
      </c>
      <c r="B785" s="1" t="s">
        <v>12223</v>
      </c>
      <c r="C785" s="1" t="s">
        <v>12224</v>
      </c>
      <c r="H785" s="1" t="s">
        <v>12225</v>
      </c>
      <c r="J785" s="4" t="s">
        <v>12226</v>
      </c>
      <c r="K785" s="1" t="s">
        <v>30</v>
      </c>
      <c r="L785" s="1" t="s">
        <v>51</v>
      </c>
      <c r="M785" s="1" t="s">
        <v>12227</v>
      </c>
      <c r="N785" s="1" t="s">
        <v>12228</v>
      </c>
      <c r="O785" s="1" t="s">
        <v>12229</v>
      </c>
      <c r="P785" s="1">
        <v>4.0</v>
      </c>
      <c r="Q785" s="1">
        <v>1.0</v>
      </c>
      <c r="U785" s="1">
        <v>15.0</v>
      </c>
      <c r="V785" s="1" t="s">
        <v>12230</v>
      </c>
      <c r="W785" s="10">
        <v>44158.0</v>
      </c>
      <c r="X785" s="6"/>
      <c r="Y785" s="1" t="s">
        <v>199</v>
      </c>
    </row>
    <row r="786">
      <c r="A786" s="1" t="s">
        <v>12231</v>
      </c>
      <c r="B786" s="1" t="s">
        <v>12232</v>
      </c>
      <c r="C786" s="1" t="s">
        <v>12233</v>
      </c>
      <c r="D786" s="1" t="s">
        <v>12234</v>
      </c>
      <c r="G786" s="1" t="s">
        <v>4782</v>
      </c>
      <c r="J786" s="4" t="s">
        <v>12235</v>
      </c>
      <c r="K786" s="1" t="s">
        <v>30</v>
      </c>
      <c r="L786" s="1" t="s">
        <v>79</v>
      </c>
      <c r="M786" s="1" t="s">
        <v>8100</v>
      </c>
      <c r="N786" s="1" t="s">
        <v>12236</v>
      </c>
      <c r="O786" s="1" t="s">
        <v>12237</v>
      </c>
      <c r="P786" s="1">
        <v>1.0</v>
      </c>
      <c r="Q786" s="1">
        <v>1.0</v>
      </c>
      <c r="U786" s="1">
        <v>2.0</v>
      </c>
      <c r="V786" s="1" t="s">
        <v>12238</v>
      </c>
      <c r="W786" s="10">
        <v>44159.0</v>
      </c>
      <c r="X786" s="6"/>
      <c r="Y786" s="1" t="s">
        <v>36</v>
      </c>
    </row>
    <row r="787">
      <c r="A787" s="1" t="s">
        <v>12239</v>
      </c>
      <c r="B787" s="1" t="s">
        <v>12240</v>
      </c>
      <c r="C787" s="1" t="s">
        <v>12241</v>
      </c>
      <c r="D787" s="1" t="s">
        <v>12242</v>
      </c>
      <c r="G787" s="1" t="s">
        <v>4988</v>
      </c>
      <c r="J787" s="4" t="s">
        <v>12243</v>
      </c>
      <c r="K787" s="1" t="s">
        <v>30</v>
      </c>
      <c r="L787" s="1" t="s">
        <v>79</v>
      </c>
      <c r="M787" s="1" t="s">
        <v>12244</v>
      </c>
      <c r="N787" s="1" t="s">
        <v>12245</v>
      </c>
      <c r="O787" s="1" t="s">
        <v>12246</v>
      </c>
      <c r="P787" s="1">
        <v>1.0</v>
      </c>
      <c r="Q787" s="1">
        <v>1.0</v>
      </c>
      <c r="U787" s="1">
        <v>9.0</v>
      </c>
      <c r="V787" s="1" t="s">
        <v>12247</v>
      </c>
      <c r="W787" s="9"/>
      <c r="X787" s="6"/>
      <c r="Y787" s="1" t="s">
        <v>36</v>
      </c>
    </row>
    <row r="788">
      <c r="A788" s="1" t="s">
        <v>12248</v>
      </c>
      <c r="B788" s="1" t="s">
        <v>12249</v>
      </c>
      <c r="C788" s="1" t="s">
        <v>5897</v>
      </c>
      <c r="D788" s="1" t="s">
        <v>5898</v>
      </c>
      <c r="E788" s="1" t="s">
        <v>5899</v>
      </c>
      <c r="F788" s="1" t="s">
        <v>5900</v>
      </c>
      <c r="G788" s="1" t="s">
        <v>5901</v>
      </c>
      <c r="H788" s="1" t="s">
        <v>12250</v>
      </c>
      <c r="I788" s="1" t="s">
        <v>12251</v>
      </c>
      <c r="J788" s="4" t="s">
        <v>12252</v>
      </c>
      <c r="K788" s="1" t="s">
        <v>30</v>
      </c>
      <c r="L788" s="1" t="s">
        <v>31</v>
      </c>
      <c r="M788" s="1" t="s">
        <v>12253</v>
      </c>
      <c r="N788" s="1" t="s">
        <v>12254</v>
      </c>
      <c r="O788" s="1" t="s">
        <v>12255</v>
      </c>
      <c r="P788" s="1">
        <v>1.0</v>
      </c>
      <c r="Q788" s="1">
        <v>1.0</v>
      </c>
      <c r="R788" s="1">
        <v>8.0</v>
      </c>
      <c r="S788" s="1">
        <v>1.0</v>
      </c>
      <c r="T788" s="1">
        <v>3.0</v>
      </c>
      <c r="U788" s="1">
        <v>72.0</v>
      </c>
      <c r="V788" s="1" t="s">
        <v>12256</v>
      </c>
      <c r="W788" s="10">
        <v>43980.0</v>
      </c>
      <c r="X788" s="1" t="s">
        <v>95</v>
      </c>
      <c r="Y788" s="1" t="s">
        <v>36</v>
      </c>
    </row>
    <row r="789">
      <c r="A789" s="1" t="s">
        <v>12257</v>
      </c>
      <c r="B789" s="1" t="s">
        <v>12258</v>
      </c>
      <c r="C789" s="1" t="s">
        <v>12259</v>
      </c>
      <c r="J789" s="4" t="s">
        <v>12260</v>
      </c>
      <c r="K789" s="1" t="s">
        <v>30</v>
      </c>
      <c r="L789" s="1" t="s">
        <v>31</v>
      </c>
      <c r="M789" s="1" t="s">
        <v>9697</v>
      </c>
      <c r="N789" s="1" t="s">
        <v>12261</v>
      </c>
      <c r="O789" s="1" t="s">
        <v>12262</v>
      </c>
      <c r="P789" s="1">
        <v>1.0</v>
      </c>
      <c r="Q789" s="1">
        <v>1.0</v>
      </c>
      <c r="U789" s="1">
        <v>2.0</v>
      </c>
      <c r="V789" s="1" t="s">
        <v>12263</v>
      </c>
      <c r="W789" s="9"/>
      <c r="X789" s="6"/>
      <c r="Y789" s="1" t="s">
        <v>36</v>
      </c>
    </row>
    <row r="790">
      <c r="A790" s="1" t="s">
        <v>12264</v>
      </c>
      <c r="B790" s="1" t="s">
        <v>12265</v>
      </c>
      <c r="C790" s="1" t="s">
        <v>12266</v>
      </c>
      <c r="J790" s="4" t="s">
        <v>12267</v>
      </c>
      <c r="K790" s="1" t="s">
        <v>30</v>
      </c>
      <c r="L790" s="1" t="s">
        <v>51</v>
      </c>
      <c r="M790" s="1" t="s">
        <v>12268</v>
      </c>
      <c r="N790" s="1" t="s">
        <v>12269</v>
      </c>
      <c r="O790" s="1" t="s">
        <v>12270</v>
      </c>
      <c r="P790" s="1">
        <v>1.0</v>
      </c>
      <c r="Q790" s="1">
        <v>1.0</v>
      </c>
      <c r="U790" s="1">
        <v>11.0</v>
      </c>
      <c r="V790" s="1" t="s">
        <v>12271</v>
      </c>
      <c r="W790" s="10">
        <v>44130.0</v>
      </c>
      <c r="X790" s="6"/>
      <c r="Y790" s="1" t="s">
        <v>36</v>
      </c>
    </row>
    <row r="791">
      <c r="A791" s="1" t="s">
        <v>12272</v>
      </c>
      <c r="B791" s="1" t="s">
        <v>12273</v>
      </c>
      <c r="C791" s="1" t="s">
        <v>12274</v>
      </c>
      <c r="J791" s="4" t="s">
        <v>12275</v>
      </c>
      <c r="K791" s="1" t="s">
        <v>30</v>
      </c>
      <c r="L791" s="1" t="s">
        <v>1191</v>
      </c>
      <c r="M791" s="1" t="s">
        <v>6883</v>
      </c>
      <c r="N791" s="1" t="s">
        <v>12276</v>
      </c>
      <c r="O791" s="1" t="s">
        <v>12277</v>
      </c>
      <c r="P791" s="1">
        <v>5.0</v>
      </c>
      <c r="Q791" s="1">
        <v>1.0</v>
      </c>
      <c r="U791" s="1">
        <v>54.0</v>
      </c>
      <c r="V791" s="1" t="s">
        <v>12278</v>
      </c>
      <c r="W791" s="10">
        <v>44147.0</v>
      </c>
      <c r="X791" s="6"/>
      <c r="Y791" s="1" t="s">
        <v>36</v>
      </c>
    </row>
    <row r="792">
      <c r="A792" s="1" t="s">
        <v>12279</v>
      </c>
      <c r="B792" s="1" t="s">
        <v>12280</v>
      </c>
      <c r="C792" s="1" t="s">
        <v>12281</v>
      </c>
      <c r="H792" s="1" t="s">
        <v>12282</v>
      </c>
      <c r="J792" s="4" t="s">
        <v>12283</v>
      </c>
      <c r="K792" s="1" t="s">
        <v>30</v>
      </c>
      <c r="L792" s="1" t="s">
        <v>51</v>
      </c>
      <c r="M792" s="1" t="s">
        <v>12284</v>
      </c>
      <c r="N792" s="1" t="s">
        <v>12285</v>
      </c>
      <c r="O792" s="1" t="s">
        <v>12286</v>
      </c>
      <c r="P792" s="1">
        <v>3.0</v>
      </c>
      <c r="Q792" s="1">
        <v>1.0</v>
      </c>
      <c r="U792" s="1">
        <v>6.0</v>
      </c>
      <c r="V792" s="1" t="s">
        <v>12287</v>
      </c>
      <c r="W792" s="9"/>
      <c r="X792" s="6"/>
      <c r="Y792" s="1" t="s">
        <v>199</v>
      </c>
    </row>
    <row r="793">
      <c r="A793" s="1" t="s">
        <v>12288</v>
      </c>
      <c r="B793" s="1" t="s">
        <v>12289</v>
      </c>
      <c r="C793" s="1" t="s">
        <v>12290</v>
      </c>
      <c r="J793" s="4" t="s">
        <v>12291</v>
      </c>
      <c r="K793" s="1" t="s">
        <v>663</v>
      </c>
      <c r="L793" s="1" t="s">
        <v>31</v>
      </c>
      <c r="M793" s="1" t="s">
        <v>6549</v>
      </c>
      <c r="N793" s="1" t="s">
        <v>12292</v>
      </c>
      <c r="O793" s="1" t="s">
        <v>12293</v>
      </c>
      <c r="P793" s="1">
        <v>1.0</v>
      </c>
      <c r="Q793" s="1">
        <v>1.0</v>
      </c>
      <c r="U793" s="1">
        <v>1.0</v>
      </c>
      <c r="V793" s="1" t="s">
        <v>12294</v>
      </c>
      <c r="W793" s="10">
        <v>44158.0</v>
      </c>
      <c r="X793" s="6"/>
      <c r="Y793" s="1" t="s">
        <v>36</v>
      </c>
    </row>
    <row r="794">
      <c r="A794" s="1" t="s">
        <v>12295</v>
      </c>
      <c r="B794" s="1" t="s">
        <v>12105</v>
      </c>
      <c r="C794" s="1" t="s">
        <v>12296</v>
      </c>
      <c r="J794" s="4" t="s">
        <v>12297</v>
      </c>
      <c r="K794" s="1" t="s">
        <v>401</v>
      </c>
      <c r="L794" s="1" t="s">
        <v>51</v>
      </c>
      <c r="M794" s="1" t="s">
        <v>12110</v>
      </c>
      <c r="N794" s="1" t="s">
        <v>12298</v>
      </c>
      <c r="O794" s="1" t="s">
        <v>12299</v>
      </c>
      <c r="P794" s="1">
        <v>1.0</v>
      </c>
      <c r="Q794" s="1">
        <v>1.0</v>
      </c>
      <c r="U794" s="1">
        <v>1.0</v>
      </c>
      <c r="V794" s="1" t="s">
        <v>12300</v>
      </c>
      <c r="W794" s="10">
        <v>44157.0</v>
      </c>
      <c r="X794" s="6"/>
      <c r="Y794" s="1" t="s">
        <v>36</v>
      </c>
    </row>
    <row r="795">
      <c r="A795" s="1" t="s">
        <v>12301</v>
      </c>
      <c r="B795" s="1" t="s">
        <v>12302</v>
      </c>
      <c r="C795" s="1" t="s">
        <v>12303</v>
      </c>
      <c r="D795" s="1" t="s">
        <v>12304</v>
      </c>
      <c r="E795" s="1" t="s">
        <v>12305</v>
      </c>
      <c r="J795" s="4" t="s">
        <v>12306</v>
      </c>
      <c r="K795" s="1" t="s">
        <v>30</v>
      </c>
      <c r="L795" s="1" t="s">
        <v>31</v>
      </c>
      <c r="M795" s="1" t="s">
        <v>8827</v>
      </c>
      <c r="N795" s="1" t="s">
        <v>12307</v>
      </c>
      <c r="O795" s="1" t="s">
        <v>12308</v>
      </c>
      <c r="P795" s="1">
        <v>1.0</v>
      </c>
      <c r="Q795" s="1">
        <v>1.0</v>
      </c>
      <c r="U795" s="1">
        <v>2.0</v>
      </c>
      <c r="V795" s="1" t="s">
        <v>12309</v>
      </c>
      <c r="W795" s="10">
        <v>44157.0</v>
      </c>
      <c r="X795" s="6"/>
      <c r="Y795" s="6"/>
    </row>
    <row r="796">
      <c r="A796" s="1" t="s">
        <v>12310</v>
      </c>
      <c r="B796" s="1" t="s">
        <v>12311</v>
      </c>
      <c r="C796" s="1" t="s">
        <v>12312</v>
      </c>
      <c r="D796" s="1" t="s">
        <v>12313</v>
      </c>
      <c r="G796" s="1" t="s">
        <v>12314</v>
      </c>
      <c r="H796" s="1" t="s">
        <v>12315</v>
      </c>
      <c r="J796" s="4" t="s">
        <v>12316</v>
      </c>
      <c r="K796" s="1" t="s">
        <v>30</v>
      </c>
      <c r="L796" s="1" t="s">
        <v>31</v>
      </c>
      <c r="M796" s="1" t="s">
        <v>31</v>
      </c>
      <c r="N796" s="1" t="s">
        <v>12317</v>
      </c>
      <c r="O796" s="1" t="s">
        <v>12318</v>
      </c>
      <c r="P796" s="1">
        <v>1.0</v>
      </c>
      <c r="Q796" s="1">
        <v>1.0</v>
      </c>
      <c r="U796" s="1">
        <v>13.0</v>
      </c>
      <c r="V796" s="1" t="s">
        <v>12319</v>
      </c>
      <c r="W796" s="10">
        <v>44151.0</v>
      </c>
      <c r="X796" s="6"/>
      <c r="Y796" s="1" t="s">
        <v>36</v>
      </c>
    </row>
    <row r="797">
      <c r="A797" s="1" t="s">
        <v>12320</v>
      </c>
      <c r="B797" s="1" t="s">
        <v>12321</v>
      </c>
      <c r="C797" s="1" t="s">
        <v>12322</v>
      </c>
      <c r="D797" s="1" t="s">
        <v>12323</v>
      </c>
      <c r="E797" s="1" t="s">
        <v>12324</v>
      </c>
      <c r="J797" s="4" t="s">
        <v>12325</v>
      </c>
      <c r="K797" s="1" t="s">
        <v>30</v>
      </c>
      <c r="L797" s="1" t="s">
        <v>31</v>
      </c>
      <c r="M797" s="1" t="s">
        <v>12326</v>
      </c>
      <c r="N797" s="1" t="s">
        <v>12327</v>
      </c>
      <c r="O797" s="1" t="s">
        <v>12328</v>
      </c>
      <c r="P797" s="1">
        <v>1.0</v>
      </c>
      <c r="Q797" s="1">
        <v>1.0</v>
      </c>
      <c r="U797" s="1">
        <v>4.0</v>
      </c>
      <c r="V797" s="1" t="s">
        <v>12329</v>
      </c>
      <c r="W797" s="10">
        <v>44156.0</v>
      </c>
      <c r="X797" s="6"/>
      <c r="Y797" s="6"/>
    </row>
    <row r="798">
      <c r="A798" s="1" t="s">
        <v>12330</v>
      </c>
      <c r="B798" s="1" t="s">
        <v>12331</v>
      </c>
      <c r="C798" s="1" t="s">
        <v>12332</v>
      </c>
      <c r="J798" s="4" t="s">
        <v>12333</v>
      </c>
      <c r="K798" s="1" t="s">
        <v>1316</v>
      </c>
      <c r="L798" s="1" t="s">
        <v>31</v>
      </c>
      <c r="M798" s="1" t="s">
        <v>12334</v>
      </c>
      <c r="N798" s="1" t="s">
        <v>12335</v>
      </c>
      <c r="O798" s="1" t="s">
        <v>12336</v>
      </c>
      <c r="P798" s="1">
        <v>2.0</v>
      </c>
      <c r="Q798" s="1">
        <v>2.0</v>
      </c>
      <c r="U798" s="1">
        <v>3.0</v>
      </c>
      <c r="V798" s="1" t="s">
        <v>12337</v>
      </c>
      <c r="W798" s="9"/>
      <c r="X798" s="6"/>
      <c r="Y798" s="1" t="s">
        <v>36</v>
      </c>
    </row>
    <row r="799">
      <c r="A799" s="1" t="s">
        <v>12338</v>
      </c>
      <c r="B799" s="1" t="s">
        <v>7696</v>
      </c>
      <c r="C799" s="1" t="s">
        <v>12339</v>
      </c>
      <c r="H799" s="1" t="s">
        <v>12340</v>
      </c>
      <c r="J799" s="4" t="s">
        <v>12341</v>
      </c>
      <c r="K799" s="1" t="s">
        <v>401</v>
      </c>
      <c r="L799" s="1" t="s">
        <v>31</v>
      </c>
      <c r="M799" s="1" t="s">
        <v>31</v>
      </c>
      <c r="N799" s="1" t="s">
        <v>12342</v>
      </c>
      <c r="O799" s="1" t="s">
        <v>12343</v>
      </c>
      <c r="P799" s="1">
        <v>1.0</v>
      </c>
      <c r="Q799" s="1">
        <v>2.0</v>
      </c>
      <c r="U799" s="1">
        <v>11.0</v>
      </c>
      <c r="V799" s="1" t="s">
        <v>12344</v>
      </c>
      <c r="W799" s="10">
        <v>43359.0</v>
      </c>
      <c r="X799" s="1" t="s">
        <v>95</v>
      </c>
      <c r="Y799" s="1" t="s">
        <v>36</v>
      </c>
    </row>
    <row r="800">
      <c r="A800" s="1" t="s">
        <v>12345</v>
      </c>
      <c r="B800" s="1" t="s">
        <v>12346</v>
      </c>
      <c r="C800" s="1" t="s">
        <v>12347</v>
      </c>
      <c r="J800" s="4" t="s">
        <v>12348</v>
      </c>
      <c r="K800" s="1" t="s">
        <v>1316</v>
      </c>
      <c r="L800" s="1" t="s">
        <v>31</v>
      </c>
      <c r="M800" s="1" t="s">
        <v>11945</v>
      </c>
      <c r="N800" s="1" t="s">
        <v>12349</v>
      </c>
      <c r="O800" s="1" t="s">
        <v>12350</v>
      </c>
      <c r="P800" s="1">
        <v>1.0</v>
      </c>
      <c r="Q800" s="1">
        <v>1.0</v>
      </c>
      <c r="U800" s="1">
        <v>4.0</v>
      </c>
      <c r="V800" s="1" t="s">
        <v>12351</v>
      </c>
      <c r="W800" s="10">
        <v>44155.0</v>
      </c>
      <c r="X800" s="6"/>
      <c r="Y800" s="1" t="s">
        <v>36</v>
      </c>
    </row>
    <row r="801">
      <c r="A801" s="1" t="s">
        <v>12352</v>
      </c>
      <c r="B801" s="1" t="s">
        <v>12353</v>
      </c>
      <c r="C801" s="1" t="s">
        <v>12354</v>
      </c>
      <c r="D801" s="1" t="s">
        <v>12355</v>
      </c>
      <c r="E801" s="1" t="s">
        <v>12356</v>
      </c>
      <c r="G801" s="1" t="s">
        <v>12357</v>
      </c>
      <c r="H801" s="1" t="s">
        <v>12358</v>
      </c>
      <c r="I801" s="1" t="s">
        <v>12359</v>
      </c>
      <c r="J801" s="4" t="s">
        <v>12360</v>
      </c>
      <c r="K801" s="1" t="s">
        <v>401</v>
      </c>
      <c r="L801" s="1" t="s">
        <v>31</v>
      </c>
      <c r="M801" s="1" t="s">
        <v>31</v>
      </c>
      <c r="N801" s="1" t="s">
        <v>12361</v>
      </c>
      <c r="O801" s="1" t="s">
        <v>12362</v>
      </c>
      <c r="P801" s="1">
        <v>1.0</v>
      </c>
      <c r="Q801" s="1">
        <v>1.0</v>
      </c>
      <c r="R801" s="1">
        <v>3.0</v>
      </c>
      <c r="S801" s="1">
        <v>2.0</v>
      </c>
      <c r="T801" s="1">
        <v>19.0</v>
      </c>
      <c r="U801" s="1">
        <v>104.0</v>
      </c>
      <c r="V801" s="1" t="s">
        <v>12363</v>
      </c>
      <c r="W801" s="9"/>
      <c r="X801" s="6"/>
      <c r="Y801" s="1" t="s">
        <v>36</v>
      </c>
    </row>
    <row r="802">
      <c r="A802" s="1" t="s">
        <v>12364</v>
      </c>
      <c r="B802" s="1" t="s">
        <v>7129</v>
      </c>
      <c r="C802" s="1" t="s">
        <v>12365</v>
      </c>
      <c r="J802" s="4" t="s">
        <v>12366</v>
      </c>
      <c r="K802" s="1" t="s">
        <v>663</v>
      </c>
      <c r="L802" s="1" t="s">
        <v>31</v>
      </c>
      <c r="M802" s="1" t="s">
        <v>6549</v>
      </c>
      <c r="N802" s="1" t="s">
        <v>12367</v>
      </c>
      <c r="O802" s="1" t="s">
        <v>12368</v>
      </c>
      <c r="P802" s="1">
        <v>1.0</v>
      </c>
      <c r="Q802" s="1">
        <v>1.0</v>
      </c>
      <c r="U802" s="1">
        <v>6.0</v>
      </c>
      <c r="V802" s="1" t="s">
        <v>12369</v>
      </c>
      <c r="W802" s="9"/>
      <c r="X802" s="6"/>
      <c r="Y802" s="6"/>
    </row>
    <row r="803">
      <c r="A803" s="1" t="s">
        <v>12370</v>
      </c>
      <c r="B803" s="1" t="s">
        <v>12371</v>
      </c>
      <c r="C803" s="1" t="s">
        <v>12372</v>
      </c>
      <c r="H803" s="1" t="s">
        <v>12373</v>
      </c>
      <c r="J803" s="4" t="s">
        <v>12374</v>
      </c>
      <c r="K803" s="1" t="s">
        <v>30</v>
      </c>
      <c r="L803" s="1" t="s">
        <v>31</v>
      </c>
      <c r="M803" s="1" t="s">
        <v>12375</v>
      </c>
      <c r="N803" s="1" t="s">
        <v>12376</v>
      </c>
      <c r="O803" s="1" t="s">
        <v>12377</v>
      </c>
      <c r="P803" s="1">
        <v>2.0</v>
      </c>
      <c r="U803" s="1">
        <v>214.0</v>
      </c>
      <c r="V803" s="1" t="s">
        <v>12378</v>
      </c>
      <c r="W803" s="10">
        <v>43819.0</v>
      </c>
      <c r="X803" s="1" t="s">
        <v>95</v>
      </c>
      <c r="Y803" s="1" t="s">
        <v>36</v>
      </c>
    </row>
    <row r="804">
      <c r="A804" s="1" t="s">
        <v>12379</v>
      </c>
      <c r="B804" s="1" t="s">
        <v>10398</v>
      </c>
      <c r="C804" s="1" t="s">
        <v>12380</v>
      </c>
      <c r="H804" s="1" t="s">
        <v>12381</v>
      </c>
      <c r="J804" s="4" t="s">
        <v>12382</v>
      </c>
      <c r="K804" s="1" t="s">
        <v>61</v>
      </c>
      <c r="L804" s="1" t="s">
        <v>31</v>
      </c>
      <c r="M804" s="1" t="s">
        <v>12383</v>
      </c>
      <c r="N804" s="1" t="s">
        <v>12384</v>
      </c>
      <c r="O804" s="1" t="s">
        <v>12385</v>
      </c>
      <c r="P804" s="1">
        <v>1.0</v>
      </c>
      <c r="Q804" s="1">
        <v>1.0</v>
      </c>
      <c r="U804" s="1">
        <v>5.0</v>
      </c>
      <c r="V804" s="1" t="s">
        <v>12386</v>
      </c>
      <c r="W804" s="10">
        <v>44154.0</v>
      </c>
      <c r="X804" s="6"/>
      <c r="Y804" s="1" t="s">
        <v>36</v>
      </c>
    </row>
    <row r="805">
      <c r="A805" s="1" t="s">
        <v>12387</v>
      </c>
      <c r="B805" s="1" t="s">
        <v>12388</v>
      </c>
      <c r="C805" s="1" t="s">
        <v>12389</v>
      </c>
      <c r="D805" s="1" t="s">
        <v>12390</v>
      </c>
      <c r="E805" s="1" t="s">
        <v>12391</v>
      </c>
      <c r="G805" s="1" t="s">
        <v>12392</v>
      </c>
      <c r="H805" s="1" t="s">
        <v>12393</v>
      </c>
      <c r="J805" s="4" t="s">
        <v>12394</v>
      </c>
      <c r="K805" s="1" t="s">
        <v>30</v>
      </c>
      <c r="L805" s="1" t="s">
        <v>31</v>
      </c>
      <c r="M805" s="1" t="s">
        <v>31</v>
      </c>
      <c r="N805" s="1" t="s">
        <v>12395</v>
      </c>
      <c r="O805" s="1" t="s">
        <v>12396</v>
      </c>
      <c r="P805" s="1">
        <v>1.0</v>
      </c>
      <c r="Q805" s="1">
        <v>1.0</v>
      </c>
      <c r="R805" s="1">
        <v>1.0</v>
      </c>
      <c r="S805" s="1">
        <v>1.0</v>
      </c>
      <c r="U805" s="1">
        <v>4.0</v>
      </c>
      <c r="V805" s="1" t="s">
        <v>12397</v>
      </c>
      <c r="W805" s="10">
        <v>44103.0</v>
      </c>
      <c r="X805" s="6"/>
      <c r="Y805" s="1" t="s">
        <v>36</v>
      </c>
    </row>
    <row r="806">
      <c r="A806" s="1" t="s">
        <v>3401</v>
      </c>
      <c r="B806" s="1" t="s">
        <v>1374</v>
      </c>
      <c r="C806" s="1" t="s">
        <v>3402</v>
      </c>
      <c r="J806" s="4" t="s">
        <v>3403</v>
      </c>
      <c r="K806" s="1" t="s">
        <v>130</v>
      </c>
      <c r="L806" s="1" t="s">
        <v>31</v>
      </c>
      <c r="M806" s="1" t="s">
        <v>3404</v>
      </c>
      <c r="N806" s="1" t="s">
        <v>3405</v>
      </c>
      <c r="O806" s="1" t="s">
        <v>3406</v>
      </c>
      <c r="P806" s="1">
        <v>1.0</v>
      </c>
      <c r="Q806" s="1">
        <v>1.0</v>
      </c>
      <c r="U806" s="1">
        <v>1.0</v>
      </c>
      <c r="V806" s="1" t="s">
        <v>3407</v>
      </c>
      <c r="W806" s="10">
        <v>44152.0</v>
      </c>
      <c r="X806" s="6"/>
      <c r="Y806" s="6"/>
    </row>
    <row r="807">
      <c r="A807" s="1" t="s">
        <v>12398</v>
      </c>
      <c r="B807" s="1" t="s">
        <v>12399</v>
      </c>
      <c r="C807" s="1" t="s">
        <v>12400</v>
      </c>
      <c r="H807" s="1" t="s">
        <v>12401</v>
      </c>
      <c r="I807" s="1" t="s">
        <v>12402</v>
      </c>
      <c r="J807" s="4" t="s">
        <v>12403</v>
      </c>
      <c r="K807" s="1" t="s">
        <v>30</v>
      </c>
      <c r="L807" s="1" t="s">
        <v>31</v>
      </c>
      <c r="M807" s="1" t="s">
        <v>12404</v>
      </c>
      <c r="N807" s="1" t="s">
        <v>12405</v>
      </c>
      <c r="O807" s="1" t="s">
        <v>12406</v>
      </c>
      <c r="P807" s="1">
        <v>5.0</v>
      </c>
      <c r="Q807" s="1">
        <v>3.0</v>
      </c>
      <c r="R807" s="1">
        <v>5.0</v>
      </c>
      <c r="S807" s="1">
        <v>5.0</v>
      </c>
      <c r="U807" s="1">
        <v>60.0</v>
      </c>
      <c r="V807" s="1" t="s">
        <v>12407</v>
      </c>
      <c r="W807" s="10">
        <v>42143.0</v>
      </c>
      <c r="X807" s="1" t="s">
        <v>135</v>
      </c>
      <c r="Y807" s="1" t="s">
        <v>199</v>
      </c>
    </row>
    <row r="808">
      <c r="A808" s="1" t="s">
        <v>12408</v>
      </c>
      <c r="B808" s="1" t="s">
        <v>12409</v>
      </c>
      <c r="C808" s="1" t="s">
        <v>12410</v>
      </c>
      <c r="J808" s="4" t="s">
        <v>12411</v>
      </c>
      <c r="K808" s="1" t="s">
        <v>401</v>
      </c>
      <c r="L808" s="1" t="s">
        <v>31</v>
      </c>
      <c r="M808" s="1" t="s">
        <v>12412</v>
      </c>
      <c r="N808" s="1" t="s">
        <v>12413</v>
      </c>
      <c r="O808" s="1" t="s">
        <v>12414</v>
      </c>
      <c r="P808" s="1">
        <v>1.0</v>
      </c>
      <c r="Q808" s="1">
        <v>1.0</v>
      </c>
      <c r="U808" s="1">
        <v>2.0</v>
      </c>
      <c r="V808" s="1" t="s">
        <v>12415</v>
      </c>
      <c r="W808" s="9"/>
      <c r="X808" s="6"/>
      <c r="Y808" s="1" t="s">
        <v>36</v>
      </c>
    </row>
    <row r="809">
      <c r="A809" s="1" t="s">
        <v>12416</v>
      </c>
      <c r="B809" s="1" t="s">
        <v>12417</v>
      </c>
      <c r="C809" s="1" t="s">
        <v>12418</v>
      </c>
      <c r="D809" s="1" t="s">
        <v>12419</v>
      </c>
      <c r="J809" s="4" t="s">
        <v>12420</v>
      </c>
      <c r="K809" s="1" t="s">
        <v>401</v>
      </c>
      <c r="L809" s="1" t="s">
        <v>79</v>
      </c>
      <c r="M809" s="1" t="s">
        <v>10884</v>
      </c>
      <c r="N809" s="1" t="s">
        <v>12421</v>
      </c>
      <c r="O809" s="1" t="s">
        <v>12422</v>
      </c>
      <c r="P809" s="1">
        <v>1.0</v>
      </c>
      <c r="Q809" s="1">
        <v>1.0</v>
      </c>
      <c r="U809" s="1">
        <v>24.0</v>
      </c>
      <c r="V809" s="1" t="s">
        <v>12423</v>
      </c>
      <c r="W809" s="10">
        <v>44068.0</v>
      </c>
      <c r="X809" s="6"/>
      <c r="Y809" s="1" t="s">
        <v>36</v>
      </c>
    </row>
    <row r="810">
      <c r="A810" s="1" t="s">
        <v>12424</v>
      </c>
      <c r="B810" s="1" t="s">
        <v>12425</v>
      </c>
      <c r="C810" s="1" t="s">
        <v>6209</v>
      </c>
      <c r="D810" s="1" t="s">
        <v>6210</v>
      </c>
      <c r="E810" s="1" t="s">
        <v>6211</v>
      </c>
      <c r="F810" s="1" t="s">
        <v>6212</v>
      </c>
      <c r="G810" s="1" t="s">
        <v>6213</v>
      </c>
      <c r="H810" s="1" t="s">
        <v>12426</v>
      </c>
      <c r="I810" s="1" t="s">
        <v>6214</v>
      </c>
      <c r="J810" s="4" t="s">
        <v>12427</v>
      </c>
      <c r="K810" s="1" t="s">
        <v>401</v>
      </c>
      <c r="L810" s="1" t="s">
        <v>31</v>
      </c>
      <c r="M810" s="1" t="s">
        <v>7145</v>
      </c>
      <c r="N810" s="1" t="s">
        <v>12428</v>
      </c>
      <c r="O810" s="1" t="s">
        <v>12429</v>
      </c>
      <c r="P810" s="1">
        <v>1.0</v>
      </c>
      <c r="Q810" s="1">
        <v>1.0</v>
      </c>
      <c r="S810" s="1">
        <v>1.0</v>
      </c>
      <c r="U810" s="1">
        <v>17.0</v>
      </c>
      <c r="V810" s="1" t="s">
        <v>12430</v>
      </c>
      <c r="W810" s="10">
        <v>44094.0</v>
      </c>
      <c r="X810" s="1" t="s">
        <v>95</v>
      </c>
      <c r="Y810" s="1" t="s">
        <v>36</v>
      </c>
    </row>
    <row r="811">
      <c r="A811" s="1" t="s">
        <v>12431</v>
      </c>
      <c r="B811" s="1" t="s">
        <v>12432</v>
      </c>
      <c r="C811" s="1" t="s">
        <v>12433</v>
      </c>
      <c r="H811" s="1" t="s">
        <v>12434</v>
      </c>
      <c r="J811" s="4" t="s">
        <v>12435</v>
      </c>
      <c r="K811" s="1" t="s">
        <v>30</v>
      </c>
      <c r="L811" s="1" t="s">
        <v>163</v>
      </c>
      <c r="M811" s="1" t="s">
        <v>12436</v>
      </c>
      <c r="N811" s="1" t="s">
        <v>12437</v>
      </c>
      <c r="O811" s="1" t="s">
        <v>12438</v>
      </c>
      <c r="P811" s="1">
        <v>1.0</v>
      </c>
      <c r="Q811" s="1">
        <v>1.0</v>
      </c>
      <c r="U811" s="1">
        <v>125.0</v>
      </c>
      <c r="V811" s="1" t="s">
        <v>12439</v>
      </c>
      <c r="W811" s="10">
        <v>44140.0</v>
      </c>
      <c r="X811" s="6"/>
      <c r="Y811" s="1" t="s">
        <v>36</v>
      </c>
    </row>
    <row r="812">
      <c r="A812" s="1" t="s">
        <v>12440</v>
      </c>
      <c r="B812" s="1" t="s">
        <v>12441</v>
      </c>
      <c r="C812" s="1" t="s">
        <v>12442</v>
      </c>
      <c r="J812" s="4" t="s">
        <v>12443</v>
      </c>
      <c r="K812" s="1" t="s">
        <v>30</v>
      </c>
      <c r="L812" s="1" t="s">
        <v>31</v>
      </c>
      <c r="M812" s="1" t="s">
        <v>4639</v>
      </c>
      <c r="N812" s="1" t="s">
        <v>12444</v>
      </c>
      <c r="O812" s="1" t="s">
        <v>12445</v>
      </c>
      <c r="P812" s="1">
        <v>1.0</v>
      </c>
      <c r="Q812" s="1">
        <v>1.0</v>
      </c>
      <c r="R812" s="1">
        <v>1.0</v>
      </c>
      <c r="U812" s="1">
        <v>2.0</v>
      </c>
      <c r="V812" s="1" t="s">
        <v>12446</v>
      </c>
      <c r="W812" s="9"/>
      <c r="X812" s="6"/>
      <c r="Y812" s="1" t="s">
        <v>36</v>
      </c>
    </row>
    <row r="813">
      <c r="A813" s="1" t="s">
        <v>12447</v>
      </c>
      <c r="B813" s="1" t="s">
        <v>12448</v>
      </c>
      <c r="C813" s="1" t="s">
        <v>12449</v>
      </c>
      <c r="D813" s="1" t="s">
        <v>12450</v>
      </c>
      <c r="G813" s="1" t="s">
        <v>12451</v>
      </c>
      <c r="J813" s="4" t="s">
        <v>12452</v>
      </c>
      <c r="K813" s="1" t="s">
        <v>30</v>
      </c>
      <c r="L813" s="1" t="s">
        <v>79</v>
      </c>
      <c r="M813" s="1" t="s">
        <v>12453</v>
      </c>
      <c r="N813" s="1" t="s">
        <v>12454</v>
      </c>
      <c r="O813" s="1" t="s">
        <v>12455</v>
      </c>
      <c r="P813" s="1">
        <v>2.0</v>
      </c>
      <c r="Q813" s="1">
        <v>1.0</v>
      </c>
      <c r="U813" s="1">
        <v>1.0</v>
      </c>
      <c r="V813" s="1" t="s">
        <v>12456</v>
      </c>
      <c r="W813" s="10">
        <v>44148.0</v>
      </c>
      <c r="X813" s="6"/>
      <c r="Y813" s="6"/>
    </row>
    <row r="814">
      <c r="A814" s="1" t="s">
        <v>12457</v>
      </c>
      <c r="B814" s="1" t="s">
        <v>12458</v>
      </c>
      <c r="C814" s="1" t="s">
        <v>12459</v>
      </c>
      <c r="J814" s="4" t="s">
        <v>12460</v>
      </c>
      <c r="K814" s="1" t="s">
        <v>2309</v>
      </c>
      <c r="L814" s="1" t="s">
        <v>51</v>
      </c>
      <c r="M814" s="1" t="s">
        <v>12461</v>
      </c>
      <c r="N814" s="1" t="s">
        <v>12462</v>
      </c>
      <c r="O814" s="1" t="s">
        <v>12463</v>
      </c>
      <c r="P814" s="1">
        <v>1.0</v>
      </c>
      <c r="Q814" s="1">
        <v>1.0</v>
      </c>
      <c r="S814" s="1">
        <v>1.0</v>
      </c>
      <c r="U814" s="1">
        <v>2.0</v>
      </c>
      <c r="V814" s="1" t="s">
        <v>12464</v>
      </c>
      <c r="W814" s="10">
        <v>44148.0</v>
      </c>
      <c r="X814" s="6"/>
      <c r="Y814" s="1" t="s">
        <v>36</v>
      </c>
    </row>
    <row r="815">
      <c r="A815" s="1" t="s">
        <v>12465</v>
      </c>
      <c r="B815" s="1" t="s">
        <v>12466</v>
      </c>
      <c r="C815" s="1" t="s">
        <v>12467</v>
      </c>
      <c r="H815" s="1" t="s">
        <v>12468</v>
      </c>
      <c r="J815" s="4" t="s">
        <v>12469</v>
      </c>
      <c r="K815" s="1" t="s">
        <v>30</v>
      </c>
      <c r="L815" s="1" t="s">
        <v>31</v>
      </c>
      <c r="M815" s="1" t="s">
        <v>31</v>
      </c>
      <c r="N815" s="1" t="s">
        <v>12470</v>
      </c>
      <c r="O815" s="1" t="s">
        <v>12471</v>
      </c>
      <c r="P815" s="1">
        <v>1.0</v>
      </c>
      <c r="Q815" s="1">
        <v>1.0</v>
      </c>
      <c r="U815" s="1">
        <v>2.0</v>
      </c>
      <c r="V815" s="1" t="s">
        <v>12472</v>
      </c>
      <c r="W815" s="10">
        <v>44126.0</v>
      </c>
      <c r="X815" s="6"/>
      <c r="Y815" s="1" t="s">
        <v>36</v>
      </c>
    </row>
    <row r="816">
      <c r="A816" s="1" t="s">
        <v>12473</v>
      </c>
      <c r="B816" s="1" t="s">
        <v>12474</v>
      </c>
      <c r="C816" s="1" t="s">
        <v>12475</v>
      </c>
      <c r="D816" s="1" t="s">
        <v>12476</v>
      </c>
      <c r="E816" s="1" t="s">
        <v>12477</v>
      </c>
      <c r="F816" s="1" t="s">
        <v>12478</v>
      </c>
      <c r="G816" s="1" t="s">
        <v>12479</v>
      </c>
      <c r="H816" s="1" t="s">
        <v>12480</v>
      </c>
      <c r="J816" s="4" t="s">
        <v>12481</v>
      </c>
      <c r="K816" s="1" t="s">
        <v>30</v>
      </c>
      <c r="L816" s="1" t="s">
        <v>31</v>
      </c>
      <c r="M816" s="1" t="s">
        <v>2366</v>
      </c>
      <c r="N816" s="1" t="s">
        <v>12482</v>
      </c>
      <c r="O816" s="1" t="s">
        <v>12483</v>
      </c>
      <c r="P816" s="1">
        <v>1.0</v>
      </c>
      <c r="Q816" s="1">
        <v>1.0</v>
      </c>
      <c r="U816" s="1">
        <v>18.0</v>
      </c>
      <c r="V816" s="1" t="s">
        <v>12484</v>
      </c>
      <c r="W816" s="10">
        <v>44068.0</v>
      </c>
      <c r="X816" s="1" t="s">
        <v>135</v>
      </c>
      <c r="Y816" s="1" t="s">
        <v>199</v>
      </c>
    </row>
    <row r="817">
      <c r="A817" s="1" t="s">
        <v>12485</v>
      </c>
      <c r="B817" s="1" t="s">
        <v>12486</v>
      </c>
      <c r="C817" s="1" t="s">
        <v>12487</v>
      </c>
      <c r="D817" s="1" t="s">
        <v>12488</v>
      </c>
      <c r="F817" s="1" t="s">
        <v>12489</v>
      </c>
      <c r="G817" s="1" t="s">
        <v>10318</v>
      </c>
      <c r="J817" s="4" t="s">
        <v>12490</v>
      </c>
      <c r="K817" s="1" t="s">
        <v>401</v>
      </c>
      <c r="L817" s="1" t="s">
        <v>31</v>
      </c>
      <c r="M817" s="1" t="s">
        <v>12491</v>
      </c>
      <c r="N817" s="1" t="s">
        <v>12492</v>
      </c>
      <c r="O817" s="1" t="s">
        <v>12493</v>
      </c>
      <c r="P817" s="1">
        <v>1.0</v>
      </c>
      <c r="Q817" s="1">
        <v>2.0</v>
      </c>
      <c r="U817" s="1">
        <v>50.0</v>
      </c>
      <c r="V817" s="1" t="s">
        <v>12494</v>
      </c>
      <c r="W817" s="10">
        <v>43921.0</v>
      </c>
      <c r="X817" s="1" t="s">
        <v>95</v>
      </c>
      <c r="Y817" s="1" t="s">
        <v>36</v>
      </c>
    </row>
    <row r="818">
      <c r="A818" s="1" t="s">
        <v>12495</v>
      </c>
      <c r="B818" s="1" t="s">
        <v>12496</v>
      </c>
      <c r="C818" s="1" t="s">
        <v>12497</v>
      </c>
      <c r="D818" s="1" t="s">
        <v>12498</v>
      </c>
      <c r="E818" s="1" t="s">
        <v>12499</v>
      </c>
      <c r="F818" s="1" t="s">
        <v>12500</v>
      </c>
      <c r="G818" s="1" t="s">
        <v>12501</v>
      </c>
      <c r="H818" s="1" t="s">
        <v>12502</v>
      </c>
      <c r="J818" s="4" t="s">
        <v>12503</v>
      </c>
      <c r="K818" s="1" t="s">
        <v>61</v>
      </c>
      <c r="L818" s="1" t="s">
        <v>31</v>
      </c>
      <c r="M818" s="1" t="s">
        <v>6549</v>
      </c>
      <c r="N818" s="1" t="s">
        <v>12504</v>
      </c>
      <c r="O818" s="1" t="s">
        <v>12505</v>
      </c>
      <c r="P818" s="1">
        <v>1.0</v>
      </c>
      <c r="Q818" s="1">
        <v>1.0</v>
      </c>
      <c r="U818" s="1">
        <v>3.0</v>
      </c>
      <c r="V818" s="1" t="s">
        <v>12506</v>
      </c>
      <c r="W818" s="9"/>
      <c r="X818" s="1" t="s">
        <v>95</v>
      </c>
      <c r="Y818" s="1" t="s">
        <v>36</v>
      </c>
    </row>
    <row r="819">
      <c r="A819" s="1" t="s">
        <v>12507</v>
      </c>
      <c r="B819" s="1" t="s">
        <v>12508</v>
      </c>
      <c r="C819" s="1" t="s">
        <v>12509</v>
      </c>
      <c r="D819" s="1" t="s">
        <v>12510</v>
      </c>
      <c r="G819" s="1" t="s">
        <v>12511</v>
      </c>
      <c r="J819" s="4" t="s">
        <v>12512</v>
      </c>
      <c r="K819" s="1" t="s">
        <v>30</v>
      </c>
      <c r="L819" s="1" t="s">
        <v>79</v>
      </c>
      <c r="M819" s="1" t="s">
        <v>12513</v>
      </c>
      <c r="N819" s="1" t="s">
        <v>12514</v>
      </c>
      <c r="O819" s="1" t="s">
        <v>12515</v>
      </c>
      <c r="P819" s="1">
        <v>2.0</v>
      </c>
      <c r="Q819" s="1">
        <v>1.0</v>
      </c>
      <c r="U819" s="1">
        <v>4.0</v>
      </c>
      <c r="V819" s="1" t="s">
        <v>12516</v>
      </c>
      <c r="W819" s="10">
        <v>44145.0</v>
      </c>
      <c r="X819" s="6"/>
      <c r="Y819" s="1" t="s">
        <v>36</v>
      </c>
    </row>
    <row r="820">
      <c r="A820" s="1" t="s">
        <v>12517</v>
      </c>
      <c r="B820" s="1" t="s">
        <v>12518</v>
      </c>
      <c r="C820" s="1" t="s">
        <v>12519</v>
      </c>
      <c r="H820" s="1" t="s">
        <v>12520</v>
      </c>
      <c r="J820" s="4" t="s">
        <v>12521</v>
      </c>
      <c r="K820" s="1" t="s">
        <v>30</v>
      </c>
      <c r="L820" s="1" t="s">
        <v>51</v>
      </c>
      <c r="M820" s="1" t="s">
        <v>11051</v>
      </c>
      <c r="N820" s="1" t="s">
        <v>12522</v>
      </c>
      <c r="O820" s="1" t="s">
        <v>12523</v>
      </c>
      <c r="P820" s="1">
        <v>1.0</v>
      </c>
      <c r="Q820" s="1">
        <v>1.0</v>
      </c>
      <c r="U820" s="1">
        <v>1.0</v>
      </c>
      <c r="V820" s="1" t="s">
        <v>12524</v>
      </c>
      <c r="W820" s="10">
        <v>44146.0</v>
      </c>
      <c r="X820" s="6"/>
      <c r="Y820" s="1" t="s">
        <v>36</v>
      </c>
    </row>
    <row r="821">
      <c r="A821" s="1" t="s">
        <v>12525</v>
      </c>
      <c r="B821" s="1" t="s">
        <v>12526</v>
      </c>
      <c r="C821" s="1">
        <v>1.0040818E7</v>
      </c>
      <c r="D821" s="1" t="s">
        <v>12527</v>
      </c>
      <c r="F821" s="1" t="s">
        <v>12528</v>
      </c>
      <c r="G821" s="1" t="s">
        <v>12529</v>
      </c>
      <c r="H821" s="1" t="s">
        <v>12530</v>
      </c>
      <c r="J821" s="4" t="s">
        <v>12531</v>
      </c>
      <c r="K821" s="1" t="s">
        <v>30</v>
      </c>
      <c r="L821" s="1" t="s">
        <v>51</v>
      </c>
      <c r="M821" s="1" t="s">
        <v>12532</v>
      </c>
      <c r="N821" s="1" t="s">
        <v>12533</v>
      </c>
      <c r="O821" s="1" t="s">
        <v>12534</v>
      </c>
      <c r="P821" s="1">
        <v>1.0</v>
      </c>
      <c r="Q821" s="1">
        <v>1.0</v>
      </c>
      <c r="U821" s="1">
        <v>65.0</v>
      </c>
      <c r="V821" s="1" t="s">
        <v>12535</v>
      </c>
      <c r="W821" s="10">
        <v>44102.0</v>
      </c>
      <c r="X821" s="6"/>
      <c r="Y821" s="1" t="s">
        <v>36</v>
      </c>
    </row>
    <row r="822">
      <c r="A822" s="1" t="s">
        <v>12536</v>
      </c>
      <c r="B822" s="1" t="s">
        <v>12537</v>
      </c>
      <c r="C822" s="1">
        <v>2.545127004E9</v>
      </c>
      <c r="J822" s="4" t="s">
        <v>12538</v>
      </c>
      <c r="K822" s="1" t="s">
        <v>2309</v>
      </c>
      <c r="L822" s="1" t="s">
        <v>51</v>
      </c>
      <c r="M822" s="1" t="s">
        <v>12539</v>
      </c>
      <c r="N822" s="1" t="s">
        <v>12540</v>
      </c>
      <c r="O822" s="1" t="s">
        <v>12541</v>
      </c>
      <c r="P822" s="1">
        <v>1.0</v>
      </c>
      <c r="Q822" s="1">
        <v>1.0</v>
      </c>
      <c r="R822" s="1">
        <v>1.0</v>
      </c>
      <c r="S822" s="1">
        <v>1.0</v>
      </c>
      <c r="U822" s="1">
        <v>1.0</v>
      </c>
      <c r="V822" s="1" t="s">
        <v>12542</v>
      </c>
      <c r="W822" s="10">
        <v>44146.0</v>
      </c>
      <c r="X822" s="6"/>
      <c r="Y822" s="1" t="s">
        <v>36</v>
      </c>
    </row>
    <row r="823">
      <c r="A823" s="1" t="s">
        <v>12543</v>
      </c>
      <c r="B823" s="1" t="s">
        <v>11759</v>
      </c>
      <c r="C823" s="1" t="s">
        <v>12544</v>
      </c>
      <c r="D823" s="1" t="s">
        <v>12544</v>
      </c>
      <c r="E823" s="1" t="s">
        <v>12545</v>
      </c>
      <c r="F823" s="1" t="s">
        <v>12546</v>
      </c>
      <c r="G823" s="1" t="s">
        <v>12547</v>
      </c>
      <c r="J823" s="4" t="s">
        <v>12548</v>
      </c>
      <c r="K823" s="1" t="s">
        <v>30</v>
      </c>
      <c r="L823" s="1" t="s">
        <v>1191</v>
      </c>
      <c r="M823" s="1" t="s">
        <v>12549</v>
      </c>
      <c r="N823" s="1" t="s">
        <v>12550</v>
      </c>
      <c r="O823" s="1" t="s">
        <v>12551</v>
      </c>
      <c r="P823" s="1">
        <v>1.0</v>
      </c>
      <c r="Q823" s="1">
        <v>1.0</v>
      </c>
      <c r="U823" s="1">
        <v>16.0</v>
      </c>
      <c r="V823" s="1" t="s">
        <v>12552</v>
      </c>
      <c r="W823" s="10">
        <v>43843.0</v>
      </c>
      <c r="X823" s="1" t="s">
        <v>95</v>
      </c>
      <c r="Y823" s="1" t="s">
        <v>36</v>
      </c>
    </row>
    <row r="824">
      <c r="A824" s="1" t="s">
        <v>12553</v>
      </c>
      <c r="B824" s="1" t="s">
        <v>12554</v>
      </c>
      <c r="C824" s="1" t="s">
        <v>12555</v>
      </c>
      <c r="J824" s="4" t="s">
        <v>12556</v>
      </c>
      <c r="K824" s="1" t="s">
        <v>30</v>
      </c>
      <c r="L824" s="1" t="s">
        <v>1191</v>
      </c>
      <c r="M824" s="1" t="s">
        <v>12557</v>
      </c>
      <c r="N824" s="1" t="s">
        <v>12558</v>
      </c>
      <c r="O824" s="1" t="s">
        <v>12559</v>
      </c>
      <c r="P824" s="1">
        <v>1.0</v>
      </c>
      <c r="Q824" s="1">
        <v>1.0</v>
      </c>
      <c r="U824" s="1">
        <v>45.0</v>
      </c>
      <c r="V824" s="1" t="s">
        <v>12560</v>
      </c>
      <c r="W824" s="10">
        <v>43853.0</v>
      </c>
      <c r="X824" s="6"/>
      <c r="Y824" s="6"/>
    </row>
    <row r="825">
      <c r="A825" s="1" t="s">
        <v>12561</v>
      </c>
      <c r="B825" s="1" t="s">
        <v>12562</v>
      </c>
      <c r="C825" s="1" t="s">
        <v>12563</v>
      </c>
      <c r="J825" s="4" t="s">
        <v>12564</v>
      </c>
      <c r="K825" s="1" t="s">
        <v>30</v>
      </c>
      <c r="L825" s="1" t="s">
        <v>31</v>
      </c>
      <c r="M825" s="1" t="s">
        <v>12565</v>
      </c>
      <c r="N825" s="1" t="s">
        <v>12566</v>
      </c>
      <c r="O825" s="1" t="s">
        <v>12567</v>
      </c>
      <c r="P825" s="1">
        <v>1.0</v>
      </c>
      <c r="Q825" s="1">
        <v>1.0</v>
      </c>
      <c r="U825" s="1">
        <v>4.0</v>
      </c>
      <c r="V825" s="1" t="s">
        <v>12568</v>
      </c>
      <c r="W825" s="10">
        <v>44078.0</v>
      </c>
      <c r="X825" s="6"/>
      <c r="Y825" s="6"/>
    </row>
    <row r="826">
      <c r="A826" s="1" t="s">
        <v>12569</v>
      </c>
      <c r="B826" s="1" t="s">
        <v>12570</v>
      </c>
      <c r="C826" s="1" t="s">
        <v>12571</v>
      </c>
      <c r="D826" s="1" t="s">
        <v>12572</v>
      </c>
      <c r="G826" s="1" t="s">
        <v>12195</v>
      </c>
      <c r="J826" s="4" t="s">
        <v>12573</v>
      </c>
      <c r="K826" s="1" t="s">
        <v>30</v>
      </c>
      <c r="L826" s="1" t="s">
        <v>31</v>
      </c>
      <c r="M826" s="1" t="s">
        <v>31</v>
      </c>
      <c r="N826" s="1" t="s">
        <v>12574</v>
      </c>
      <c r="O826" s="1" t="s">
        <v>12575</v>
      </c>
      <c r="P826" s="1">
        <v>1.0</v>
      </c>
      <c r="Q826" s="1">
        <v>2.0</v>
      </c>
      <c r="U826" s="1">
        <v>1.0</v>
      </c>
      <c r="V826" s="1" t="s">
        <v>12576</v>
      </c>
      <c r="W826" s="10">
        <v>44143.0</v>
      </c>
      <c r="X826" s="6"/>
      <c r="Y826" s="6"/>
    </row>
    <row r="827">
      <c r="A827" s="1" t="s">
        <v>12577</v>
      </c>
      <c r="B827" s="1" t="s">
        <v>12578</v>
      </c>
      <c r="C827" s="1" t="s">
        <v>12579</v>
      </c>
      <c r="D827" s="1" t="s">
        <v>12580</v>
      </c>
      <c r="E827" s="1" t="s">
        <v>12581</v>
      </c>
      <c r="G827" s="1" t="s">
        <v>12582</v>
      </c>
      <c r="J827" s="4" t="s">
        <v>12583</v>
      </c>
      <c r="K827" s="1" t="s">
        <v>30</v>
      </c>
      <c r="L827" s="1" t="s">
        <v>1191</v>
      </c>
      <c r="M827" s="1" t="s">
        <v>8395</v>
      </c>
      <c r="N827" s="1" t="s">
        <v>12584</v>
      </c>
      <c r="O827" s="1" t="s">
        <v>12585</v>
      </c>
      <c r="P827" s="1">
        <v>2.0</v>
      </c>
      <c r="Q827" s="1">
        <v>1.0</v>
      </c>
      <c r="S827" s="1">
        <v>1.0</v>
      </c>
      <c r="U827" s="1">
        <v>15.0</v>
      </c>
      <c r="V827" s="1" t="s">
        <v>12586</v>
      </c>
      <c r="W827" s="10">
        <v>44086.0</v>
      </c>
      <c r="X827" s="1" t="s">
        <v>135</v>
      </c>
      <c r="Y827" s="1" t="s">
        <v>36</v>
      </c>
    </row>
    <row r="828">
      <c r="A828" s="1" t="s">
        <v>12587</v>
      </c>
      <c r="B828" s="1" t="s">
        <v>12588</v>
      </c>
      <c r="C828" s="1" t="s">
        <v>12589</v>
      </c>
      <c r="H828" s="1" t="s">
        <v>12590</v>
      </c>
      <c r="J828" s="4" t="s">
        <v>12591</v>
      </c>
      <c r="K828" s="1" t="s">
        <v>30</v>
      </c>
      <c r="L828" s="1" t="s">
        <v>51</v>
      </c>
      <c r="M828" s="1" t="s">
        <v>12592</v>
      </c>
      <c r="N828" s="1" t="s">
        <v>12593</v>
      </c>
      <c r="O828" s="1" t="s">
        <v>12594</v>
      </c>
      <c r="P828" s="1">
        <v>1.0</v>
      </c>
      <c r="Q828" s="1">
        <v>1.0</v>
      </c>
      <c r="U828" s="1">
        <v>2.0</v>
      </c>
      <c r="V828" s="1" t="s">
        <v>12595</v>
      </c>
      <c r="W828" s="10">
        <v>44142.0</v>
      </c>
      <c r="X828" s="6"/>
      <c r="Y828" s="1" t="s">
        <v>168</v>
      </c>
    </row>
    <row r="829">
      <c r="A829" s="1" t="s">
        <v>12596</v>
      </c>
      <c r="B829" s="1" t="s">
        <v>12597</v>
      </c>
      <c r="C829" s="1" t="s">
        <v>12598</v>
      </c>
      <c r="D829" s="1" t="s">
        <v>12599</v>
      </c>
      <c r="E829" s="1" t="s">
        <v>12600</v>
      </c>
      <c r="F829" s="4" t="s">
        <v>12601</v>
      </c>
      <c r="G829" s="1" t="s">
        <v>3157</v>
      </c>
      <c r="H829" s="1" t="s">
        <v>12602</v>
      </c>
      <c r="J829" s="4" t="s">
        <v>12603</v>
      </c>
      <c r="K829" s="1" t="s">
        <v>30</v>
      </c>
      <c r="L829" s="1" t="s">
        <v>31</v>
      </c>
      <c r="M829" s="1" t="s">
        <v>6727</v>
      </c>
      <c r="N829" s="1" t="s">
        <v>12604</v>
      </c>
      <c r="O829" s="1" t="s">
        <v>12605</v>
      </c>
      <c r="P829" s="1">
        <v>1.0</v>
      </c>
      <c r="Q829" s="1">
        <v>1.0</v>
      </c>
      <c r="R829" s="1">
        <v>1.0</v>
      </c>
      <c r="U829" s="1">
        <v>1.0</v>
      </c>
      <c r="V829" s="1" t="s">
        <v>12606</v>
      </c>
      <c r="W829" s="10">
        <v>44141.0</v>
      </c>
      <c r="X829" s="1" t="s">
        <v>95</v>
      </c>
      <c r="Y829" s="1" t="s">
        <v>36</v>
      </c>
    </row>
    <row r="830">
      <c r="A830" s="1" t="s">
        <v>12607</v>
      </c>
      <c r="B830" s="1" t="s">
        <v>9611</v>
      </c>
      <c r="C830" s="1" t="s">
        <v>12608</v>
      </c>
      <c r="H830" s="1" t="s">
        <v>9611</v>
      </c>
      <c r="J830" s="4" t="s">
        <v>12609</v>
      </c>
      <c r="K830" s="1" t="s">
        <v>61</v>
      </c>
      <c r="L830" s="1" t="s">
        <v>31</v>
      </c>
      <c r="M830" s="1" t="s">
        <v>12610</v>
      </c>
      <c r="N830" s="1" t="s">
        <v>12611</v>
      </c>
      <c r="O830" s="1" t="s">
        <v>12612</v>
      </c>
      <c r="P830" s="1">
        <v>2.0</v>
      </c>
      <c r="Q830" s="1">
        <v>1.0</v>
      </c>
      <c r="R830" s="1">
        <v>1.0</v>
      </c>
      <c r="U830" s="1">
        <v>54.0</v>
      </c>
      <c r="V830" s="1" t="s">
        <v>12613</v>
      </c>
      <c r="W830" s="10">
        <v>44057.0</v>
      </c>
      <c r="X830" s="6"/>
      <c r="Y830" s="1" t="s">
        <v>36</v>
      </c>
    </row>
    <row r="831">
      <c r="A831" s="1" t="s">
        <v>12614</v>
      </c>
      <c r="B831" s="1" t="s">
        <v>12615</v>
      </c>
      <c r="C831" s="1" t="s">
        <v>12616</v>
      </c>
      <c r="J831" s="4" t="s">
        <v>12617</v>
      </c>
      <c r="K831" s="1" t="s">
        <v>401</v>
      </c>
      <c r="L831" s="1" t="s">
        <v>31</v>
      </c>
      <c r="M831" s="1" t="s">
        <v>12618</v>
      </c>
      <c r="N831" s="1" t="s">
        <v>12619</v>
      </c>
      <c r="O831" s="1" t="s">
        <v>12620</v>
      </c>
      <c r="P831" s="1">
        <v>1.0</v>
      </c>
      <c r="Q831" s="1">
        <v>1.0</v>
      </c>
      <c r="U831" s="1">
        <v>119.0</v>
      </c>
      <c r="V831" s="1" t="s">
        <v>12621</v>
      </c>
      <c r="W831" s="10">
        <v>43719.0</v>
      </c>
      <c r="X831" s="6"/>
      <c r="Y831" s="1" t="s">
        <v>36</v>
      </c>
    </row>
    <row r="832">
      <c r="A832" s="1" t="s">
        <v>12622</v>
      </c>
      <c r="B832" s="1" t="s">
        <v>12623</v>
      </c>
      <c r="C832" s="1" t="s">
        <v>12624</v>
      </c>
      <c r="J832" s="4" t="s">
        <v>12625</v>
      </c>
      <c r="K832" s="1" t="s">
        <v>663</v>
      </c>
      <c r="L832" s="1" t="s">
        <v>31</v>
      </c>
      <c r="M832" s="1" t="s">
        <v>12626</v>
      </c>
      <c r="N832" s="1" t="s">
        <v>12627</v>
      </c>
      <c r="O832" s="1" t="s">
        <v>12628</v>
      </c>
      <c r="P832" s="1">
        <v>1.0</v>
      </c>
      <c r="Q832" s="1">
        <v>1.0</v>
      </c>
      <c r="U832" s="1">
        <v>1.0</v>
      </c>
      <c r="V832" s="1" t="s">
        <v>12629</v>
      </c>
      <c r="W832" s="9"/>
      <c r="X832" s="6"/>
      <c r="Y832" s="6"/>
    </row>
    <row r="833">
      <c r="A833" s="1" t="s">
        <v>12630</v>
      </c>
      <c r="B833" s="1" t="s">
        <v>12631</v>
      </c>
      <c r="C833" s="1" t="s">
        <v>12632</v>
      </c>
      <c r="D833" s="1" t="s">
        <v>12633</v>
      </c>
      <c r="E833" s="1" t="s">
        <v>12634</v>
      </c>
      <c r="G833" s="1" t="s">
        <v>1140</v>
      </c>
      <c r="H833" s="1" t="s">
        <v>12635</v>
      </c>
      <c r="J833" s="4" t="s">
        <v>12636</v>
      </c>
      <c r="K833" s="1" t="s">
        <v>30</v>
      </c>
      <c r="L833" s="1" t="s">
        <v>31</v>
      </c>
      <c r="M833" s="1" t="s">
        <v>3898</v>
      </c>
      <c r="N833" s="1" t="s">
        <v>12637</v>
      </c>
      <c r="O833" s="1" t="s">
        <v>12638</v>
      </c>
      <c r="P833" s="1">
        <v>1.0</v>
      </c>
      <c r="Q833" s="1">
        <v>1.0</v>
      </c>
      <c r="S833" s="1">
        <v>1.0</v>
      </c>
      <c r="U833" s="1">
        <v>233.0</v>
      </c>
      <c r="V833" s="1" t="s">
        <v>12639</v>
      </c>
      <c r="W833" s="10">
        <v>43948.0</v>
      </c>
      <c r="X833" s="6"/>
      <c r="Y833" s="1" t="s">
        <v>36</v>
      </c>
    </row>
    <row r="834">
      <c r="A834" s="1" t="s">
        <v>12640</v>
      </c>
      <c r="B834" s="1" t="s">
        <v>12641</v>
      </c>
      <c r="C834" s="1" t="s">
        <v>12642</v>
      </c>
      <c r="H834" s="1" t="s">
        <v>12643</v>
      </c>
      <c r="J834" s="4" t="s">
        <v>12644</v>
      </c>
      <c r="K834" s="1" t="s">
        <v>2309</v>
      </c>
      <c r="L834" s="1" t="s">
        <v>51</v>
      </c>
      <c r="M834" s="1" t="s">
        <v>12645</v>
      </c>
      <c r="N834" s="1" t="s">
        <v>12646</v>
      </c>
      <c r="O834" s="1" t="s">
        <v>12647</v>
      </c>
      <c r="P834" s="1">
        <v>1.0</v>
      </c>
      <c r="Q834" s="1">
        <v>1.0</v>
      </c>
      <c r="U834" s="1">
        <v>1.0</v>
      </c>
      <c r="V834" s="1" t="s">
        <v>12648</v>
      </c>
      <c r="W834" s="10">
        <v>44138.0</v>
      </c>
      <c r="X834" s="6"/>
      <c r="Y834" s="1" t="s">
        <v>36</v>
      </c>
    </row>
    <row r="835">
      <c r="A835" s="1" t="s">
        <v>12649</v>
      </c>
      <c r="B835" s="1" t="s">
        <v>12650</v>
      </c>
      <c r="C835" s="1" t="s">
        <v>12651</v>
      </c>
      <c r="D835" s="1" t="s">
        <v>12652</v>
      </c>
      <c r="E835" s="1" t="s">
        <v>3687</v>
      </c>
      <c r="F835" s="1" t="s">
        <v>12653</v>
      </c>
      <c r="G835" s="1" t="s">
        <v>12654</v>
      </c>
      <c r="H835" s="1" t="s">
        <v>12655</v>
      </c>
      <c r="J835" s="4" t="s">
        <v>12656</v>
      </c>
      <c r="K835" s="1" t="s">
        <v>401</v>
      </c>
      <c r="L835" s="1" t="s">
        <v>51</v>
      </c>
      <c r="M835" s="1" t="s">
        <v>7088</v>
      </c>
      <c r="N835" s="1" t="s">
        <v>12657</v>
      </c>
      <c r="O835" s="1" t="s">
        <v>12658</v>
      </c>
      <c r="P835" s="1">
        <v>1.0</v>
      </c>
      <c r="Q835" s="1">
        <v>1.0</v>
      </c>
      <c r="U835" s="1">
        <v>17.0</v>
      </c>
      <c r="V835" s="1" t="s">
        <v>12659</v>
      </c>
      <c r="W835" s="10">
        <v>44099.0</v>
      </c>
      <c r="X835" s="1" t="s">
        <v>95</v>
      </c>
      <c r="Y835" s="1" t="s">
        <v>36</v>
      </c>
    </row>
    <row r="836">
      <c r="A836" s="1" t="s">
        <v>12660</v>
      </c>
      <c r="B836" s="1" t="s">
        <v>12661</v>
      </c>
      <c r="C836" s="1" t="s">
        <v>12662</v>
      </c>
      <c r="D836" s="1" t="s">
        <v>12663</v>
      </c>
      <c r="E836" s="1" t="s">
        <v>12664</v>
      </c>
      <c r="F836" s="1" t="s">
        <v>12665</v>
      </c>
      <c r="G836" s="1" t="s">
        <v>12666</v>
      </c>
      <c r="J836" s="4" t="s">
        <v>12667</v>
      </c>
      <c r="K836" s="1" t="s">
        <v>30</v>
      </c>
      <c r="L836" s="1" t="s">
        <v>31</v>
      </c>
      <c r="M836" s="1" t="s">
        <v>829</v>
      </c>
      <c r="N836" s="1" t="s">
        <v>12668</v>
      </c>
      <c r="O836" s="1" t="s">
        <v>12669</v>
      </c>
      <c r="P836" s="1">
        <v>1.0</v>
      </c>
      <c r="Q836" s="1">
        <v>1.0</v>
      </c>
      <c r="U836" s="1">
        <v>70.0</v>
      </c>
      <c r="V836" s="1" t="s">
        <v>12670</v>
      </c>
      <c r="W836" s="10">
        <v>44049.0</v>
      </c>
      <c r="X836" s="1" t="s">
        <v>95</v>
      </c>
      <c r="Y836" s="1" t="s">
        <v>168</v>
      </c>
    </row>
    <row r="837">
      <c r="A837" s="1" t="s">
        <v>12671</v>
      </c>
      <c r="B837" s="1" t="s">
        <v>12672</v>
      </c>
      <c r="C837" s="1" t="s">
        <v>12673</v>
      </c>
      <c r="J837" s="4" t="s">
        <v>12674</v>
      </c>
      <c r="K837" s="1" t="s">
        <v>30</v>
      </c>
      <c r="L837" s="1" t="s">
        <v>1191</v>
      </c>
      <c r="M837" s="1" t="s">
        <v>12675</v>
      </c>
      <c r="N837" s="1" t="s">
        <v>12676</v>
      </c>
      <c r="O837" s="1" t="s">
        <v>12677</v>
      </c>
      <c r="P837" s="1">
        <v>1.0</v>
      </c>
      <c r="Q837" s="1">
        <v>1.0</v>
      </c>
      <c r="U837" s="1">
        <v>35.0</v>
      </c>
      <c r="V837" s="1" t="s">
        <v>12678</v>
      </c>
      <c r="W837" s="9"/>
      <c r="X837" s="6"/>
      <c r="Y837" s="1" t="s">
        <v>36</v>
      </c>
    </row>
    <row r="838">
      <c r="A838" s="1" t="s">
        <v>12679</v>
      </c>
      <c r="B838" s="1" t="s">
        <v>12680</v>
      </c>
      <c r="C838" s="1" t="s">
        <v>5713</v>
      </c>
      <c r="D838" s="1" t="s">
        <v>5714</v>
      </c>
      <c r="F838" s="1" t="s">
        <v>5715</v>
      </c>
      <c r="G838" s="1" t="s">
        <v>5716</v>
      </c>
      <c r="H838" s="1" t="s">
        <v>12681</v>
      </c>
      <c r="I838" s="1" t="s">
        <v>12682</v>
      </c>
      <c r="J838" s="4" t="s">
        <v>12683</v>
      </c>
      <c r="K838" s="1" t="s">
        <v>401</v>
      </c>
      <c r="L838" s="1" t="s">
        <v>31</v>
      </c>
      <c r="M838" s="1" t="s">
        <v>31</v>
      </c>
      <c r="N838" s="1" t="s">
        <v>12684</v>
      </c>
      <c r="O838" s="1" t="s">
        <v>12685</v>
      </c>
      <c r="P838" s="1">
        <v>1.0</v>
      </c>
      <c r="Q838" s="1">
        <v>1.0</v>
      </c>
      <c r="R838" s="1">
        <v>2.0</v>
      </c>
      <c r="U838" s="1">
        <v>8.0</v>
      </c>
      <c r="V838" s="1" t="s">
        <v>12686</v>
      </c>
      <c r="W838" s="10">
        <v>43949.0</v>
      </c>
      <c r="X838" s="1" t="s">
        <v>95</v>
      </c>
      <c r="Y838" s="1" t="s">
        <v>36</v>
      </c>
    </row>
    <row r="839">
      <c r="A839" s="1" t="s">
        <v>12687</v>
      </c>
      <c r="B839" s="1" t="s">
        <v>12688</v>
      </c>
      <c r="C839" s="1" t="s">
        <v>12689</v>
      </c>
      <c r="D839" s="1" t="s">
        <v>12689</v>
      </c>
      <c r="J839" s="4" t="s">
        <v>12690</v>
      </c>
      <c r="K839" s="1" t="s">
        <v>30</v>
      </c>
      <c r="L839" s="1" t="s">
        <v>31</v>
      </c>
      <c r="M839" s="1" t="s">
        <v>8039</v>
      </c>
      <c r="N839" s="1" t="s">
        <v>12691</v>
      </c>
      <c r="O839" s="1" t="s">
        <v>12692</v>
      </c>
      <c r="P839" s="1">
        <v>1.0</v>
      </c>
      <c r="Q839" s="1">
        <v>1.0</v>
      </c>
      <c r="U839" s="1">
        <v>1.0</v>
      </c>
      <c r="V839" s="1" t="s">
        <v>12693</v>
      </c>
      <c r="W839" s="9"/>
      <c r="X839" s="6"/>
      <c r="Y839" s="6"/>
    </row>
    <row r="840">
      <c r="A840" s="1" t="s">
        <v>12694</v>
      </c>
      <c r="B840" s="1" t="s">
        <v>12695</v>
      </c>
      <c r="C840" s="1" t="s">
        <v>12696</v>
      </c>
      <c r="J840" s="4" t="s">
        <v>12697</v>
      </c>
      <c r="K840" s="1" t="s">
        <v>30</v>
      </c>
      <c r="L840" s="1" t="s">
        <v>79</v>
      </c>
      <c r="M840" s="1" t="s">
        <v>12698</v>
      </c>
      <c r="N840" s="1" t="s">
        <v>12699</v>
      </c>
      <c r="O840" s="1" t="s">
        <v>12700</v>
      </c>
      <c r="P840" s="1">
        <v>2.0</v>
      </c>
      <c r="Q840" s="1">
        <v>1.0</v>
      </c>
      <c r="U840" s="1">
        <v>2.0</v>
      </c>
      <c r="V840" s="1" t="s">
        <v>12701</v>
      </c>
      <c r="W840" s="9"/>
      <c r="X840" s="6"/>
      <c r="Y840" s="1" t="s">
        <v>36</v>
      </c>
    </row>
    <row r="841">
      <c r="A841" s="1" t="s">
        <v>12702</v>
      </c>
      <c r="B841" s="1" t="s">
        <v>12703</v>
      </c>
      <c r="C841" s="1" t="s">
        <v>12704</v>
      </c>
      <c r="D841" s="1" t="s">
        <v>12705</v>
      </c>
      <c r="G841" s="1" t="s">
        <v>12706</v>
      </c>
      <c r="H841" s="1" t="s">
        <v>12703</v>
      </c>
      <c r="J841" s="4" t="s">
        <v>12707</v>
      </c>
      <c r="K841" s="1" t="s">
        <v>30</v>
      </c>
      <c r="L841" s="1" t="s">
        <v>31</v>
      </c>
      <c r="M841" s="1" t="s">
        <v>6727</v>
      </c>
      <c r="N841" s="1" t="s">
        <v>12708</v>
      </c>
      <c r="O841" s="1" t="s">
        <v>12709</v>
      </c>
      <c r="P841" s="1">
        <v>1.0</v>
      </c>
      <c r="Q841" s="1">
        <v>1.0</v>
      </c>
      <c r="U841" s="1">
        <v>2.0</v>
      </c>
      <c r="V841" s="1" t="s">
        <v>12710</v>
      </c>
      <c r="W841" s="9"/>
      <c r="X841" s="6"/>
      <c r="Y841" s="1" t="s">
        <v>36</v>
      </c>
    </row>
    <row r="842">
      <c r="A842" s="1" t="s">
        <v>3676</v>
      </c>
      <c r="B842" s="1" t="s">
        <v>3677</v>
      </c>
      <c r="C842" s="1" t="s">
        <v>3678</v>
      </c>
      <c r="G842" s="1" t="s">
        <v>3679</v>
      </c>
      <c r="J842" s="4" t="s">
        <v>3680</v>
      </c>
      <c r="K842" s="1" t="s">
        <v>30</v>
      </c>
      <c r="L842" s="1" t="s">
        <v>31</v>
      </c>
      <c r="M842" s="1" t="s">
        <v>32</v>
      </c>
      <c r="N842" s="1" t="s">
        <v>3681</v>
      </c>
      <c r="O842" s="1" t="s">
        <v>3682</v>
      </c>
      <c r="P842" s="1">
        <v>1.0</v>
      </c>
      <c r="Q842" s="1">
        <v>1.0</v>
      </c>
      <c r="U842" s="1">
        <v>30.0</v>
      </c>
      <c r="V842" s="1" t="s">
        <v>3683</v>
      </c>
      <c r="W842" s="10">
        <v>43833.0</v>
      </c>
      <c r="X842" s="6"/>
      <c r="Y842" s="6"/>
    </row>
    <row r="843">
      <c r="A843" s="1" t="s">
        <v>12711</v>
      </c>
      <c r="B843" s="1" t="s">
        <v>12712</v>
      </c>
      <c r="C843" s="1" t="s">
        <v>12713</v>
      </c>
      <c r="J843" s="4" t="s">
        <v>12714</v>
      </c>
      <c r="K843" s="1" t="s">
        <v>30</v>
      </c>
      <c r="L843" s="1" t="s">
        <v>31</v>
      </c>
      <c r="M843" s="1" t="s">
        <v>31</v>
      </c>
      <c r="N843" s="1" t="s">
        <v>12715</v>
      </c>
      <c r="O843" s="1" t="s">
        <v>12716</v>
      </c>
      <c r="P843" s="1">
        <v>1.0</v>
      </c>
      <c r="Q843" s="1">
        <v>1.0</v>
      </c>
      <c r="U843" s="1">
        <v>3.0</v>
      </c>
      <c r="V843" s="1" t="s">
        <v>12717</v>
      </c>
      <c r="W843" s="10">
        <v>44040.0</v>
      </c>
      <c r="X843" s="6"/>
      <c r="Y843" s="1" t="s">
        <v>36</v>
      </c>
    </row>
    <row r="844">
      <c r="A844" s="1" t="s">
        <v>12718</v>
      </c>
      <c r="B844" s="1" t="s">
        <v>12719</v>
      </c>
      <c r="C844" s="1" t="s">
        <v>12720</v>
      </c>
      <c r="D844" s="1" t="s">
        <v>12721</v>
      </c>
      <c r="H844" s="1" t="s">
        <v>12722</v>
      </c>
      <c r="J844" s="4" t="s">
        <v>12723</v>
      </c>
      <c r="K844" s="1" t="s">
        <v>61</v>
      </c>
      <c r="L844" s="1" t="s">
        <v>51</v>
      </c>
      <c r="M844" s="1" t="s">
        <v>12724</v>
      </c>
      <c r="N844" s="1" t="s">
        <v>12725</v>
      </c>
      <c r="O844" s="1" t="s">
        <v>12726</v>
      </c>
      <c r="P844" s="1">
        <v>1.0</v>
      </c>
      <c r="Q844" s="1">
        <v>1.0</v>
      </c>
      <c r="U844" s="1">
        <v>5.0</v>
      </c>
      <c r="V844" s="1" t="s">
        <v>12727</v>
      </c>
      <c r="W844" s="10">
        <v>44133.0</v>
      </c>
      <c r="X844" s="6"/>
      <c r="Y844" s="1" t="s">
        <v>36</v>
      </c>
    </row>
    <row r="845">
      <c r="A845" s="1" t="s">
        <v>12728</v>
      </c>
      <c r="B845" s="1" t="s">
        <v>12729</v>
      </c>
      <c r="C845" s="1" t="s">
        <v>12730</v>
      </c>
      <c r="F845" s="1" t="s">
        <v>12731</v>
      </c>
      <c r="J845" s="4" t="s">
        <v>12732</v>
      </c>
      <c r="K845" s="1" t="s">
        <v>30</v>
      </c>
      <c r="L845" s="1" t="s">
        <v>31</v>
      </c>
      <c r="M845" s="1" t="s">
        <v>7255</v>
      </c>
      <c r="N845" s="1" t="s">
        <v>12733</v>
      </c>
      <c r="O845" s="1" t="s">
        <v>12734</v>
      </c>
      <c r="P845" s="1">
        <v>2.0</v>
      </c>
      <c r="Q845" s="1">
        <v>1.0</v>
      </c>
      <c r="R845" s="1">
        <v>2.0</v>
      </c>
      <c r="U845" s="1">
        <v>8.0</v>
      </c>
      <c r="V845" s="1" t="s">
        <v>12735</v>
      </c>
      <c r="W845" s="9"/>
      <c r="X845" s="1" t="s">
        <v>95</v>
      </c>
      <c r="Y845" s="1" t="s">
        <v>36</v>
      </c>
    </row>
    <row r="846">
      <c r="A846" s="1" t="s">
        <v>12736</v>
      </c>
      <c r="B846" s="1" t="s">
        <v>12737</v>
      </c>
      <c r="C846" s="1" t="s">
        <v>12322</v>
      </c>
      <c r="D846" s="1" t="s">
        <v>12323</v>
      </c>
      <c r="E846" s="1" t="s">
        <v>12324</v>
      </c>
      <c r="J846" s="4" t="s">
        <v>12738</v>
      </c>
      <c r="K846" s="1" t="s">
        <v>30</v>
      </c>
      <c r="L846" s="1" t="s">
        <v>31</v>
      </c>
      <c r="M846" s="1" t="s">
        <v>12326</v>
      </c>
      <c r="N846" s="1" t="s">
        <v>12739</v>
      </c>
      <c r="O846" s="1" t="s">
        <v>12740</v>
      </c>
      <c r="P846" s="1">
        <v>1.0</v>
      </c>
      <c r="Q846" s="1">
        <v>1.0</v>
      </c>
      <c r="U846" s="1">
        <v>25.0</v>
      </c>
      <c r="V846" s="1" t="s">
        <v>12741</v>
      </c>
      <c r="W846" s="10">
        <v>43970.0</v>
      </c>
      <c r="X846" s="6"/>
      <c r="Y846" s="1" t="s">
        <v>36</v>
      </c>
    </row>
    <row r="847">
      <c r="A847" s="1" t="s">
        <v>12742</v>
      </c>
      <c r="B847" s="1" t="s">
        <v>12743</v>
      </c>
      <c r="C847" s="1" t="s">
        <v>12744</v>
      </c>
      <c r="D847" s="1" t="s">
        <v>12745</v>
      </c>
      <c r="H847" s="1" t="s">
        <v>12746</v>
      </c>
      <c r="J847" s="4" t="s">
        <v>12747</v>
      </c>
      <c r="K847" s="1" t="s">
        <v>401</v>
      </c>
      <c r="L847" s="1" t="s">
        <v>31</v>
      </c>
      <c r="M847" s="1" t="s">
        <v>3898</v>
      </c>
      <c r="N847" s="1" t="s">
        <v>12748</v>
      </c>
      <c r="O847" s="1" t="s">
        <v>12749</v>
      </c>
      <c r="P847" s="1">
        <v>1.0</v>
      </c>
      <c r="Q847" s="1">
        <v>1.0</v>
      </c>
      <c r="R847" s="1">
        <v>1.0</v>
      </c>
      <c r="S847" s="1">
        <v>1.0</v>
      </c>
      <c r="U847" s="1">
        <v>478.0</v>
      </c>
      <c r="V847" s="1" t="s">
        <v>12750</v>
      </c>
      <c r="W847" s="10">
        <v>43785.0</v>
      </c>
      <c r="X847" s="6"/>
      <c r="Y847" s="1" t="s">
        <v>199</v>
      </c>
    </row>
    <row r="848">
      <c r="A848" s="1" t="s">
        <v>12751</v>
      </c>
      <c r="B848" s="1" t="s">
        <v>12752</v>
      </c>
      <c r="C848" s="1" t="s">
        <v>7481</v>
      </c>
      <c r="D848" s="1" t="s">
        <v>7482</v>
      </c>
      <c r="E848" s="1" t="s">
        <v>7483</v>
      </c>
      <c r="F848" s="1" t="s">
        <v>7484</v>
      </c>
      <c r="G848" s="1" t="s">
        <v>7485</v>
      </c>
      <c r="H848" s="1" t="s">
        <v>12753</v>
      </c>
      <c r="J848" s="4" t="s">
        <v>12754</v>
      </c>
      <c r="K848" s="1" t="s">
        <v>30</v>
      </c>
      <c r="L848" s="1" t="s">
        <v>51</v>
      </c>
      <c r="M848" s="1" t="s">
        <v>8786</v>
      </c>
      <c r="N848" s="1" t="s">
        <v>12755</v>
      </c>
      <c r="O848" s="1" t="s">
        <v>12756</v>
      </c>
      <c r="P848" s="1">
        <v>1.0</v>
      </c>
      <c r="Q848" s="1">
        <v>1.0</v>
      </c>
      <c r="S848" s="1">
        <v>1.0</v>
      </c>
      <c r="U848" s="1">
        <v>1.0</v>
      </c>
      <c r="V848" s="1" t="s">
        <v>12757</v>
      </c>
      <c r="W848" s="9"/>
      <c r="X848" s="1" t="s">
        <v>95</v>
      </c>
      <c r="Y848" s="1" t="s">
        <v>36</v>
      </c>
    </row>
    <row r="849">
      <c r="A849" s="1" t="s">
        <v>12758</v>
      </c>
      <c r="B849" s="1" t="s">
        <v>12759</v>
      </c>
      <c r="C849" s="1" t="s">
        <v>12760</v>
      </c>
      <c r="J849" s="4" t="s">
        <v>12761</v>
      </c>
      <c r="K849" s="1" t="s">
        <v>30</v>
      </c>
      <c r="L849" s="1" t="s">
        <v>31</v>
      </c>
      <c r="M849" s="1" t="s">
        <v>31</v>
      </c>
      <c r="N849" s="1" t="s">
        <v>12762</v>
      </c>
      <c r="O849" s="1" t="s">
        <v>12763</v>
      </c>
      <c r="P849" s="1">
        <v>1.0</v>
      </c>
      <c r="Q849" s="1">
        <v>1.0</v>
      </c>
      <c r="U849" s="1">
        <v>1.0</v>
      </c>
      <c r="V849" s="1" t="s">
        <v>12764</v>
      </c>
      <c r="W849" s="10">
        <v>44131.0</v>
      </c>
      <c r="X849" s="6"/>
      <c r="Y849" s="6"/>
    </row>
    <row r="850">
      <c r="A850" s="1" t="s">
        <v>12765</v>
      </c>
      <c r="B850" s="1" t="s">
        <v>12766</v>
      </c>
      <c r="C850" s="1" t="s">
        <v>12767</v>
      </c>
      <c r="H850" s="1" t="s">
        <v>12768</v>
      </c>
      <c r="J850" s="4" t="s">
        <v>12769</v>
      </c>
      <c r="K850" s="1" t="s">
        <v>30</v>
      </c>
      <c r="L850" s="1" t="s">
        <v>31</v>
      </c>
      <c r="M850" s="1" t="s">
        <v>6549</v>
      </c>
      <c r="N850" s="1" t="s">
        <v>12770</v>
      </c>
      <c r="O850" s="1" t="s">
        <v>12771</v>
      </c>
      <c r="P850" s="1">
        <v>1.0</v>
      </c>
      <c r="Q850" s="1">
        <v>1.0</v>
      </c>
      <c r="U850" s="1">
        <v>1.0</v>
      </c>
      <c r="V850" s="1" t="s">
        <v>12772</v>
      </c>
      <c r="W850" s="10">
        <v>44131.0</v>
      </c>
      <c r="X850" s="6"/>
      <c r="Y850" s="1" t="s">
        <v>199</v>
      </c>
    </row>
    <row r="851">
      <c r="A851" s="1" t="s">
        <v>12773</v>
      </c>
      <c r="B851" s="4" t="s">
        <v>12774</v>
      </c>
      <c r="C851" s="1" t="s">
        <v>12775</v>
      </c>
      <c r="J851" s="4" t="s">
        <v>12776</v>
      </c>
      <c r="K851" s="1" t="s">
        <v>30</v>
      </c>
      <c r="L851" s="1" t="s">
        <v>51</v>
      </c>
      <c r="M851" s="1" t="s">
        <v>12777</v>
      </c>
      <c r="N851" s="1" t="s">
        <v>12778</v>
      </c>
      <c r="O851" s="1" t="s">
        <v>12779</v>
      </c>
      <c r="P851" s="1">
        <v>2.0</v>
      </c>
      <c r="Q851" s="1">
        <v>1.0</v>
      </c>
      <c r="R851" s="1">
        <v>1.0</v>
      </c>
      <c r="T851" s="1">
        <v>8.0</v>
      </c>
      <c r="U851" s="1">
        <v>1.0</v>
      </c>
      <c r="V851" s="1" t="s">
        <v>12780</v>
      </c>
      <c r="W851" s="10">
        <v>44131.0</v>
      </c>
      <c r="X851" s="6"/>
      <c r="Y851" s="6"/>
    </row>
    <row r="852">
      <c r="A852" s="1" t="s">
        <v>12781</v>
      </c>
      <c r="B852" s="1" t="s">
        <v>12782</v>
      </c>
      <c r="C852" s="1" t="s">
        <v>12177</v>
      </c>
      <c r="D852" s="1" t="s">
        <v>12178</v>
      </c>
      <c r="G852" s="1" t="s">
        <v>9547</v>
      </c>
      <c r="J852" s="4" t="s">
        <v>12783</v>
      </c>
      <c r="K852" s="1" t="s">
        <v>30</v>
      </c>
      <c r="L852" s="1" t="s">
        <v>51</v>
      </c>
      <c r="M852" s="1" t="s">
        <v>9697</v>
      </c>
      <c r="N852" s="1" t="s">
        <v>12784</v>
      </c>
      <c r="O852" s="1" t="s">
        <v>12785</v>
      </c>
      <c r="P852" s="1">
        <v>1.0</v>
      </c>
      <c r="Q852" s="1">
        <v>1.0</v>
      </c>
      <c r="U852" s="1">
        <v>2.0</v>
      </c>
      <c r="V852" s="1" t="s">
        <v>12786</v>
      </c>
      <c r="W852" s="10">
        <v>44127.0</v>
      </c>
      <c r="X852" s="6"/>
      <c r="Y852" s="1" t="s">
        <v>199</v>
      </c>
    </row>
    <row r="853">
      <c r="A853" s="1" t="s">
        <v>12787</v>
      </c>
      <c r="B853" s="1" t="s">
        <v>12788</v>
      </c>
      <c r="C853" s="1" t="s">
        <v>12789</v>
      </c>
      <c r="J853" s="4" t="s">
        <v>12790</v>
      </c>
      <c r="K853" s="1" t="s">
        <v>30</v>
      </c>
      <c r="L853" s="1" t="s">
        <v>31</v>
      </c>
      <c r="M853" s="1" t="s">
        <v>12791</v>
      </c>
      <c r="N853" s="1" t="s">
        <v>12792</v>
      </c>
      <c r="O853" s="1" t="s">
        <v>12793</v>
      </c>
      <c r="P853" s="1">
        <v>1.0</v>
      </c>
      <c r="Q853" s="1">
        <v>1.0</v>
      </c>
      <c r="U853" s="1">
        <v>1.0</v>
      </c>
      <c r="V853" s="1" t="s">
        <v>12794</v>
      </c>
      <c r="W853" s="10">
        <v>44130.0</v>
      </c>
      <c r="X853" s="6"/>
      <c r="Y853" s="6"/>
    </row>
    <row r="854">
      <c r="A854" s="1" t="s">
        <v>12795</v>
      </c>
      <c r="B854" s="1" t="s">
        <v>7129</v>
      </c>
      <c r="C854" s="1" t="s">
        <v>12796</v>
      </c>
      <c r="J854" s="4" t="s">
        <v>12797</v>
      </c>
      <c r="K854" s="1" t="s">
        <v>30</v>
      </c>
      <c r="L854" s="1" t="s">
        <v>31</v>
      </c>
      <c r="M854" s="1" t="s">
        <v>6549</v>
      </c>
      <c r="N854" s="1" t="s">
        <v>12798</v>
      </c>
      <c r="O854" s="1" t="s">
        <v>12799</v>
      </c>
      <c r="P854" s="1">
        <v>1.0</v>
      </c>
      <c r="Q854" s="1">
        <v>1.0</v>
      </c>
      <c r="U854" s="1">
        <v>133.0</v>
      </c>
      <c r="V854" s="1" t="s">
        <v>12800</v>
      </c>
      <c r="W854" s="10">
        <v>44102.0</v>
      </c>
      <c r="X854" s="6"/>
      <c r="Y854" s="6"/>
    </row>
    <row r="855">
      <c r="A855" s="1" t="s">
        <v>12801</v>
      </c>
      <c r="B855" s="1" t="s">
        <v>12802</v>
      </c>
      <c r="C855" s="1" t="s">
        <v>12803</v>
      </c>
      <c r="D855" s="1" t="s">
        <v>12803</v>
      </c>
      <c r="J855" s="4" t="s">
        <v>12804</v>
      </c>
      <c r="K855" s="1" t="s">
        <v>30</v>
      </c>
      <c r="L855" s="1" t="s">
        <v>31</v>
      </c>
      <c r="M855" s="1" t="s">
        <v>3898</v>
      </c>
      <c r="N855" s="1" t="s">
        <v>12805</v>
      </c>
      <c r="O855" s="1" t="s">
        <v>12806</v>
      </c>
      <c r="P855" s="1">
        <v>1.0</v>
      </c>
      <c r="Q855" s="1">
        <v>1.0</v>
      </c>
      <c r="U855" s="1">
        <v>43.0</v>
      </c>
      <c r="V855" s="1" t="s">
        <v>12807</v>
      </c>
      <c r="W855" s="10">
        <v>43879.0</v>
      </c>
      <c r="X855" s="6"/>
      <c r="Y855" s="6"/>
    </row>
    <row r="856">
      <c r="A856" s="1" t="s">
        <v>12808</v>
      </c>
      <c r="B856" s="1" t="s">
        <v>12458</v>
      </c>
      <c r="C856" s="1" t="s">
        <v>12809</v>
      </c>
      <c r="H856" s="1" t="s">
        <v>12810</v>
      </c>
      <c r="J856" s="4" t="s">
        <v>12811</v>
      </c>
      <c r="K856" s="1" t="s">
        <v>30</v>
      </c>
      <c r="L856" s="1" t="s">
        <v>51</v>
      </c>
      <c r="M856" s="1" t="s">
        <v>7795</v>
      </c>
      <c r="N856" s="1" t="s">
        <v>12812</v>
      </c>
      <c r="O856" s="1" t="s">
        <v>12813</v>
      </c>
      <c r="P856" s="1">
        <v>1.0</v>
      </c>
      <c r="Q856" s="1">
        <v>1.0</v>
      </c>
      <c r="U856" s="1">
        <v>1.0</v>
      </c>
      <c r="V856" s="1" t="s">
        <v>12814</v>
      </c>
      <c r="W856" s="9"/>
      <c r="X856" s="6"/>
      <c r="Y856" s="1" t="s">
        <v>36</v>
      </c>
    </row>
    <row r="857">
      <c r="A857" s="1" t="s">
        <v>12815</v>
      </c>
      <c r="B857" s="1" t="s">
        <v>12816</v>
      </c>
      <c r="C857" s="1" t="s">
        <v>12817</v>
      </c>
      <c r="H857" s="4" t="s">
        <v>12818</v>
      </c>
      <c r="J857" s="4" t="s">
        <v>12819</v>
      </c>
      <c r="K857" s="1" t="s">
        <v>61</v>
      </c>
      <c r="L857" s="1" t="s">
        <v>31</v>
      </c>
      <c r="M857" s="1" t="s">
        <v>6694</v>
      </c>
      <c r="N857" s="1" t="s">
        <v>12820</v>
      </c>
      <c r="O857" s="1" t="s">
        <v>12821</v>
      </c>
      <c r="P857" s="1">
        <v>1.0</v>
      </c>
      <c r="Q857" s="1">
        <v>1.0</v>
      </c>
      <c r="U857" s="1">
        <v>2.0</v>
      </c>
      <c r="V857" s="1" t="s">
        <v>12822</v>
      </c>
      <c r="W857" s="9"/>
      <c r="X857" s="6"/>
      <c r="Y857" s="1" t="s">
        <v>36</v>
      </c>
    </row>
    <row r="858">
      <c r="A858" s="1" t="s">
        <v>12823</v>
      </c>
      <c r="B858" s="1" t="s">
        <v>12824</v>
      </c>
      <c r="C858" s="1" t="s">
        <v>12825</v>
      </c>
      <c r="J858" s="4" t="s">
        <v>12826</v>
      </c>
      <c r="K858" s="1" t="s">
        <v>30</v>
      </c>
      <c r="L858" s="1" t="s">
        <v>31</v>
      </c>
      <c r="M858" s="1" t="s">
        <v>7404</v>
      </c>
      <c r="N858" s="1" t="s">
        <v>12827</v>
      </c>
      <c r="O858" s="1" t="s">
        <v>12828</v>
      </c>
      <c r="P858" s="1">
        <v>1.0</v>
      </c>
      <c r="Q858" s="1">
        <v>1.0</v>
      </c>
      <c r="U858" s="1">
        <v>28.0</v>
      </c>
      <c r="V858" s="1" t="s">
        <v>12829</v>
      </c>
      <c r="W858" s="10">
        <v>44126.0</v>
      </c>
      <c r="X858" s="6"/>
      <c r="Y858" s="1"/>
    </row>
    <row r="859">
      <c r="A859" s="1" t="s">
        <v>12830</v>
      </c>
      <c r="B859" s="1" t="s">
        <v>12831</v>
      </c>
      <c r="C859" s="1" t="s">
        <v>12832</v>
      </c>
      <c r="J859" s="4" t="s">
        <v>12833</v>
      </c>
      <c r="K859" s="1" t="s">
        <v>30</v>
      </c>
      <c r="L859" s="1" t="s">
        <v>31</v>
      </c>
      <c r="M859" s="1" t="s">
        <v>5506</v>
      </c>
      <c r="N859" s="1" t="s">
        <v>12834</v>
      </c>
      <c r="O859" s="1" t="s">
        <v>12835</v>
      </c>
      <c r="P859" s="1">
        <v>2.0</v>
      </c>
      <c r="Q859" s="1">
        <v>1.0</v>
      </c>
      <c r="U859" s="1">
        <v>294.0</v>
      </c>
      <c r="V859" s="1" t="s">
        <v>12836</v>
      </c>
      <c r="W859" s="10">
        <v>43837.0</v>
      </c>
      <c r="X859" s="6"/>
      <c r="Y859" s="6"/>
    </row>
    <row r="860">
      <c r="A860" s="1" t="s">
        <v>12837</v>
      </c>
      <c r="B860" s="1" t="s">
        <v>12838</v>
      </c>
      <c r="C860" s="1" t="s">
        <v>12839</v>
      </c>
      <c r="E860" s="1" t="s">
        <v>12840</v>
      </c>
      <c r="J860" s="4" t="s">
        <v>12841</v>
      </c>
      <c r="K860" s="1" t="s">
        <v>30</v>
      </c>
      <c r="L860" s="1" t="s">
        <v>51</v>
      </c>
      <c r="M860" s="1" t="s">
        <v>12842</v>
      </c>
      <c r="N860" s="1" t="s">
        <v>12843</v>
      </c>
      <c r="O860" s="1" t="s">
        <v>12844</v>
      </c>
      <c r="P860" s="1">
        <v>1.0</v>
      </c>
      <c r="Q860" s="1">
        <v>1.0</v>
      </c>
      <c r="U860" s="1">
        <v>1.0</v>
      </c>
      <c r="V860" s="1" t="s">
        <v>12845</v>
      </c>
      <c r="W860" s="10">
        <v>44126.0</v>
      </c>
      <c r="X860" s="6"/>
      <c r="Y860" s="1" t="s">
        <v>36</v>
      </c>
    </row>
    <row r="861">
      <c r="A861" s="1" t="s">
        <v>12846</v>
      </c>
      <c r="B861" s="1" t="s">
        <v>12847</v>
      </c>
      <c r="C861" s="1" t="s">
        <v>12848</v>
      </c>
      <c r="D861" s="1" t="s">
        <v>12849</v>
      </c>
      <c r="F861" s="1" t="s">
        <v>12850</v>
      </c>
      <c r="G861" s="1" t="s">
        <v>12851</v>
      </c>
      <c r="J861" s="4" t="s">
        <v>12852</v>
      </c>
      <c r="K861" s="1" t="s">
        <v>30</v>
      </c>
      <c r="L861" s="1" t="s">
        <v>51</v>
      </c>
      <c r="M861" s="1" t="s">
        <v>12853</v>
      </c>
      <c r="N861" s="1" t="s">
        <v>12854</v>
      </c>
      <c r="O861" s="1" t="s">
        <v>12855</v>
      </c>
      <c r="P861" s="1">
        <v>1.0</v>
      </c>
      <c r="Q861" s="1">
        <v>1.0</v>
      </c>
      <c r="S861" s="1">
        <v>1.0</v>
      </c>
      <c r="U861" s="1">
        <v>20.0</v>
      </c>
      <c r="V861" s="1" t="s">
        <v>12856</v>
      </c>
      <c r="W861" s="10">
        <v>43871.0</v>
      </c>
      <c r="X861" s="1" t="s">
        <v>135</v>
      </c>
      <c r="Y861" s="1" t="s">
        <v>36</v>
      </c>
    </row>
    <row r="862">
      <c r="A862" s="1" t="s">
        <v>12857</v>
      </c>
      <c r="B862" s="1" t="s">
        <v>12858</v>
      </c>
      <c r="C862" s="1" t="s">
        <v>12859</v>
      </c>
      <c r="H862" s="1" t="s">
        <v>12860</v>
      </c>
      <c r="J862" s="4" t="s">
        <v>12861</v>
      </c>
      <c r="K862" s="1" t="s">
        <v>61</v>
      </c>
      <c r="L862" s="1" t="s">
        <v>31</v>
      </c>
      <c r="M862" s="1" t="s">
        <v>12862</v>
      </c>
      <c r="N862" s="1" t="s">
        <v>12863</v>
      </c>
      <c r="O862" s="1" t="s">
        <v>12864</v>
      </c>
      <c r="P862" s="1">
        <v>1.0</v>
      </c>
      <c r="Q862" s="1">
        <v>1.0</v>
      </c>
      <c r="U862" s="1">
        <v>1.0</v>
      </c>
      <c r="V862" s="1" t="s">
        <v>12865</v>
      </c>
      <c r="W862" s="10">
        <v>44126.0</v>
      </c>
      <c r="X862" s="6"/>
      <c r="Y862" s="1" t="s">
        <v>36</v>
      </c>
    </row>
    <row r="863">
      <c r="A863" s="1" t="s">
        <v>12866</v>
      </c>
      <c r="B863" s="1" t="s">
        <v>12867</v>
      </c>
      <c r="C863" s="1" t="s">
        <v>12868</v>
      </c>
      <c r="J863" s="4" t="s">
        <v>12869</v>
      </c>
      <c r="K863" s="1" t="s">
        <v>663</v>
      </c>
      <c r="L863" s="1" t="s">
        <v>31</v>
      </c>
      <c r="M863" s="1" t="s">
        <v>6549</v>
      </c>
      <c r="N863" s="1" t="s">
        <v>12870</v>
      </c>
      <c r="O863" s="1" t="s">
        <v>12871</v>
      </c>
      <c r="P863" s="1">
        <v>1.0</v>
      </c>
      <c r="Q863" s="1">
        <v>1.0</v>
      </c>
      <c r="U863" s="1">
        <v>98680.0</v>
      </c>
      <c r="V863" s="1" t="s">
        <v>12872</v>
      </c>
      <c r="W863" s="9"/>
      <c r="X863" s="6"/>
      <c r="Y863" s="1" t="s">
        <v>36</v>
      </c>
    </row>
    <row r="864">
      <c r="A864" s="1" t="s">
        <v>12873</v>
      </c>
      <c r="B864" s="1" t="s">
        <v>12874</v>
      </c>
      <c r="C864" s="1" t="s">
        <v>12875</v>
      </c>
      <c r="J864" s="4" t="s">
        <v>12876</v>
      </c>
      <c r="K864" s="1" t="s">
        <v>30</v>
      </c>
      <c r="L864" s="1" t="s">
        <v>31</v>
      </c>
      <c r="M864" s="1" t="s">
        <v>31</v>
      </c>
      <c r="N864" s="1" t="s">
        <v>12877</v>
      </c>
      <c r="O864" s="1" t="s">
        <v>12878</v>
      </c>
      <c r="P864" s="1">
        <v>1.0</v>
      </c>
      <c r="Q864" s="1">
        <v>1.0</v>
      </c>
      <c r="U864" s="1">
        <v>2.0</v>
      </c>
      <c r="V864" s="1" t="s">
        <v>12879</v>
      </c>
      <c r="W864" s="9"/>
      <c r="X864" s="6"/>
      <c r="Y864" s="6"/>
    </row>
    <row r="865">
      <c r="A865" s="1" t="s">
        <v>12880</v>
      </c>
      <c r="B865" s="1" t="s">
        <v>12881</v>
      </c>
      <c r="C865" s="1" t="s">
        <v>12882</v>
      </c>
      <c r="H865" s="1" t="s">
        <v>12883</v>
      </c>
      <c r="J865" s="4" t="s">
        <v>12884</v>
      </c>
      <c r="K865" s="1" t="s">
        <v>30</v>
      </c>
      <c r="L865" s="1" t="s">
        <v>79</v>
      </c>
      <c r="M865" s="1" t="s">
        <v>12885</v>
      </c>
      <c r="N865" s="1" t="s">
        <v>12886</v>
      </c>
      <c r="O865" s="1" t="s">
        <v>12887</v>
      </c>
      <c r="P865" s="1">
        <v>1.0</v>
      </c>
      <c r="Q865" s="1">
        <v>1.0</v>
      </c>
      <c r="S865" s="1">
        <v>1.0</v>
      </c>
      <c r="U865" s="1">
        <v>2.0</v>
      </c>
      <c r="V865" s="1" t="s">
        <v>12888</v>
      </c>
      <c r="W865" s="9"/>
      <c r="X865" s="6"/>
      <c r="Y865" s="6"/>
    </row>
    <row r="866">
      <c r="A866" s="1" t="s">
        <v>12889</v>
      </c>
      <c r="B866" s="1" t="s">
        <v>12890</v>
      </c>
      <c r="C866" s="1" t="s">
        <v>12859</v>
      </c>
      <c r="H866" s="1" t="s">
        <v>12891</v>
      </c>
      <c r="J866" s="4" t="s">
        <v>12892</v>
      </c>
      <c r="K866" s="1" t="s">
        <v>61</v>
      </c>
      <c r="L866" s="1" t="s">
        <v>31</v>
      </c>
      <c r="M866" s="1" t="s">
        <v>12862</v>
      </c>
      <c r="N866" s="1" t="s">
        <v>12893</v>
      </c>
      <c r="O866" s="1" t="s">
        <v>12894</v>
      </c>
      <c r="P866" s="1">
        <v>1.0</v>
      </c>
      <c r="Q866" s="1">
        <v>1.0</v>
      </c>
      <c r="U866" s="1">
        <v>7.0</v>
      </c>
      <c r="V866" s="1" t="s">
        <v>12895</v>
      </c>
      <c r="W866" s="10">
        <v>44125.0</v>
      </c>
      <c r="X866" s="6"/>
      <c r="Y866" s="6"/>
    </row>
    <row r="867">
      <c r="A867" s="1" t="s">
        <v>12896</v>
      </c>
      <c r="B867" s="1" t="s">
        <v>12897</v>
      </c>
      <c r="C867" s="1" t="s">
        <v>12274</v>
      </c>
      <c r="J867" s="4" t="s">
        <v>12898</v>
      </c>
      <c r="K867" s="1" t="s">
        <v>30</v>
      </c>
      <c r="L867" s="1" t="s">
        <v>79</v>
      </c>
      <c r="M867" s="1" t="s">
        <v>6883</v>
      </c>
      <c r="N867" s="1" t="s">
        <v>12899</v>
      </c>
      <c r="O867" s="1" t="s">
        <v>12900</v>
      </c>
      <c r="P867" s="1">
        <v>1.0</v>
      </c>
      <c r="Q867" s="1">
        <v>1.0</v>
      </c>
      <c r="U867" s="1">
        <v>3.0</v>
      </c>
      <c r="V867" s="1" t="s">
        <v>12901</v>
      </c>
      <c r="W867" s="10">
        <v>44125.0</v>
      </c>
      <c r="X867" s="6"/>
      <c r="Y867" s="1" t="s">
        <v>36</v>
      </c>
    </row>
    <row r="868">
      <c r="A868" s="1" t="s">
        <v>12902</v>
      </c>
      <c r="B868" s="1" t="s">
        <v>12903</v>
      </c>
      <c r="C868" s="1" t="s">
        <v>12904</v>
      </c>
      <c r="H868" s="1" t="s">
        <v>12905</v>
      </c>
      <c r="J868" s="4" t="s">
        <v>12906</v>
      </c>
      <c r="K868" s="1" t="s">
        <v>663</v>
      </c>
      <c r="L868" s="1" t="s">
        <v>31</v>
      </c>
      <c r="M868" s="1" t="s">
        <v>6549</v>
      </c>
      <c r="N868" s="1" t="s">
        <v>12907</v>
      </c>
      <c r="O868" s="1" t="s">
        <v>12908</v>
      </c>
      <c r="P868" s="1">
        <v>2.0</v>
      </c>
      <c r="Q868" s="1">
        <v>1.0</v>
      </c>
      <c r="U868" s="1">
        <v>2.0</v>
      </c>
      <c r="V868" s="1" t="s">
        <v>12909</v>
      </c>
      <c r="W868" s="10">
        <v>44124.0</v>
      </c>
      <c r="X868" s="6"/>
      <c r="Y868" s="1" t="s">
        <v>36</v>
      </c>
    </row>
    <row r="869">
      <c r="A869" s="1" t="s">
        <v>12910</v>
      </c>
      <c r="B869" s="1" t="s">
        <v>12911</v>
      </c>
      <c r="C869" s="1" t="s">
        <v>12912</v>
      </c>
      <c r="D869" s="1" t="s">
        <v>12913</v>
      </c>
      <c r="E869" s="1" t="s">
        <v>12914</v>
      </c>
      <c r="G869" s="1" t="s">
        <v>12915</v>
      </c>
      <c r="J869" s="4" t="s">
        <v>12916</v>
      </c>
      <c r="K869" s="1" t="s">
        <v>663</v>
      </c>
      <c r="L869" s="1" t="s">
        <v>31</v>
      </c>
      <c r="M869" s="1" t="s">
        <v>12917</v>
      </c>
      <c r="N869" s="1" t="s">
        <v>12918</v>
      </c>
      <c r="O869" s="1" t="s">
        <v>12919</v>
      </c>
      <c r="P869" s="1">
        <v>1.0</v>
      </c>
      <c r="Q869" s="1">
        <v>1.0</v>
      </c>
      <c r="U869" s="1">
        <v>1.0</v>
      </c>
      <c r="V869" s="1" t="s">
        <v>12920</v>
      </c>
      <c r="W869" s="10">
        <v>44124.0</v>
      </c>
      <c r="X869" s="6"/>
      <c r="Y869" s="1" t="s">
        <v>36</v>
      </c>
    </row>
    <row r="870">
      <c r="A870" s="1" t="s">
        <v>12921</v>
      </c>
      <c r="B870" s="1" t="s">
        <v>12922</v>
      </c>
      <c r="C870" s="1" t="s">
        <v>12923</v>
      </c>
      <c r="D870" s="1" t="s">
        <v>12924</v>
      </c>
      <c r="E870" s="1" t="s">
        <v>12925</v>
      </c>
      <c r="F870" s="1" t="s">
        <v>12926</v>
      </c>
      <c r="G870" s="1" t="s">
        <v>10280</v>
      </c>
      <c r="H870" s="1" t="s">
        <v>12927</v>
      </c>
      <c r="I870" s="1" t="s">
        <v>12928</v>
      </c>
      <c r="J870" s="4" t="s">
        <v>12929</v>
      </c>
      <c r="K870" s="1" t="s">
        <v>30</v>
      </c>
      <c r="L870" s="1" t="s">
        <v>10828</v>
      </c>
      <c r="M870" s="1" t="s">
        <v>12930</v>
      </c>
      <c r="N870" s="1" t="s">
        <v>12931</v>
      </c>
      <c r="O870" s="1" t="s">
        <v>12932</v>
      </c>
      <c r="P870" s="1">
        <v>1.0</v>
      </c>
      <c r="Q870" s="1">
        <v>1.0</v>
      </c>
      <c r="U870" s="1">
        <v>26.0</v>
      </c>
      <c r="V870" s="1" t="s">
        <v>12933</v>
      </c>
      <c r="W870" s="10">
        <v>43355.0</v>
      </c>
      <c r="X870" s="1" t="s">
        <v>95</v>
      </c>
      <c r="Y870" s="1" t="s">
        <v>168</v>
      </c>
    </row>
    <row r="871">
      <c r="A871" s="1" t="s">
        <v>12934</v>
      </c>
      <c r="B871" s="1" t="s">
        <v>12935</v>
      </c>
      <c r="C871" s="1" t="s">
        <v>12936</v>
      </c>
      <c r="D871" s="1" t="s">
        <v>12937</v>
      </c>
      <c r="F871" s="1" t="s">
        <v>12937</v>
      </c>
      <c r="J871" s="4" t="s">
        <v>12938</v>
      </c>
      <c r="K871" s="1" t="s">
        <v>61</v>
      </c>
      <c r="L871" s="1" t="s">
        <v>31</v>
      </c>
      <c r="M871" s="1" t="s">
        <v>12939</v>
      </c>
      <c r="N871" s="1" t="s">
        <v>12940</v>
      </c>
      <c r="O871" s="1" t="s">
        <v>12941</v>
      </c>
      <c r="P871" s="1">
        <v>1.0</v>
      </c>
      <c r="Q871" s="1">
        <v>1.0</v>
      </c>
      <c r="S871" s="1">
        <v>1.0</v>
      </c>
      <c r="U871" s="1">
        <v>166.0</v>
      </c>
      <c r="V871" s="1" t="s">
        <v>12942</v>
      </c>
      <c r="W871" s="10">
        <v>44026.0</v>
      </c>
      <c r="X871" s="6"/>
      <c r="Y871" s="6"/>
    </row>
    <row r="872">
      <c r="A872" s="1" t="s">
        <v>12943</v>
      </c>
      <c r="B872" s="1" t="s">
        <v>12944</v>
      </c>
      <c r="C872" s="1" t="s">
        <v>12945</v>
      </c>
      <c r="D872" s="1" t="s">
        <v>12946</v>
      </c>
      <c r="E872" s="1" t="s">
        <v>12947</v>
      </c>
      <c r="F872" s="1" t="s">
        <v>12948</v>
      </c>
      <c r="G872" s="1" t="s">
        <v>3366</v>
      </c>
      <c r="H872" s="1" t="s">
        <v>12949</v>
      </c>
      <c r="J872" s="4" t="s">
        <v>12950</v>
      </c>
      <c r="K872" s="1" t="s">
        <v>30</v>
      </c>
      <c r="L872" s="1" t="s">
        <v>31</v>
      </c>
      <c r="M872" s="1" t="s">
        <v>12951</v>
      </c>
      <c r="N872" s="1" t="s">
        <v>12952</v>
      </c>
      <c r="O872" s="1" t="s">
        <v>12953</v>
      </c>
      <c r="P872" s="1">
        <v>1.0</v>
      </c>
      <c r="U872" s="1">
        <v>7.0</v>
      </c>
      <c r="V872" s="1" t="s">
        <v>12954</v>
      </c>
      <c r="W872" s="10">
        <v>44040.0</v>
      </c>
      <c r="X872" s="1" t="s">
        <v>95</v>
      </c>
      <c r="Y872" s="1" t="s">
        <v>36</v>
      </c>
    </row>
    <row r="873">
      <c r="A873" s="1" t="s">
        <v>12955</v>
      </c>
      <c r="B873" s="1" t="s">
        <v>7129</v>
      </c>
      <c r="C873" s="1" t="s">
        <v>12956</v>
      </c>
      <c r="J873" s="4" t="s">
        <v>12957</v>
      </c>
      <c r="K873" s="1" t="s">
        <v>663</v>
      </c>
      <c r="L873" s="1" t="s">
        <v>31</v>
      </c>
      <c r="M873" s="1" t="s">
        <v>6549</v>
      </c>
      <c r="N873" s="1" t="s">
        <v>12958</v>
      </c>
      <c r="O873" s="1" t="s">
        <v>12959</v>
      </c>
      <c r="P873" s="1">
        <v>1.0</v>
      </c>
      <c r="Q873" s="1">
        <v>1.0</v>
      </c>
      <c r="U873" s="1">
        <v>98681.0</v>
      </c>
      <c r="V873" s="1" t="s">
        <v>12960</v>
      </c>
      <c r="W873" s="9"/>
      <c r="X873" s="6"/>
      <c r="Y873" s="1" t="s">
        <v>36</v>
      </c>
    </row>
    <row r="874">
      <c r="A874" s="1" t="s">
        <v>12961</v>
      </c>
      <c r="B874" s="1" t="s">
        <v>12962</v>
      </c>
      <c r="C874" s="1" t="s">
        <v>12963</v>
      </c>
      <c r="D874" s="1" t="s">
        <v>12964</v>
      </c>
      <c r="J874" s="4" t="s">
        <v>12965</v>
      </c>
      <c r="K874" s="1" t="s">
        <v>401</v>
      </c>
      <c r="L874" s="1" t="s">
        <v>31</v>
      </c>
      <c r="M874" s="1" t="s">
        <v>12966</v>
      </c>
      <c r="N874" s="1" t="s">
        <v>12967</v>
      </c>
      <c r="O874" s="1" t="s">
        <v>12968</v>
      </c>
      <c r="P874" s="1">
        <v>1.0</v>
      </c>
      <c r="Q874" s="1">
        <v>1.0</v>
      </c>
      <c r="U874" s="1">
        <v>3.0</v>
      </c>
      <c r="V874" s="1" t="s">
        <v>12969</v>
      </c>
      <c r="W874" s="9"/>
      <c r="X874" s="6"/>
      <c r="Y874" s="1" t="s">
        <v>36</v>
      </c>
    </row>
    <row r="875">
      <c r="A875" s="1" t="s">
        <v>12970</v>
      </c>
      <c r="B875" s="1" t="s">
        <v>12971</v>
      </c>
      <c r="C875" s="1" t="s">
        <v>12972</v>
      </c>
      <c r="D875" s="1" t="s">
        <v>12973</v>
      </c>
      <c r="E875" s="1" t="s">
        <v>12974</v>
      </c>
      <c r="F875" s="1" t="s">
        <v>12975</v>
      </c>
      <c r="G875" s="1" t="s">
        <v>12976</v>
      </c>
      <c r="J875" s="4" t="s">
        <v>12977</v>
      </c>
      <c r="K875" s="1" t="s">
        <v>30</v>
      </c>
      <c r="L875" s="1" t="s">
        <v>31</v>
      </c>
      <c r="M875" s="1" t="s">
        <v>12978</v>
      </c>
      <c r="N875" s="1" t="s">
        <v>12979</v>
      </c>
      <c r="O875" s="1" t="s">
        <v>12980</v>
      </c>
      <c r="P875" s="1">
        <v>1.0</v>
      </c>
      <c r="Q875" s="1">
        <v>1.0</v>
      </c>
      <c r="U875" s="1">
        <v>4.0</v>
      </c>
      <c r="V875" s="1" t="s">
        <v>12981</v>
      </c>
      <c r="W875" s="10">
        <v>44122.0</v>
      </c>
      <c r="X875" s="6"/>
      <c r="Y875" s="6"/>
    </row>
    <row r="876">
      <c r="A876" s="1" t="s">
        <v>12982</v>
      </c>
      <c r="B876" s="1" t="s">
        <v>12983</v>
      </c>
      <c r="C876" s="1" t="s">
        <v>12984</v>
      </c>
      <c r="J876" s="4" t="s">
        <v>12985</v>
      </c>
      <c r="K876" s="1" t="s">
        <v>30</v>
      </c>
      <c r="L876" s="1" t="s">
        <v>31</v>
      </c>
      <c r="M876" s="1" t="s">
        <v>12565</v>
      </c>
      <c r="N876" s="1" t="s">
        <v>12986</v>
      </c>
      <c r="O876" s="1" t="s">
        <v>12987</v>
      </c>
      <c r="P876" s="1">
        <v>5.0</v>
      </c>
      <c r="Q876" s="1">
        <v>1.0</v>
      </c>
      <c r="S876" s="1">
        <v>1.0</v>
      </c>
      <c r="U876" s="1">
        <v>12.0</v>
      </c>
      <c r="V876" s="1" t="s">
        <v>12988</v>
      </c>
      <c r="W876" s="10">
        <v>44068.0</v>
      </c>
      <c r="X876" s="6"/>
      <c r="Y876" s="1" t="s">
        <v>36</v>
      </c>
    </row>
    <row r="877">
      <c r="A877" s="1" t="s">
        <v>12989</v>
      </c>
      <c r="B877" s="1" t="s">
        <v>12990</v>
      </c>
      <c r="C877" s="1" t="s">
        <v>12991</v>
      </c>
      <c r="H877" s="1" t="s">
        <v>12992</v>
      </c>
      <c r="J877" s="4" t="s">
        <v>12993</v>
      </c>
      <c r="K877" s="1" t="s">
        <v>30</v>
      </c>
      <c r="L877" s="1" t="s">
        <v>31</v>
      </c>
      <c r="M877" s="1" t="s">
        <v>12994</v>
      </c>
      <c r="N877" s="1" t="s">
        <v>12995</v>
      </c>
      <c r="O877" s="1" t="s">
        <v>12996</v>
      </c>
      <c r="P877" s="1">
        <v>1.0</v>
      </c>
      <c r="Q877" s="1">
        <v>1.0</v>
      </c>
      <c r="U877" s="1">
        <v>9.0</v>
      </c>
      <c r="V877" s="1" t="s">
        <v>12997</v>
      </c>
      <c r="W877" s="10">
        <v>44071.0</v>
      </c>
      <c r="X877" s="6"/>
      <c r="Y877" s="1" t="s">
        <v>199</v>
      </c>
    </row>
    <row r="878">
      <c r="A878" s="1" t="s">
        <v>12998</v>
      </c>
      <c r="B878" s="1" t="s">
        <v>3962</v>
      </c>
      <c r="C878" s="1" t="s">
        <v>9275</v>
      </c>
      <c r="J878" s="4" t="s">
        <v>12999</v>
      </c>
      <c r="K878" s="1" t="s">
        <v>30</v>
      </c>
      <c r="L878" s="1" t="s">
        <v>79</v>
      </c>
      <c r="M878" s="1" t="s">
        <v>13000</v>
      </c>
      <c r="N878" s="1" t="s">
        <v>13001</v>
      </c>
      <c r="O878" s="1" t="s">
        <v>13002</v>
      </c>
      <c r="P878" s="1">
        <v>1.0</v>
      </c>
      <c r="Q878" s="1">
        <v>1.0</v>
      </c>
      <c r="U878" s="1">
        <v>1.0</v>
      </c>
      <c r="V878" s="1" t="s">
        <v>13003</v>
      </c>
      <c r="W878" s="9"/>
      <c r="X878" s="6"/>
      <c r="Y878" s="1" t="s">
        <v>36</v>
      </c>
    </row>
    <row r="879">
      <c r="A879" s="1" t="s">
        <v>13004</v>
      </c>
      <c r="B879" s="1" t="s">
        <v>13005</v>
      </c>
      <c r="C879" s="1" t="s">
        <v>13006</v>
      </c>
      <c r="H879" s="1" t="s">
        <v>13007</v>
      </c>
      <c r="J879" s="4" t="s">
        <v>13008</v>
      </c>
      <c r="K879" s="1" t="s">
        <v>1316</v>
      </c>
      <c r="L879" s="1" t="s">
        <v>31</v>
      </c>
      <c r="M879" s="1" t="s">
        <v>13009</v>
      </c>
      <c r="N879" s="1" t="s">
        <v>13010</v>
      </c>
      <c r="O879" s="1" t="s">
        <v>13011</v>
      </c>
      <c r="P879" s="1">
        <v>3.0</v>
      </c>
      <c r="Q879" s="1">
        <v>6.0</v>
      </c>
      <c r="R879" s="1">
        <v>426.0</v>
      </c>
      <c r="S879" s="1">
        <v>97.0</v>
      </c>
      <c r="T879" s="1">
        <v>14.0</v>
      </c>
      <c r="U879" s="1">
        <v>11.0</v>
      </c>
      <c r="V879" s="1" t="s">
        <v>13012</v>
      </c>
      <c r="W879" s="10">
        <v>44100.0</v>
      </c>
      <c r="X879" s="1" t="s">
        <v>95</v>
      </c>
      <c r="Y879" s="1" t="s">
        <v>36</v>
      </c>
    </row>
    <row r="880">
      <c r="A880" s="1" t="s">
        <v>13013</v>
      </c>
      <c r="B880" s="1" t="s">
        <v>7943</v>
      </c>
      <c r="C880" s="1" t="s">
        <v>13014</v>
      </c>
      <c r="H880" s="1" t="s">
        <v>13015</v>
      </c>
      <c r="J880" s="4" t="s">
        <v>13016</v>
      </c>
      <c r="K880" s="1" t="s">
        <v>401</v>
      </c>
      <c r="L880" s="1" t="s">
        <v>31</v>
      </c>
      <c r="M880" s="1" t="s">
        <v>31</v>
      </c>
      <c r="N880" s="1" t="s">
        <v>13017</v>
      </c>
      <c r="O880" s="1" t="s">
        <v>13018</v>
      </c>
      <c r="P880" s="1">
        <v>1.0</v>
      </c>
      <c r="Q880" s="1">
        <v>1.0</v>
      </c>
      <c r="U880" s="1">
        <v>2.0</v>
      </c>
      <c r="V880" s="1" t="s">
        <v>13019</v>
      </c>
      <c r="W880" s="10">
        <v>44121.0</v>
      </c>
      <c r="X880" s="6"/>
      <c r="Y880" s="1" t="s">
        <v>36</v>
      </c>
    </row>
    <row r="881">
      <c r="A881" s="1" t="s">
        <v>13020</v>
      </c>
      <c r="B881" s="1" t="s">
        <v>13021</v>
      </c>
      <c r="C881" s="1" t="s">
        <v>13022</v>
      </c>
      <c r="H881" s="1" t="s">
        <v>13023</v>
      </c>
      <c r="J881" s="4" t="s">
        <v>13024</v>
      </c>
      <c r="K881" s="1" t="s">
        <v>30</v>
      </c>
      <c r="L881" s="1" t="s">
        <v>79</v>
      </c>
      <c r="M881" s="1" t="s">
        <v>13025</v>
      </c>
      <c r="N881" s="1" t="s">
        <v>13026</v>
      </c>
      <c r="O881" s="1" t="s">
        <v>13027</v>
      </c>
      <c r="P881" s="1">
        <v>1.0</v>
      </c>
      <c r="Q881" s="1">
        <v>1.0</v>
      </c>
      <c r="U881" s="1">
        <v>2.0</v>
      </c>
      <c r="V881" s="1" t="s">
        <v>13028</v>
      </c>
      <c r="W881" s="10">
        <v>44118.0</v>
      </c>
      <c r="X881" s="6"/>
      <c r="Y881" s="6"/>
    </row>
    <row r="882">
      <c r="A882" s="1" t="s">
        <v>3839</v>
      </c>
      <c r="B882" s="1" t="s">
        <v>3840</v>
      </c>
      <c r="C882" s="1" t="s">
        <v>3841</v>
      </c>
      <c r="D882" s="1" t="s">
        <v>3842</v>
      </c>
      <c r="E882" s="1" t="s">
        <v>3843</v>
      </c>
      <c r="F882" s="1" t="s">
        <v>3844</v>
      </c>
      <c r="G882" s="1" t="s">
        <v>3262</v>
      </c>
      <c r="H882" s="1" t="s">
        <v>3845</v>
      </c>
      <c r="J882" s="4" t="s">
        <v>3846</v>
      </c>
      <c r="K882" s="1" t="s">
        <v>30</v>
      </c>
      <c r="L882" s="1" t="s">
        <v>31</v>
      </c>
      <c r="M882" s="1" t="s">
        <v>3847</v>
      </c>
      <c r="N882" s="1" t="s">
        <v>3848</v>
      </c>
      <c r="O882" s="1" t="s">
        <v>3849</v>
      </c>
      <c r="P882" s="1">
        <v>1.0</v>
      </c>
      <c r="Q882" s="1">
        <v>1.0</v>
      </c>
      <c r="U882" s="1">
        <v>1.0</v>
      </c>
      <c r="V882" s="1" t="s">
        <v>3850</v>
      </c>
      <c r="W882" s="10">
        <v>44121.0</v>
      </c>
      <c r="X882" s="1" t="s">
        <v>135</v>
      </c>
      <c r="Y882" s="1" t="s">
        <v>199</v>
      </c>
    </row>
    <row r="883">
      <c r="A883" s="1" t="s">
        <v>13029</v>
      </c>
      <c r="B883" s="1" t="s">
        <v>13030</v>
      </c>
      <c r="C883" s="1" t="s">
        <v>13031</v>
      </c>
      <c r="D883" s="1" t="s">
        <v>13032</v>
      </c>
      <c r="J883" s="4" t="s">
        <v>13033</v>
      </c>
      <c r="K883" s="1" t="s">
        <v>401</v>
      </c>
      <c r="L883" s="1" t="s">
        <v>31</v>
      </c>
      <c r="M883" s="1" t="s">
        <v>13034</v>
      </c>
      <c r="N883" s="1" t="s">
        <v>13035</v>
      </c>
      <c r="O883" s="1" t="s">
        <v>13036</v>
      </c>
      <c r="P883" s="1">
        <v>1.0</v>
      </c>
      <c r="Q883" s="1">
        <v>1.0</v>
      </c>
      <c r="U883" s="1">
        <v>22.0</v>
      </c>
      <c r="V883" s="1" t="s">
        <v>13037</v>
      </c>
      <c r="W883" s="10">
        <v>44128.0</v>
      </c>
      <c r="X883" s="6"/>
      <c r="Y883" s="1" t="s">
        <v>36</v>
      </c>
    </row>
    <row r="884">
      <c r="A884" s="1" t="s">
        <v>13038</v>
      </c>
      <c r="B884" s="1" t="s">
        <v>13039</v>
      </c>
      <c r="C884" s="1" t="s">
        <v>13040</v>
      </c>
      <c r="D884" s="1" t="s">
        <v>13041</v>
      </c>
      <c r="E884" s="1" t="s">
        <v>13042</v>
      </c>
      <c r="J884" s="4" t="s">
        <v>13043</v>
      </c>
      <c r="K884" s="1" t="s">
        <v>30</v>
      </c>
      <c r="L884" s="1" t="s">
        <v>31</v>
      </c>
      <c r="M884" s="1" t="s">
        <v>4254</v>
      </c>
      <c r="N884" s="1" t="s">
        <v>13044</v>
      </c>
      <c r="O884" s="1" t="s">
        <v>13045</v>
      </c>
      <c r="P884" s="1">
        <v>1.0</v>
      </c>
      <c r="Q884" s="1">
        <v>1.0</v>
      </c>
      <c r="U884" s="1">
        <v>1.0</v>
      </c>
      <c r="V884" s="1" t="s">
        <v>13046</v>
      </c>
      <c r="W884" s="10">
        <v>44120.0</v>
      </c>
      <c r="X884" s="6"/>
      <c r="Y884" s="6"/>
    </row>
    <row r="885">
      <c r="A885" s="1" t="s">
        <v>3859</v>
      </c>
      <c r="B885" s="1" t="s">
        <v>3860</v>
      </c>
      <c r="C885" s="1" t="s">
        <v>3861</v>
      </c>
      <c r="J885" s="4" t="s">
        <v>3862</v>
      </c>
      <c r="K885" s="1" t="s">
        <v>30</v>
      </c>
      <c r="L885" s="1" t="s">
        <v>31</v>
      </c>
      <c r="M885" s="1" t="s">
        <v>31</v>
      </c>
      <c r="N885" s="1" t="s">
        <v>3863</v>
      </c>
      <c r="O885" s="1" t="s">
        <v>3864</v>
      </c>
      <c r="P885" s="1">
        <v>1.0</v>
      </c>
      <c r="Q885" s="1">
        <v>1.0</v>
      </c>
      <c r="U885" s="1">
        <v>3.0</v>
      </c>
      <c r="V885" s="1" t="s">
        <v>3865</v>
      </c>
      <c r="W885" s="10">
        <v>44102.0</v>
      </c>
      <c r="X885" s="6"/>
      <c r="Y885" s="6"/>
    </row>
    <row r="886">
      <c r="A886" s="1" t="s">
        <v>13047</v>
      </c>
      <c r="B886" s="1" t="s">
        <v>13048</v>
      </c>
      <c r="C886" s="1" t="s">
        <v>13049</v>
      </c>
      <c r="D886" s="1" t="s">
        <v>13050</v>
      </c>
      <c r="J886" s="4" t="s">
        <v>13051</v>
      </c>
      <c r="K886" s="1" t="s">
        <v>30</v>
      </c>
      <c r="L886" s="1" t="s">
        <v>31</v>
      </c>
      <c r="M886" s="1" t="s">
        <v>13052</v>
      </c>
      <c r="N886" s="1" t="s">
        <v>13053</v>
      </c>
      <c r="O886" s="1" t="s">
        <v>13054</v>
      </c>
      <c r="P886" s="1">
        <v>1.0</v>
      </c>
      <c r="Q886" s="1">
        <v>1.0</v>
      </c>
      <c r="U886" s="1">
        <v>86.0</v>
      </c>
      <c r="V886" s="1" t="s">
        <v>13055</v>
      </c>
      <c r="W886" s="10">
        <v>44119.0</v>
      </c>
      <c r="X886" s="6"/>
      <c r="Y886" s="6"/>
    </row>
    <row r="887">
      <c r="A887" s="1" t="s">
        <v>13056</v>
      </c>
      <c r="B887" s="1" t="s">
        <v>13057</v>
      </c>
      <c r="C887" s="1" t="s">
        <v>5713</v>
      </c>
      <c r="D887" s="1" t="s">
        <v>5714</v>
      </c>
      <c r="F887" s="1" t="s">
        <v>5715</v>
      </c>
      <c r="G887" s="1" t="s">
        <v>5716</v>
      </c>
      <c r="H887" s="1" t="s">
        <v>13058</v>
      </c>
      <c r="J887" s="4" t="s">
        <v>13059</v>
      </c>
      <c r="K887" s="1" t="s">
        <v>401</v>
      </c>
      <c r="L887" s="1" t="s">
        <v>31</v>
      </c>
      <c r="M887" s="1" t="s">
        <v>13060</v>
      </c>
      <c r="N887" s="1" t="s">
        <v>13061</v>
      </c>
      <c r="O887" s="1" t="s">
        <v>13062</v>
      </c>
      <c r="P887" s="1">
        <v>1.0</v>
      </c>
      <c r="Q887" s="1">
        <v>2.0</v>
      </c>
      <c r="R887" s="1">
        <v>3.0</v>
      </c>
      <c r="U887" s="1">
        <v>63.0</v>
      </c>
      <c r="V887" s="1" t="s">
        <v>13063</v>
      </c>
      <c r="W887" s="10">
        <v>43958.0</v>
      </c>
      <c r="X887" s="1" t="s">
        <v>95</v>
      </c>
      <c r="Y887" s="1" t="s">
        <v>36</v>
      </c>
    </row>
    <row r="888">
      <c r="A888" s="1" t="s">
        <v>13064</v>
      </c>
      <c r="B888" s="1" t="s">
        <v>13065</v>
      </c>
      <c r="C888" s="1" t="s">
        <v>13066</v>
      </c>
      <c r="D888" s="1" t="s">
        <v>13066</v>
      </c>
      <c r="G888" s="1" t="s">
        <v>13067</v>
      </c>
      <c r="J888" s="4" t="s">
        <v>13068</v>
      </c>
      <c r="K888" s="1" t="s">
        <v>30</v>
      </c>
      <c r="L888" s="1" t="s">
        <v>31</v>
      </c>
      <c r="M888" s="1" t="s">
        <v>1711</v>
      </c>
      <c r="N888" s="1" t="s">
        <v>13069</v>
      </c>
      <c r="O888" s="1" t="s">
        <v>13070</v>
      </c>
      <c r="P888" s="1">
        <v>1.0</v>
      </c>
      <c r="Q888" s="1">
        <v>1.0</v>
      </c>
      <c r="U888" s="1">
        <v>1.0</v>
      </c>
      <c r="V888" s="1" t="s">
        <v>13071</v>
      </c>
      <c r="W888" s="10">
        <v>44118.0</v>
      </c>
      <c r="X888" s="6"/>
      <c r="Y888" s="6"/>
    </row>
    <row r="889">
      <c r="A889" s="1" t="s">
        <v>13072</v>
      </c>
      <c r="B889" s="1" t="s">
        <v>13073</v>
      </c>
      <c r="C889" s="1" t="s">
        <v>13074</v>
      </c>
      <c r="J889" s="4" t="s">
        <v>13075</v>
      </c>
      <c r="K889" s="1" t="s">
        <v>30</v>
      </c>
      <c r="L889" s="1" t="s">
        <v>31</v>
      </c>
      <c r="M889" s="1" t="s">
        <v>225</v>
      </c>
      <c r="N889" s="1" t="s">
        <v>13076</v>
      </c>
      <c r="O889" s="1" t="s">
        <v>13077</v>
      </c>
      <c r="P889" s="1">
        <v>1.0</v>
      </c>
      <c r="Q889" s="1">
        <v>1.0</v>
      </c>
      <c r="U889" s="1">
        <v>2.0</v>
      </c>
      <c r="V889" s="1" t="s">
        <v>13078</v>
      </c>
      <c r="W889" s="9"/>
      <c r="X889" s="6"/>
      <c r="Y889" s="6"/>
    </row>
    <row r="890">
      <c r="A890" s="1" t="s">
        <v>13079</v>
      </c>
      <c r="B890" s="1" t="s">
        <v>13080</v>
      </c>
      <c r="C890" s="1" t="s">
        <v>13081</v>
      </c>
      <c r="J890" s="4" t="s">
        <v>13082</v>
      </c>
      <c r="K890" s="1" t="s">
        <v>30</v>
      </c>
      <c r="L890" s="1" t="s">
        <v>51</v>
      </c>
      <c r="M890" s="1" t="s">
        <v>12777</v>
      </c>
      <c r="N890" s="1" t="s">
        <v>13083</v>
      </c>
      <c r="O890" s="1" t="s">
        <v>13084</v>
      </c>
      <c r="P890" s="1">
        <v>1.0</v>
      </c>
      <c r="Q890" s="1">
        <v>1.0</v>
      </c>
      <c r="U890" s="1">
        <v>1.0</v>
      </c>
      <c r="V890" s="1" t="s">
        <v>13085</v>
      </c>
      <c r="W890" s="10">
        <v>44118.0</v>
      </c>
      <c r="X890" s="6"/>
      <c r="Y890" s="1"/>
    </row>
    <row r="891">
      <c r="A891" s="1" t="s">
        <v>13086</v>
      </c>
      <c r="B891" s="1" t="s">
        <v>13087</v>
      </c>
      <c r="C891" s="1" t="s">
        <v>13088</v>
      </c>
      <c r="D891" s="1" t="s">
        <v>13089</v>
      </c>
      <c r="E891" s="1" t="s">
        <v>13090</v>
      </c>
      <c r="F891" s="1" t="s">
        <v>13091</v>
      </c>
      <c r="G891" s="1" t="s">
        <v>11127</v>
      </c>
      <c r="J891" s="4" t="s">
        <v>13092</v>
      </c>
      <c r="K891" s="1" t="s">
        <v>30</v>
      </c>
      <c r="L891" s="1" t="s">
        <v>51</v>
      </c>
      <c r="M891" s="1" t="s">
        <v>12777</v>
      </c>
      <c r="N891" s="1" t="s">
        <v>13093</v>
      </c>
      <c r="O891" s="1" t="s">
        <v>13094</v>
      </c>
      <c r="P891" s="1">
        <v>2.0</v>
      </c>
      <c r="Q891" s="1">
        <v>1.0</v>
      </c>
      <c r="U891" s="1">
        <v>1.0</v>
      </c>
      <c r="V891" s="1" t="s">
        <v>13085</v>
      </c>
      <c r="W891" s="10">
        <v>44118.0</v>
      </c>
      <c r="X891" s="1" t="s">
        <v>95</v>
      </c>
      <c r="Y891" s="6"/>
    </row>
    <row r="892">
      <c r="A892" s="1" t="s">
        <v>13095</v>
      </c>
      <c r="B892" s="4" t="s">
        <v>13096</v>
      </c>
      <c r="C892" s="1" t="s">
        <v>13097</v>
      </c>
      <c r="H892" s="1" t="s">
        <v>13098</v>
      </c>
      <c r="J892" s="4" t="s">
        <v>13099</v>
      </c>
      <c r="K892" s="1" t="s">
        <v>663</v>
      </c>
      <c r="L892" s="1" t="s">
        <v>31</v>
      </c>
      <c r="M892" s="1" t="s">
        <v>13100</v>
      </c>
      <c r="N892" s="1" t="s">
        <v>13101</v>
      </c>
      <c r="O892" s="1" t="s">
        <v>13102</v>
      </c>
      <c r="P892" s="1">
        <v>1.0</v>
      </c>
      <c r="Q892" s="1">
        <v>1.0</v>
      </c>
      <c r="U892" s="1">
        <v>2.0</v>
      </c>
      <c r="V892" s="1" t="s">
        <v>13103</v>
      </c>
      <c r="W892" s="10">
        <v>44117.0</v>
      </c>
      <c r="X892" s="6"/>
      <c r="Y892" s="1" t="s">
        <v>36</v>
      </c>
    </row>
    <row r="893">
      <c r="A893" s="1" t="s">
        <v>13104</v>
      </c>
      <c r="B893" s="1" t="s">
        <v>13105</v>
      </c>
      <c r="C893" s="1" t="s">
        <v>13106</v>
      </c>
      <c r="D893" s="1" t="s">
        <v>13107</v>
      </c>
      <c r="E893" s="1" t="s">
        <v>13108</v>
      </c>
      <c r="J893" s="4" t="s">
        <v>13109</v>
      </c>
      <c r="K893" s="1" t="s">
        <v>30</v>
      </c>
      <c r="L893" s="1" t="s">
        <v>31</v>
      </c>
      <c r="M893" s="1" t="s">
        <v>13110</v>
      </c>
      <c r="N893" s="1" t="s">
        <v>13111</v>
      </c>
      <c r="O893" s="1" t="s">
        <v>13112</v>
      </c>
      <c r="P893" s="1">
        <v>1.0</v>
      </c>
      <c r="Q893" s="1">
        <v>1.0</v>
      </c>
      <c r="U893" s="1">
        <v>2.0</v>
      </c>
      <c r="V893" s="1" t="s">
        <v>13113</v>
      </c>
      <c r="W893" s="9"/>
      <c r="X893" s="6"/>
      <c r="Y893" s="1" t="s">
        <v>36</v>
      </c>
    </row>
    <row r="894">
      <c r="A894" s="1" t="s">
        <v>13114</v>
      </c>
      <c r="B894" s="1" t="s">
        <v>13115</v>
      </c>
      <c r="C894" s="1" t="s">
        <v>13116</v>
      </c>
      <c r="H894" s="1" t="s">
        <v>13117</v>
      </c>
      <c r="J894" s="4" t="s">
        <v>13118</v>
      </c>
      <c r="K894" s="1" t="s">
        <v>30</v>
      </c>
      <c r="L894" s="1" t="s">
        <v>31</v>
      </c>
      <c r="M894" s="1" t="s">
        <v>4639</v>
      </c>
      <c r="N894" s="1" t="s">
        <v>13119</v>
      </c>
      <c r="O894" s="1" t="s">
        <v>13120</v>
      </c>
      <c r="P894" s="1">
        <v>1.0</v>
      </c>
      <c r="Q894" s="1">
        <v>1.0</v>
      </c>
      <c r="U894" s="1">
        <v>8.0</v>
      </c>
      <c r="V894" s="1" t="s">
        <v>13121</v>
      </c>
      <c r="W894" s="10">
        <v>44093.0</v>
      </c>
      <c r="X894" s="6"/>
      <c r="Y894" s="6"/>
    </row>
    <row r="895">
      <c r="A895" s="1" t="s">
        <v>13122</v>
      </c>
      <c r="B895" s="1" t="s">
        <v>13123</v>
      </c>
      <c r="C895" s="1" t="s">
        <v>13124</v>
      </c>
      <c r="J895" s="4" t="s">
        <v>13125</v>
      </c>
      <c r="K895" s="1" t="s">
        <v>2309</v>
      </c>
      <c r="L895" s="1" t="s">
        <v>51</v>
      </c>
      <c r="M895" s="1" t="s">
        <v>13126</v>
      </c>
      <c r="N895" s="1" t="s">
        <v>13127</v>
      </c>
      <c r="O895" s="1" t="s">
        <v>13128</v>
      </c>
      <c r="P895" s="1">
        <v>1.0</v>
      </c>
      <c r="Q895" s="1">
        <v>1.0</v>
      </c>
      <c r="S895" s="1">
        <v>1.0</v>
      </c>
      <c r="U895" s="1">
        <v>1.0</v>
      </c>
      <c r="V895" s="1" t="s">
        <v>13129</v>
      </c>
      <c r="W895" s="10">
        <v>44116.0</v>
      </c>
      <c r="X895" s="6"/>
      <c r="Y895" s="1" t="s">
        <v>36</v>
      </c>
    </row>
    <row r="896">
      <c r="A896" s="1" t="s">
        <v>13130</v>
      </c>
      <c r="B896" s="1" t="s">
        <v>13131</v>
      </c>
      <c r="C896" s="1" t="s">
        <v>13132</v>
      </c>
      <c r="D896" s="1" t="s">
        <v>13133</v>
      </c>
      <c r="H896" s="1" t="s">
        <v>13134</v>
      </c>
      <c r="J896" s="4" t="s">
        <v>13135</v>
      </c>
      <c r="K896" s="1" t="s">
        <v>30</v>
      </c>
      <c r="L896" s="1" t="s">
        <v>31</v>
      </c>
      <c r="M896" s="1" t="s">
        <v>13136</v>
      </c>
      <c r="N896" s="1" t="s">
        <v>13137</v>
      </c>
      <c r="O896" s="1" t="s">
        <v>13138</v>
      </c>
      <c r="P896" s="1">
        <v>1.0</v>
      </c>
      <c r="Q896" s="1">
        <v>1.0</v>
      </c>
      <c r="U896" s="1">
        <v>12.0</v>
      </c>
      <c r="V896" s="1" t="s">
        <v>13139</v>
      </c>
      <c r="W896" s="10">
        <v>44019.0</v>
      </c>
      <c r="X896" s="6"/>
      <c r="Y896" s="1" t="s">
        <v>36</v>
      </c>
    </row>
    <row r="897">
      <c r="A897" s="1" t="s">
        <v>13140</v>
      </c>
      <c r="B897" s="1" t="s">
        <v>13141</v>
      </c>
      <c r="C897" s="1" t="s">
        <v>13142</v>
      </c>
      <c r="D897" s="1" t="s">
        <v>13143</v>
      </c>
      <c r="E897" s="1" t="s">
        <v>13144</v>
      </c>
      <c r="G897" s="1" t="s">
        <v>1708</v>
      </c>
      <c r="J897" s="4" t="s">
        <v>13145</v>
      </c>
      <c r="K897" s="1" t="s">
        <v>30</v>
      </c>
      <c r="L897" s="1" t="s">
        <v>31</v>
      </c>
      <c r="M897" s="1" t="s">
        <v>13146</v>
      </c>
      <c r="N897" s="1" t="s">
        <v>13147</v>
      </c>
      <c r="O897" s="1" t="s">
        <v>13148</v>
      </c>
      <c r="P897" s="1">
        <v>3.0</v>
      </c>
      <c r="Q897" s="1">
        <v>2.0</v>
      </c>
      <c r="R897" s="1">
        <v>1.0</v>
      </c>
      <c r="U897" s="1">
        <v>188.0</v>
      </c>
      <c r="V897" s="1" t="s">
        <v>13149</v>
      </c>
      <c r="W897" s="10">
        <v>44095.0</v>
      </c>
      <c r="X897" s="6"/>
      <c r="Y897" s="6"/>
    </row>
    <row r="898">
      <c r="A898" s="1" t="s">
        <v>13150</v>
      </c>
      <c r="B898" s="1" t="s">
        <v>13151</v>
      </c>
      <c r="C898" s="1" t="s">
        <v>13152</v>
      </c>
      <c r="D898" s="1" t="s">
        <v>13153</v>
      </c>
      <c r="E898" s="1" t="s">
        <v>13154</v>
      </c>
      <c r="F898" s="1" t="s">
        <v>13155</v>
      </c>
      <c r="G898" s="1" t="s">
        <v>13156</v>
      </c>
      <c r="H898" s="1" t="s">
        <v>13157</v>
      </c>
      <c r="J898" s="4" t="s">
        <v>13158</v>
      </c>
      <c r="K898" s="1" t="s">
        <v>30</v>
      </c>
      <c r="L898" s="1" t="s">
        <v>1191</v>
      </c>
      <c r="M898" s="1" t="s">
        <v>13159</v>
      </c>
      <c r="N898" s="1" t="s">
        <v>13160</v>
      </c>
      <c r="O898" s="1" t="s">
        <v>13161</v>
      </c>
      <c r="P898" s="1">
        <v>1.0</v>
      </c>
      <c r="Q898" s="1">
        <v>1.0</v>
      </c>
      <c r="S898" s="1">
        <v>1.0</v>
      </c>
      <c r="U898" s="1">
        <v>2.0</v>
      </c>
      <c r="V898" s="1" t="s">
        <v>13162</v>
      </c>
      <c r="W898" s="9"/>
      <c r="X898" s="1" t="s">
        <v>95</v>
      </c>
      <c r="Y898" s="1"/>
    </row>
    <row r="899">
      <c r="A899" s="1" t="s">
        <v>13163</v>
      </c>
      <c r="B899" s="1" t="s">
        <v>13164</v>
      </c>
      <c r="C899" s="1" t="s">
        <v>13165</v>
      </c>
      <c r="D899" s="1" t="s">
        <v>13166</v>
      </c>
      <c r="E899" s="1" t="s">
        <v>13167</v>
      </c>
      <c r="G899" s="1" t="s">
        <v>4782</v>
      </c>
      <c r="J899" s="4" t="s">
        <v>13168</v>
      </c>
      <c r="K899" s="1" t="s">
        <v>30</v>
      </c>
      <c r="L899" s="1" t="s">
        <v>51</v>
      </c>
      <c r="M899" s="1" t="s">
        <v>13169</v>
      </c>
      <c r="N899" s="1" t="s">
        <v>13170</v>
      </c>
      <c r="O899" s="1" t="s">
        <v>13171</v>
      </c>
      <c r="P899" s="1">
        <v>2.0</v>
      </c>
      <c r="Q899" s="1">
        <v>1.0</v>
      </c>
      <c r="U899" s="1">
        <v>86.0</v>
      </c>
      <c r="V899" s="1" t="s">
        <v>13172</v>
      </c>
      <c r="W899" s="10">
        <v>44030.0</v>
      </c>
      <c r="X899" s="6"/>
      <c r="Y899" s="1"/>
    </row>
    <row r="900">
      <c r="A900" s="1" t="s">
        <v>13173</v>
      </c>
      <c r="B900" s="1" t="s">
        <v>13174</v>
      </c>
      <c r="C900" s="1" t="s">
        <v>13175</v>
      </c>
      <c r="D900" s="1" t="s">
        <v>13176</v>
      </c>
      <c r="F900" s="1" t="s">
        <v>13177</v>
      </c>
      <c r="G900" s="1" t="s">
        <v>13178</v>
      </c>
      <c r="J900" s="4" t="s">
        <v>13179</v>
      </c>
      <c r="K900" s="1" t="s">
        <v>401</v>
      </c>
      <c r="L900" s="1" t="s">
        <v>31</v>
      </c>
      <c r="M900" s="1" t="s">
        <v>13180</v>
      </c>
      <c r="N900" s="1" t="s">
        <v>13181</v>
      </c>
      <c r="O900" s="1" t="s">
        <v>13182</v>
      </c>
      <c r="P900" s="1">
        <v>1.0</v>
      </c>
      <c r="Q900" s="1">
        <v>1.0</v>
      </c>
      <c r="U900" s="1">
        <v>28.0</v>
      </c>
      <c r="V900" s="1" t="s">
        <v>13183</v>
      </c>
      <c r="W900" s="10">
        <v>44022.0</v>
      </c>
      <c r="X900" s="1" t="s">
        <v>95</v>
      </c>
      <c r="Y900" s="1"/>
    </row>
    <row r="901">
      <c r="A901" s="1" t="s">
        <v>13184</v>
      </c>
      <c r="B901" s="1" t="s">
        <v>13185</v>
      </c>
      <c r="C901" s="1" t="s">
        <v>10854</v>
      </c>
      <c r="D901" s="1" t="s">
        <v>10855</v>
      </c>
      <c r="J901" s="4" t="s">
        <v>13186</v>
      </c>
      <c r="K901" s="1" t="s">
        <v>30</v>
      </c>
      <c r="L901" s="1" t="s">
        <v>31</v>
      </c>
      <c r="M901" s="1" t="s">
        <v>31</v>
      </c>
      <c r="N901" s="1" t="s">
        <v>13187</v>
      </c>
      <c r="O901" s="1" t="s">
        <v>13188</v>
      </c>
      <c r="P901" s="1">
        <v>1.0</v>
      </c>
      <c r="U901" s="1">
        <v>92.0</v>
      </c>
      <c r="V901" s="1" t="s">
        <v>13189</v>
      </c>
      <c r="W901" s="10">
        <v>43961.0</v>
      </c>
      <c r="X901" s="6"/>
      <c r="Y901" s="1"/>
    </row>
    <row r="902">
      <c r="A902" s="1" t="s">
        <v>13190</v>
      </c>
      <c r="B902" s="1" t="s">
        <v>13191</v>
      </c>
      <c r="C902" s="1" t="s">
        <v>13192</v>
      </c>
      <c r="D902" s="1" t="s">
        <v>13193</v>
      </c>
      <c r="F902" s="1" t="s">
        <v>13194</v>
      </c>
      <c r="G902" s="1" t="s">
        <v>358</v>
      </c>
      <c r="J902" s="14" t="s">
        <v>13195</v>
      </c>
      <c r="K902" s="1" t="s">
        <v>30</v>
      </c>
      <c r="L902" s="1" t="s">
        <v>51</v>
      </c>
      <c r="M902" s="1" t="s">
        <v>13196</v>
      </c>
      <c r="N902" s="1" t="s">
        <v>13197</v>
      </c>
      <c r="O902" s="1" t="s">
        <v>13198</v>
      </c>
      <c r="P902" s="1">
        <v>1.0</v>
      </c>
      <c r="Q902" s="1">
        <v>1.0</v>
      </c>
      <c r="U902" s="1">
        <v>2.0</v>
      </c>
      <c r="V902" s="1" t="s">
        <v>13199</v>
      </c>
      <c r="W902" s="9"/>
      <c r="X902" s="1" t="s">
        <v>95</v>
      </c>
      <c r="Y902" s="1"/>
    </row>
    <row r="903">
      <c r="A903" s="1" t="s">
        <v>13200</v>
      </c>
      <c r="B903" s="1" t="s">
        <v>13201</v>
      </c>
      <c r="C903" s="1" t="s">
        <v>13202</v>
      </c>
      <c r="D903" s="1" t="s">
        <v>13203</v>
      </c>
      <c r="E903" s="1" t="s">
        <v>13204</v>
      </c>
      <c r="H903" s="1" t="s">
        <v>13205</v>
      </c>
      <c r="J903" s="4" t="s">
        <v>13206</v>
      </c>
      <c r="K903" s="1" t="s">
        <v>30</v>
      </c>
      <c r="L903" s="1" t="s">
        <v>31</v>
      </c>
      <c r="M903" s="1" t="s">
        <v>13207</v>
      </c>
      <c r="N903" s="1" t="s">
        <v>13208</v>
      </c>
      <c r="O903" s="1" t="s">
        <v>13209</v>
      </c>
      <c r="P903" s="1">
        <v>3.0</v>
      </c>
      <c r="Q903" s="1">
        <v>2.0</v>
      </c>
      <c r="U903" s="1">
        <v>7.0</v>
      </c>
      <c r="V903" s="1" t="s">
        <v>13210</v>
      </c>
      <c r="W903" s="10">
        <v>43909.0</v>
      </c>
      <c r="X903" s="6"/>
      <c r="Y903" s="1" t="s">
        <v>36</v>
      </c>
    </row>
    <row r="904">
      <c r="A904" s="1" t="s">
        <v>13211</v>
      </c>
      <c r="B904" s="1" t="s">
        <v>13212</v>
      </c>
      <c r="C904" s="1" t="s">
        <v>13213</v>
      </c>
      <c r="F904" s="1" t="s">
        <v>13214</v>
      </c>
      <c r="G904" s="1" t="s">
        <v>13215</v>
      </c>
      <c r="J904" s="4" t="s">
        <v>13216</v>
      </c>
      <c r="K904" s="1" t="s">
        <v>30</v>
      </c>
      <c r="L904" s="1" t="s">
        <v>51</v>
      </c>
      <c r="M904" s="1" t="s">
        <v>13217</v>
      </c>
      <c r="N904" s="1" t="s">
        <v>13218</v>
      </c>
      <c r="O904" s="1" t="s">
        <v>13219</v>
      </c>
      <c r="P904" s="1">
        <v>1.0</v>
      </c>
      <c r="Q904" s="1">
        <v>1.0</v>
      </c>
      <c r="U904" s="1">
        <v>1.0</v>
      </c>
      <c r="V904" s="1" t="s">
        <v>13220</v>
      </c>
      <c r="W904" s="10">
        <v>44113.0</v>
      </c>
      <c r="X904" s="1" t="s">
        <v>95</v>
      </c>
      <c r="Y904" s="1" t="s">
        <v>36</v>
      </c>
    </row>
    <row r="905">
      <c r="A905" s="1" t="s">
        <v>13221</v>
      </c>
      <c r="B905" s="1" t="s">
        <v>13222</v>
      </c>
      <c r="C905" s="1" t="s">
        <v>3023</v>
      </c>
      <c r="D905" s="1" t="s">
        <v>3024</v>
      </c>
      <c r="G905" s="1" t="s">
        <v>3025</v>
      </c>
      <c r="H905" s="1" t="s">
        <v>13223</v>
      </c>
      <c r="J905" s="4" t="s">
        <v>13224</v>
      </c>
      <c r="K905" s="1" t="s">
        <v>30</v>
      </c>
      <c r="L905" s="1" t="s">
        <v>31</v>
      </c>
      <c r="M905" s="1" t="s">
        <v>13225</v>
      </c>
      <c r="N905" s="1" t="s">
        <v>13226</v>
      </c>
      <c r="O905" s="1" t="s">
        <v>13227</v>
      </c>
      <c r="P905" s="1">
        <v>1.0</v>
      </c>
      <c r="Q905" s="1">
        <v>1.0</v>
      </c>
      <c r="U905" s="1">
        <v>21.0</v>
      </c>
      <c r="V905" s="1" t="s">
        <v>13228</v>
      </c>
      <c r="W905" s="9"/>
      <c r="X905" s="6"/>
      <c r="Y905" s="1" t="s">
        <v>36</v>
      </c>
    </row>
    <row r="906">
      <c r="A906" s="1" t="s">
        <v>13229</v>
      </c>
      <c r="B906" s="1" t="s">
        <v>13230</v>
      </c>
      <c r="C906" s="1" t="s">
        <v>3023</v>
      </c>
      <c r="D906" s="1" t="s">
        <v>3024</v>
      </c>
      <c r="G906" s="1" t="s">
        <v>3025</v>
      </c>
      <c r="H906" s="1" t="s">
        <v>13231</v>
      </c>
      <c r="J906" s="4" t="s">
        <v>13232</v>
      </c>
      <c r="K906" s="1" t="s">
        <v>30</v>
      </c>
      <c r="L906" s="1" t="s">
        <v>30</v>
      </c>
      <c r="N906" s="1" t="s">
        <v>13233</v>
      </c>
      <c r="O906" s="1" t="s">
        <v>13234</v>
      </c>
      <c r="P906" s="1">
        <v>1.0</v>
      </c>
      <c r="Q906" s="1">
        <v>1.0</v>
      </c>
      <c r="U906" s="1">
        <v>4.0</v>
      </c>
      <c r="V906" s="1" t="s">
        <v>13235</v>
      </c>
      <c r="W906" s="10">
        <v>44113.0</v>
      </c>
      <c r="X906" s="6"/>
      <c r="Y906" s="1" t="s">
        <v>36</v>
      </c>
    </row>
    <row r="907">
      <c r="A907" s="1" t="s">
        <v>13236</v>
      </c>
      <c r="B907" s="1" t="s">
        <v>13237</v>
      </c>
      <c r="C907" s="1" t="s">
        <v>13238</v>
      </c>
      <c r="D907" s="1" t="s">
        <v>13239</v>
      </c>
      <c r="E907" s="1" t="s">
        <v>13240</v>
      </c>
      <c r="J907" s="4" t="s">
        <v>13241</v>
      </c>
      <c r="K907" s="1" t="s">
        <v>30</v>
      </c>
      <c r="L907" s="1" t="s">
        <v>31</v>
      </c>
      <c r="M907" s="1" t="s">
        <v>5665</v>
      </c>
      <c r="N907" s="1" t="s">
        <v>13242</v>
      </c>
      <c r="O907" s="1" t="s">
        <v>13243</v>
      </c>
      <c r="P907" s="1">
        <v>1.0</v>
      </c>
      <c r="Q907" s="1">
        <v>1.0</v>
      </c>
      <c r="U907" s="1">
        <v>9.0</v>
      </c>
      <c r="V907" s="1" t="s">
        <v>13244</v>
      </c>
      <c r="W907" s="10">
        <v>43943.0</v>
      </c>
      <c r="X907" s="6"/>
      <c r="Y907" s="1" t="s">
        <v>36</v>
      </c>
    </row>
    <row r="908">
      <c r="A908" s="1" t="s">
        <v>13245</v>
      </c>
      <c r="B908" s="1" t="s">
        <v>13246</v>
      </c>
      <c r="C908" s="1" t="s">
        <v>13247</v>
      </c>
      <c r="D908" s="1" t="s">
        <v>13248</v>
      </c>
      <c r="E908" s="1" t="s">
        <v>13249</v>
      </c>
      <c r="G908" s="1" t="s">
        <v>13250</v>
      </c>
      <c r="H908" s="1" t="s">
        <v>13251</v>
      </c>
      <c r="I908" s="1" t="s">
        <v>13252</v>
      </c>
      <c r="J908" s="14" t="s">
        <v>13253</v>
      </c>
      <c r="K908" s="1" t="s">
        <v>401</v>
      </c>
      <c r="L908" s="1" t="s">
        <v>31</v>
      </c>
      <c r="M908" s="1" t="s">
        <v>13254</v>
      </c>
      <c r="N908" s="1" t="s">
        <v>13255</v>
      </c>
      <c r="O908" s="1" t="s">
        <v>13256</v>
      </c>
      <c r="P908" s="1">
        <v>1.0</v>
      </c>
      <c r="Q908" s="1">
        <v>1.0</v>
      </c>
      <c r="R908" s="1">
        <v>1.0</v>
      </c>
      <c r="U908" s="1">
        <v>6.0</v>
      </c>
      <c r="V908" s="1" t="s">
        <v>13257</v>
      </c>
      <c r="W908" s="9"/>
      <c r="X908" s="1" t="s">
        <v>95</v>
      </c>
      <c r="Y908" s="1" t="s">
        <v>36</v>
      </c>
    </row>
    <row r="909">
      <c r="A909" s="1" t="s">
        <v>13258</v>
      </c>
      <c r="B909" s="1" t="s">
        <v>13259</v>
      </c>
      <c r="C909" s="1" t="s">
        <v>13260</v>
      </c>
      <c r="J909" s="4" t="s">
        <v>13261</v>
      </c>
      <c r="K909" s="1" t="s">
        <v>30</v>
      </c>
      <c r="L909" s="1" t="s">
        <v>31</v>
      </c>
      <c r="M909" s="1" t="s">
        <v>13262</v>
      </c>
      <c r="N909" s="1" t="s">
        <v>13263</v>
      </c>
      <c r="O909" s="1" t="s">
        <v>13264</v>
      </c>
      <c r="P909" s="1">
        <v>1.0</v>
      </c>
      <c r="Q909" s="1">
        <v>2.0</v>
      </c>
      <c r="U909" s="1">
        <v>3.0</v>
      </c>
      <c r="V909" s="1" t="s">
        <v>13265</v>
      </c>
      <c r="W909" s="10">
        <v>44102.0</v>
      </c>
      <c r="X909" s="6"/>
      <c r="Y909" s="1" t="s">
        <v>36</v>
      </c>
    </row>
    <row r="910">
      <c r="A910" s="1" t="s">
        <v>13266</v>
      </c>
      <c r="B910" s="1" t="s">
        <v>13267</v>
      </c>
      <c r="C910" s="1" t="s">
        <v>13268</v>
      </c>
      <c r="D910" s="1" t="s">
        <v>13269</v>
      </c>
      <c r="E910" s="1" t="s">
        <v>13270</v>
      </c>
      <c r="G910" s="1" t="s">
        <v>13271</v>
      </c>
      <c r="J910" s="4" t="s">
        <v>13272</v>
      </c>
      <c r="K910" s="1" t="s">
        <v>401</v>
      </c>
      <c r="L910" s="1" t="s">
        <v>79</v>
      </c>
      <c r="M910" s="1" t="s">
        <v>13273</v>
      </c>
      <c r="N910" s="1" t="s">
        <v>13274</v>
      </c>
      <c r="O910" s="1" t="s">
        <v>13275</v>
      </c>
      <c r="P910" s="1">
        <v>1.0</v>
      </c>
      <c r="Q910" s="1">
        <v>1.0</v>
      </c>
      <c r="U910" s="1">
        <v>27.0</v>
      </c>
      <c r="V910" s="1" t="s">
        <v>13276</v>
      </c>
      <c r="W910" s="10">
        <v>44090.0</v>
      </c>
      <c r="X910" s="6"/>
      <c r="Y910" s="1" t="s">
        <v>36</v>
      </c>
    </row>
    <row r="911">
      <c r="A911" s="1" t="s">
        <v>13277</v>
      </c>
      <c r="B911" s="1" t="s">
        <v>13278</v>
      </c>
      <c r="C911" s="1" t="s">
        <v>13279</v>
      </c>
      <c r="D911" s="1" t="s">
        <v>13280</v>
      </c>
      <c r="E911" s="1" t="s">
        <v>13281</v>
      </c>
      <c r="J911" s="4" t="s">
        <v>13282</v>
      </c>
      <c r="K911" s="1" t="s">
        <v>30</v>
      </c>
      <c r="L911" s="1" t="s">
        <v>163</v>
      </c>
      <c r="M911" s="1" t="s">
        <v>8786</v>
      </c>
      <c r="N911" s="1" t="s">
        <v>13283</v>
      </c>
      <c r="O911" s="1" t="s">
        <v>13284</v>
      </c>
      <c r="P911" s="1">
        <v>1.0</v>
      </c>
      <c r="Q911" s="1">
        <v>1.0</v>
      </c>
      <c r="R911" s="1">
        <v>1.0</v>
      </c>
      <c r="S911" s="1">
        <v>2.0</v>
      </c>
      <c r="U911" s="1">
        <v>4.0</v>
      </c>
      <c r="V911" s="1" t="s">
        <v>13285</v>
      </c>
      <c r="W911" s="9"/>
      <c r="X911" s="6"/>
      <c r="Y911" s="1" t="s">
        <v>36</v>
      </c>
    </row>
    <row r="912">
      <c r="A912" s="1" t="s">
        <v>13286</v>
      </c>
      <c r="B912" s="1" t="s">
        <v>13287</v>
      </c>
      <c r="C912" s="1" t="s">
        <v>13288</v>
      </c>
      <c r="D912" s="1" t="s">
        <v>13289</v>
      </c>
      <c r="H912" s="1" t="s">
        <v>13290</v>
      </c>
      <c r="J912" s="4" t="s">
        <v>13291</v>
      </c>
      <c r="K912" s="1" t="s">
        <v>30</v>
      </c>
      <c r="L912" s="1" t="s">
        <v>1191</v>
      </c>
      <c r="M912" s="1" t="s">
        <v>13292</v>
      </c>
      <c r="N912" s="1" t="s">
        <v>13293</v>
      </c>
      <c r="O912" s="1" t="s">
        <v>13294</v>
      </c>
      <c r="P912" s="1">
        <v>1.0</v>
      </c>
      <c r="Q912" s="1">
        <v>1.0</v>
      </c>
      <c r="R912" s="1">
        <v>1.0</v>
      </c>
      <c r="U912" s="1">
        <v>10.0</v>
      </c>
      <c r="V912" s="1" t="s">
        <v>13295</v>
      </c>
      <c r="W912" s="10">
        <v>43883.0</v>
      </c>
      <c r="X912" s="6"/>
      <c r="Y912" s="1" t="s">
        <v>36</v>
      </c>
    </row>
    <row r="913">
      <c r="A913" s="1" t="s">
        <v>13296</v>
      </c>
      <c r="B913" s="1" t="s">
        <v>13297</v>
      </c>
      <c r="C913" s="1" t="s">
        <v>13298</v>
      </c>
      <c r="H913" s="1" t="s">
        <v>13299</v>
      </c>
      <c r="J913" s="4" t="s">
        <v>13300</v>
      </c>
      <c r="K913" s="1" t="s">
        <v>401</v>
      </c>
      <c r="L913" s="1" t="s">
        <v>79</v>
      </c>
      <c r="M913" s="1" t="s">
        <v>8440</v>
      </c>
      <c r="N913" s="1" t="s">
        <v>13301</v>
      </c>
      <c r="O913" s="1" t="s">
        <v>13302</v>
      </c>
      <c r="P913" s="1">
        <v>1.0</v>
      </c>
      <c r="Q913" s="1">
        <v>1.0</v>
      </c>
      <c r="U913" s="1">
        <v>15.0</v>
      </c>
      <c r="V913" s="1" t="s">
        <v>13303</v>
      </c>
      <c r="W913" s="10">
        <v>44018.0</v>
      </c>
      <c r="X913" s="6"/>
      <c r="Y913" s="1" t="s">
        <v>3334</v>
      </c>
    </row>
    <row r="914">
      <c r="A914" s="1" t="s">
        <v>13304</v>
      </c>
      <c r="B914" s="1" t="s">
        <v>13305</v>
      </c>
      <c r="C914" s="1" t="s">
        <v>13306</v>
      </c>
      <c r="D914" s="1" t="s">
        <v>13307</v>
      </c>
      <c r="E914" s="1" t="s">
        <v>13308</v>
      </c>
      <c r="G914" s="1" t="s">
        <v>13309</v>
      </c>
      <c r="J914" s="4" t="s">
        <v>13310</v>
      </c>
      <c r="K914" s="1" t="s">
        <v>30</v>
      </c>
      <c r="L914" s="1" t="s">
        <v>1191</v>
      </c>
      <c r="M914" s="1" t="s">
        <v>13311</v>
      </c>
      <c r="N914" s="1" t="s">
        <v>13312</v>
      </c>
      <c r="O914" s="1" t="s">
        <v>13313</v>
      </c>
      <c r="P914" s="1">
        <v>1.0</v>
      </c>
      <c r="Q914" s="1">
        <v>1.0</v>
      </c>
      <c r="U914" s="1">
        <v>2.0</v>
      </c>
      <c r="V914" s="1" t="s">
        <v>13314</v>
      </c>
      <c r="W914" s="9"/>
      <c r="X914" s="6"/>
      <c r="Y914" s="1"/>
    </row>
    <row r="915">
      <c r="A915" s="1" t="s">
        <v>13315</v>
      </c>
      <c r="B915" s="1" t="s">
        <v>13316</v>
      </c>
      <c r="C915" s="1" t="s">
        <v>13317</v>
      </c>
      <c r="H915" s="1" t="s">
        <v>13318</v>
      </c>
      <c r="J915" s="4" t="s">
        <v>13319</v>
      </c>
      <c r="K915" s="1" t="s">
        <v>663</v>
      </c>
      <c r="L915" s="1" t="s">
        <v>31</v>
      </c>
      <c r="M915" s="1" t="s">
        <v>6549</v>
      </c>
      <c r="N915" s="1" t="s">
        <v>13320</v>
      </c>
      <c r="O915" s="1" t="s">
        <v>13321</v>
      </c>
      <c r="P915" s="1">
        <v>1.0</v>
      </c>
      <c r="Q915" s="1">
        <v>1.0</v>
      </c>
      <c r="U915" s="1">
        <v>1.0</v>
      </c>
      <c r="V915" s="1" t="s">
        <v>13322</v>
      </c>
      <c r="W915" s="10">
        <v>44110.0</v>
      </c>
      <c r="X915" s="6"/>
      <c r="Y915" s="1" t="s">
        <v>36</v>
      </c>
    </row>
    <row r="916">
      <c r="A916" s="1" t="s">
        <v>13323</v>
      </c>
      <c r="B916" s="1" t="s">
        <v>13324</v>
      </c>
      <c r="C916" s="1" t="s">
        <v>13325</v>
      </c>
      <c r="D916" s="1" t="s">
        <v>13326</v>
      </c>
      <c r="J916" s="4" t="s">
        <v>13327</v>
      </c>
      <c r="K916" s="1" t="s">
        <v>30</v>
      </c>
      <c r="L916" s="1" t="s">
        <v>31</v>
      </c>
      <c r="M916" s="1" t="s">
        <v>13328</v>
      </c>
      <c r="N916" s="1" t="s">
        <v>13329</v>
      </c>
      <c r="O916" s="1" t="s">
        <v>13330</v>
      </c>
      <c r="P916" s="1">
        <v>1.0</v>
      </c>
      <c r="Q916" s="1">
        <v>1.0</v>
      </c>
      <c r="U916" s="1">
        <v>1.0</v>
      </c>
      <c r="V916" s="1" t="s">
        <v>13331</v>
      </c>
      <c r="W916" s="10">
        <v>44109.0</v>
      </c>
      <c r="X916" s="6"/>
      <c r="Y916" s="1"/>
    </row>
    <row r="917">
      <c r="A917" s="1" t="s">
        <v>13332</v>
      </c>
      <c r="B917" s="1" t="s">
        <v>13333</v>
      </c>
      <c r="C917" s="1" t="s">
        <v>13334</v>
      </c>
      <c r="D917" s="1" t="s">
        <v>13335</v>
      </c>
      <c r="F917" s="1" t="s">
        <v>13336</v>
      </c>
      <c r="G917" s="1" t="s">
        <v>13337</v>
      </c>
      <c r="J917" s="4" t="s">
        <v>13338</v>
      </c>
      <c r="K917" s="1" t="s">
        <v>30</v>
      </c>
      <c r="L917" s="1" t="s">
        <v>51</v>
      </c>
      <c r="M917" s="1" t="s">
        <v>13339</v>
      </c>
      <c r="N917" s="1" t="s">
        <v>13340</v>
      </c>
      <c r="O917" s="1" t="s">
        <v>13341</v>
      </c>
      <c r="P917" s="1">
        <v>1.0</v>
      </c>
      <c r="Q917" s="1">
        <v>1.0</v>
      </c>
      <c r="U917" s="1">
        <v>13.0</v>
      </c>
      <c r="V917" s="1" t="s">
        <v>13342</v>
      </c>
      <c r="W917" s="10">
        <v>43776.0</v>
      </c>
      <c r="X917" s="1" t="s">
        <v>135</v>
      </c>
      <c r="Y917" s="1" t="s">
        <v>36</v>
      </c>
    </row>
    <row r="918">
      <c r="A918" s="1" t="s">
        <v>13343</v>
      </c>
      <c r="B918" s="1" t="s">
        <v>13344</v>
      </c>
      <c r="C918" s="1" t="s">
        <v>13345</v>
      </c>
      <c r="H918" s="1" t="s">
        <v>13346</v>
      </c>
      <c r="J918" s="4" t="s">
        <v>13347</v>
      </c>
      <c r="K918" s="1" t="s">
        <v>30</v>
      </c>
      <c r="L918" s="1" t="s">
        <v>79</v>
      </c>
      <c r="M918" s="1" t="s">
        <v>13348</v>
      </c>
      <c r="N918" s="1" t="s">
        <v>13349</v>
      </c>
      <c r="O918" s="1" t="s">
        <v>13350</v>
      </c>
      <c r="P918" s="1">
        <v>1.0</v>
      </c>
      <c r="Q918" s="1">
        <v>1.0</v>
      </c>
      <c r="U918" s="1">
        <v>2.0</v>
      </c>
      <c r="V918" s="1" t="s">
        <v>13351</v>
      </c>
      <c r="W918" s="10">
        <v>44109.0</v>
      </c>
      <c r="X918" s="6"/>
      <c r="Y918" s="1" t="s">
        <v>36</v>
      </c>
    </row>
    <row r="919">
      <c r="A919" s="1" t="s">
        <v>13352</v>
      </c>
      <c r="B919" s="1" t="s">
        <v>13353</v>
      </c>
      <c r="C919" s="1" t="s">
        <v>13354</v>
      </c>
      <c r="D919" s="1" t="s">
        <v>13355</v>
      </c>
      <c r="J919" s="4" t="s">
        <v>13356</v>
      </c>
      <c r="K919" s="1" t="s">
        <v>30</v>
      </c>
      <c r="L919" s="1" t="s">
        <v>31</v>
      </c>
      <c r="M919" s="1" t="s">
        <v>10947</v>
      </c>
      <c r="N919" s="1" t="s">
        <v>13357</v>
      </c>
      <c r="O919" s="1" t="s">
        <v>13358</v>
      </c>
      <c r="P919" s="1">
        <v>1.0</v>
      </c>
      <c r="Q919" s="1">
        <v>1.0</v>
      </c>
      <c r="U919" s="1">
        <v>1.0</v>
      </c>
      <c r="V919" s="1" t="s">
        <v>13359</v>
      </c>
      <c r="W919" s="10">
        <v>44109.0</v>
      </c>
      <c r="X919" s="6"/>
      <c r="Y919" s="1" t="s">
        <v>36</v>
      </c>
    </row>
    <row r="920">
      <c r="A920" s="1" t="s">
        <v>13360</v>
      </c>
      <c r="B920" s="1" t="s">
        <v>13361</v>
      </c>
      <c r="C920" s="1" t="s">
        <v>13362</v>
      </c>
      <c r="D920" s="1" t="s">
        <v>13363</v>
      </c>
      <c r="J920" s="4" t="s">
        <v>13364</v>
      </c>
      <c r="K920" s="1" t="s">
        <v>30</v>
      </c>
      <c r="L920" s="1" t="s">
        <v>163</v>
      </c>
      <c r="M920" s="1" t="s">
        <v>13365</v>
      </c>
      <c r="N920" s="1" t="s">
        <v>13366</v>
      </c>
      <c r="O920" s="1" t="s">
        <v>13367</v>
      </c>
      <c r="P920" s="1">
        <v>1.0</v>
      </c>
      <c r="Q920" s="1">
        <v>1.0</v>
      </c>
      <c r="U920" s="1">
        <v>2.0</v>
      </c>
      <c r="V920" s="1" t="s">
        <v>13368</v>
      </c>
      <c r="W920" s="10">
        <v>44108.0</v>
      </c>
      <c r="X920" s="6"/>
      <c r="Y920" s="1"/>
    </row>
    <row r="921">
      <c r="A921" s="1" t="s">
        <v>13369</v>
      </c>
      <c r="B921" s="1" t="s">
        <v>13370</v>
      </c>
      <c r="C921" s="1" t="s">
        <v>13371</v>
      </c>
      <c r="J921" s="4" t="s">
        <v>13372</v>
      </c>
      <c r="K921" s="1" t="s">
        <v>30</v>
      </c>
      <c r="L921" s="1" t="s">
        <v>1191</v>
      </c>
      <c r="M921" s="1" t="s">
        <v>13373</v>
      </c>
      <c r="N921" s="1" t="s">
        <v>13374</v>
      </c>
      <c r="O921" s="1" t="s">
        <v>13375</v>
      </c>
      <c r="P921" s="1">
        <v>1.0</v>
      </c>
      <c r="Q921" s="1">
        <v>1.0</v>
      </c>
      <c r="U921" s="1">
        <v>3.0</v>
      </c>
      <c r="V921" s="1" t="s">
        <v>13376</v>
      </c>
      <c r="W921" s="10">
        <v>44102.0</v>
      </c>
      <c r="X921" s="6"/>
      <c r="Y921" s="1" t="s">
        <v>36</v>
      </c>
    </row>
    <row r="922">
      <c r="A922" s="1" t="s">
        <v>13377</v>
      </c>
      <c r="B922" s="1" t="s">
        <v>13378</v>
      </c>
      <c r="C922" s="1" t="s">
        <v>13379</v>
      </c>
      <c r="J922" s="4" t="s">
        <v>13380</v>
      </c>
      <c r="K922" s="1" t="s">
        <v>401</v>
      </c>
      <c r="L922" s="1" t="s">
        <v>31</v>
      </c>
      <c r="M922" s="1" t="s">
        <v>8118</v>
      </c>
      <c r="N922" s="1" t="s">
        <v>13381</v>
      </c>
      <c r="O922" s="1" t="s">
        <v>13382</v>
      </c>
      <c r="P922" s="1">
        <v>1.0</v>
      </c>
      <c r="Q922" s="1">
        <v>1.0</v>
      </c>
      <c r="U922" s="1">
        <v>36.0</v>
      </c>
      <c r="V922" s="1" t="s">
        <v>13383</v>
      </c>
      <c r="W922" s="10">
        <v>43905.0</v>
      </c>
      <c r="X922" s="6"/>
      <c r="Y922" s="1" t="s">
        <v>36</v>
      </c>
    </row>
    <row r="923">
      <c r="A923" s="1" t="s">
        <v>13384</v>
      </c>
      <c r="B923" s="1" t="s">
        <v>13385</v>
      </c>
      <c r="C923" s="1" t="s">
        <v>13386</v>
      </c>
      <c r="D923" s="1" t="s">
        <v>13387</v>
      </c>
      <c r="E923" s="1" t="s">
        <v>13388</v>
      </c>
      <c r="F923" s="1" t="s">
        <v>13389</v>
      </c>
      <c r="G923" s="1" t="s">
        <v>8308</v>
      </c>
      <c r="J923" s="4" t="s">
        <v>13390</v>
      </c>
      <c r="K923" s="1" t="s">
        <v>401</v>
      </c>
      <c r="L923" s="1" t="s">
        <v>51</v>
      </c>
      <c r="M923" s="1" t="s">
        <v>11077</v>
      </c>
      <c r="N923" s="1" t="s">
        <v>13391</v>
      </c>
      <c r="O923" s="1" t="s">
        <v>13392</v>
      </c>
      <c r="P923" s="1">
        <v>4.0</v>
      </c>
      <c r="Q923" s="1">
        <v>1.0</v>
      </c>
      <c r="U923" s="1">
        <v>32.0</v>
      </c>
      <c r="V923" s="1" t="s">
        <v>13393</v>
      </c>
      <c r="W923" s="10">
        <v>43772.0</v>
      </c>
      <c r="X923" s="1" t="s">
        <v>95</v>
      </c>
      <c r="Y923" s="1"/>
    </row>
    <row r="924">
      <c r="A924" s="1" t="s">
        <v>13394</v>
      </c>
      <c r="B924" s="1" t="s">
        <v>13395</v>
      </c>
      <c r="C924" s="1" t="s">
        <v>13396</v>
      </c>
      <c r="H924" s="1" t="s">
        <v>13397</v>
      </c>
      <c r="J924" s="4" t="s">
        <v>13398</v>
      </c>
      <c r="K924" s="1" t="s">
        <v>30</v>
      </c>
      <c r="L924" s="1" t="s">
        <v>30</v>
      </c>
      <c r="N924" s="1" t="s">
        <v>13399</v>
      </c>
      <c r="O924" s="1" t="s">
        <v>13400</v>
      </c>
      <c r="P924" s="1">
        <v>1.0</v>
      </c>
      <c r="Q924" s="1">
        <v>1.0</v>
      </c>
      <c r="U924" s="1">
        <v>1.0</v>
      </c>
      <c r="V924" s="1" t="s">
        <v>13401</v>
      </c>
      <c r="W924" s="10">
        <v>44107.0</v>
      </c>
      <c r="X924" s="6"/>
      <c r="Y924" s="1" t="s">
        <v>36</v>
      </c>
    </row>
    <row r="925">
      <c r="A925" s="1" t="s">
        <v>13402</v>
      </c>
      <c r="B925" s="1" t="s">
        <v>13403</v>
      </c>
      <c r="C925" s="1" t="s">
        <v>13404</v>
      </c>
      <c r="D925" s="1" t="s">
        <v>13405</v>
      </c>
      <c r="E925" s="1" t="s">
        <v>13406</v>
      </c>
      <c r="G925" s="1" t="s">
        <v>13407</v>
      </c>
      <c r="J925" s="4" t="s">
        <v>13408</v>
      </c>
      <c r="K925" s="1" t="s">
        <v>30</v>
      </c>
      <c r="L925" s="1" t="s">
        <v>31</v>
      </c>
      <c r="M925" s="1" t="s">
        <v>13409</v>
      </c>
      <c r="N925" s="1" t="s">
        <v>13410</v>
      </c>
      <c r="O925" s="1" t="s">
        <v>13411</v>
      </c>
      <c r="P925" s="1">
        <v>1.0</v>
      </c>
      <c r="Q925" s="1">
        <v>1.0</v>
      </c>
      <c r="U925" s="1">
        <v>5.0</v>
      </c>
      <c r="V925" s="1" t="s">
        <v>13412</v>
      </c>
      <c r="W925" s="10">
        <v>44070.0</v>
      </c>
      <c r="X925" s="1" t="s">
        <v>135</v>
      </c>
      <c r="Y925" s="1" t="s">
        <v>36</v>
      </c>
    </row>
    <row r="926">
      <c r="A926" s="1" t="s">
        <v>13413</v>
      </c>
      <c r="B926" s="1" t="s">
        <v>13414</v>
      </c>
      <c r="C926" s="1" t="s">
        <v>13415</v>
      </c>
      <c r="D926" s="1" t="s">
        <v>13416</v>
      </c>
      <c r="G926" s="1" t="s">
        <v>13417</v>
      </c>
      <c r="J926" s="4" t="s">
        <v>13418</v>
      </c>
      <c r="K926" s="1" t="s">
        <v>30</v>
      </c>
      <c r="L926" s="1" t="s">
        <v>31</v>
      </c>
      <c r="M926" s="1" t="s">
        <v>31</v>
      </c>
      <c r="N926" s="1" t="s">
        <v>13419</v>
      </c>
      <c r="O926" s="1" t="s">
        <v>13420</v>
      </c>
      <c r="P926" s="1">
        <v>1.0</v>
      </c>
      <c r="Q926" s="1">
        <v>1.0</v>
      </c>
      <c r="U926" s="1">
        <v>7.0</v>
      </c>
      <c r="V926" s="1" t="s">
        <v>13421</v>
      </c>
      <c r="W926" s="10">
        <v>44106.0</v>
      </c>
      <c r="X926" s="6"/>
      <c r="Y926" s="1"/>
    </row>
    <row r="927">
      <c r="A927" s="1" t="s">
        <v>13422</v>
      </c>
      <c r="B927" s="4" t="s">
        <v>13423</v>
      </c>
      <c r="C927" s="1" t="s">
        <v>13424</v>
      </c>
      <c r="D927" s="1" t="s">
        <v>13425</v>
      </c>
      <c r="H927" s="1" t="s">
        <v>13426</v>
      </c>
      <c r="J927" s="4" t="s">
        <v>13427</v>
      </c>
      <c r="K927" s="1" t="s">
        <v>663</v>
      </c>
      <c r="L927" s="1" t="s">
        <v>31</v>
      </c>
      <c r="M927" s="1" t="s">
        <v>9932</v>
      </c>
      <c r="N927" s="1" t="s">
        <v>13428</v>
      </c>
      <c r="O927" s="1" t="s">
        <v>13429</v>
      </c>
      <c r="P927" s="1">
        <v>1.0</v>
      </c>
      <c r="Q927" s="1">
        <v>1.0</v>
      </c>
      <c r="U927" s="1">
        <v>8.0</v>
      </c>
      <c r="V927" s="1" t="s">
        <v>13430</v>
      </c>
      <c r="W927" s="10">
        <v>44050.0</v>
      </c>
      <c r="X927" s="6"/>
      <c r="Y927" s="1"/>
    </row>
    <row r="928">
      <c r="A928" s="1" t="s">
        <v>13431</v>
      </c>
      <c r="B928" s="1" t="s">
        <v>13432</v>
      </c>
      <c r="C928" s="1" t="s">
        <v>13433</v>
      </c>
      <c r="J928" s="4" t="s">
        <v>13434</v>
      </c>
      <c r="K928" s="1" t="s">
        <v>30</v>
      </c>
      <c r="L928" s="1" t="s">
        <v>1191</v>
      </c>
      <c r="M928" s="1" t="s">
        <v>13435</v>
      </c>
      <c r="N928" s="1" t="s">
        <v>13436</v>
      </c>
      <c r="O928" s="1" t="s">
        <v>13437</v>
      </c>
      <c r="P928" s="1">
        <v>3.0</v>
      </c>
      <c r="Q928" s="1">
        <v>2.0</v>
      </c>
      <c r="U928" s="1">
        <v>1.0</v>
      </c>
      <c r="V928" s="1" t="s">
        <v>13438</v>
      </c>
      <c r="W928" s="10">
        <v>44104.0</v>
      </c>
      <c r="X928" s="6"/>
      <c r="Y928" s="1" t="s">
        <v>36</v>
      </c>
    </row>
    <row r="929">
      <c r="A929" s="1" t="s">
        <v>4109</v>
      </c>
      <c r="B929" s="1" t="s">
        <v>4110</v>
      </c>
      <c r="C929" s="1" t="s">
        <v>4111</v>
      </c>
      <c r="H929" s="1" t="s">
        <v>4112</v>
      </c>
      <c r="I929" s="1" t="s">
        <v>4113</v>
      </c>
      <c r="J929" s="4" t="s">
        <v>4114</v>
      </c>
      <c r="K929" s="1" t="s">
        <v>401</v>
      </c>
      <c r="L929" s="1" t="s">
        <v>70</v>
      </c>
      <c r="M929" s="1" t="s">
        <v>1123</v>
      </c>
      <c r="N929" s="1" t="s">
        <v>4115</v>
      </c>
      <c r="O929" s="1" t="s">
        <v>4116</v>
      </c>
      <c r="P929" s="1">
        <v>1.0</v>
      </c>
      <c r="Q929" s="1">
        <v>1.0</v>
      </c>
      <c r="U929" s="1">
        <v>10.0</v>
      </c>
      <c r="V929" s="1" t="s">
        <v>4117</v>
      </c>
      <c r="W929" s="10">
        <v>44091.0</v>
      </c>
      <c r="X929" s="6"/>
      <c r="Y929" s="1" t="s">
        <v>36</v>
      </c>
    </row>
    <row r="930">
      <c r="A930" s="1" t="s">
        <v>13439</v>
      </c>
      <c r="B930" s="1" t="s">
        <v>13440</v>
      </c>
      <c r="C930" s="1" t="s">
        <v>13441</v>
      </c>
      <c r="D930" s="1" t="s">
        <v>13442</v>
      </c>
      <c r="E930" s="1" t="s">
        <v>13443</v>
      </c>
      <c r="F930" s="1" t="s">
        <v>13444</v>
      </c>
      <c r="G930" s="1" t="s">
        <v>13445</v>
      </c>
      <c r="J930" s="4" t="s">
        <v>13446</v>
      </c>
      <c r="K930" s="1" t="s">
        <v>30</v>
      </c>
      <c r="L930" s="1" t="s">
        <v>51</v>
      </c>
      <c r="M930" s="1" t="s">
        <v>13447</v>
      </c>
      <c r="N930" s="1" t="s">
        <v>13448</v>
      </c>
      <c r="O930" s="1" t="s">
        <v>13449</v>
      </c>
      <c r="P930" s="1">
        <v>1.0</v>
      </c>
      <c r="Q930" s="1">
        <v>1.0</v>
      </c>
      <c r="U930" s="1">
        <v>3.0</v>
      </c>
      <c r="V930" s="1" t="s">
        <v>13450</v>
      </c>
      <c r="W930" s="10">
        <v>44091.0</v>
      </c>
      <c r="X930" s="1" t="s">
        <v>95</v>
      </c>
      <c r="Y930" s="1" t="s">
        <v>36</v>
      </c>
    </row>
    <row r="931">
      <c r="A931" s="1" t="s">
        <v>13451</v>
      </c>
      <c r="B931" s="1" t="s">
        <v>13452</v>
      </c>
      <c r="C931" s="1" t="s">
        <v>13453</v>
      </c>
      <c r="J931" s="4" t="s">
        <v>13454</v>
      </c>
      <c r="K931" s="1" t="s">
        <v>30</v>
      </c>
      <c r="L931" s="1" t="s">
        <v>51</v>
      </c>
      <c r="M931" s="1" t="s">
        <v>13455</v>
      </c>
      <c r="N931" s="1" t="s">
        <v>13456</v>
      </c>
      <c r="O931" s="1" t="s">
        <v>13457</v>
      </c>
      <c r="P931" s="1">
        <v>1.0</v>
      </c>
      <c r="Q931" s="1">
        <v>1.0</v>
      </c>
      <c r="U931" s="1">
        <v>60.0</v>
      </c>
      <c r="V931" s="1" t="s">
        <v>13458</v>
      </c>
      <c r="W931" s="10">
        <v>44027.0</v>
      </c>
      <c r="X931" s="6"/>
      <c r="Y931" s="1" t="s">
        <v>36</v>
      </c>
    </row>
    <row r="932">
      <c r="A932" s="1" t="s">
        <v>4169</v>
      </c>
      <c r="B932" s="1" t="s">
        <v>4170</v>
      </c>
      <c r="C932" s="1" t="s">
        <v>2407</v>
      </c>
      <c r="D932" s="1" t="s">
        <v>2408</v>
      </c>
      <c r="J932" s="4" t="s">
        <v>4171</v>
      </c>
      <c r="K932" s="1" t="s">
        <v>401</v>
      </c>
      <c r="L932" s="1" t="s">
        <v>31</v>
      </c>
      <c r="M932" s="1" t="s">
        <v>4172</v>
      </c>
      <c r="N932" s="1" t="s">
        <v>4173</v>
      </c>
      <c r="O932" s="1" t="s">
        <v>4174</v>
      </c>
      <c r="P932" s="1">
        <v>1.0</v>
      </c>
      <c r="Q932" s="1">
        <v>1.0</v>
      </c>
      <c r="U932" s="1">
        <v>24.0</v>
      </c>
      <c r="V932" s="1" t="s">
        <v>4175</v>
      </c>
      <c r="W932" s="10">
        <v>44095.0</v>
      </c>
      <c r="X932" s="6"/>
      <c r="Y932" s="1"/>
    </row>
    <row r="933">
      <c r="A933" s="1" t="s">
        <v>13459</v>
      </c>
      <c r="B933" s="1" t="s">
        <v>13460</v>
      </c>
      <c r="C933" s="1" t="s">
        <v>13461</v>
      </c>
      <c r="H933" s="1" t="s">
        <v>13462</v>
      </c>
      <c r="J933" s="4" t="s">
        <v>13463</v>
      </c>
      <c r="K933" s="1" t="s">
        <v>30</v>
      </c>
      <c r="L933" s="1" t="s">
        <v>31</v>
      </c>
      <c r="M933" s="1" t="s">
        <v>13464</v>
      </c>
      <c r="N933" s="1" t="s">
        <v>13465</v>
      </c>
      <c r="O933" s="1" t="s">
        <v>13466</v>
      </c>
      <c r="P933" s="1">
        <v>2.0</v>
      </c>
      <c r="U933" s="1">
        <v>5.0</v>
      </c>
      <c r="V933" s="1" t="s">
        <v>13467</v>
      </c>
      <c r="W933" s="10">
        <v>44102.0</v>
      </c>
      <c r="X933" s="1" t="s">
        <v>95</v>
      </c>
      <c r="Y933" s="1" t="s">
        <v>36</v>
      </c>
    </row>
    <row r="934">
      <c r="A934" s="1" t="s">
        <v>13468</v>
      </c>
      <c r="B934" s="1" t="s">
        <v>13469</v>
      </c>
      <c r="C934" s="1" t="s">
        <v>13470</v>
      </c>
      <c r="D934" s="1" t="s">
        <v>13471</v>
      </c>
      <c r="F934" s="1" t="s">
        <v>13472</v>
      </c>
      <c r="G934" s="1" t="s">
        <v>13473</v>
      </c>
      <c r="J934" s="4" t="s">
        <v>13474</v>
      </c>
      <c r="K934" s="1" t="s">
        <v>30</v>
      </c>
      <c r="L934" s="1" t="s">
        <v>31</v>
      </c>
      <c r="M934" s="1" t="s">
        <v>13475</v>
      </c>
      <c r="N934" s="1" t="s">
        <v>13476</v>
      </c>
      <c r="O934" s="1" t="s">
        <v>13477</v>
      </c>
      <c r="P934" s="1">
        <v>1.0</v>
      </c>
      <c r="Q934" s="1">
        <v>1.0</v>
      </c>
      <c r="U934" s="1">
        <v>41.0</v>
      </c>
      <c r="V934" s="1" t="s">
        <v>13478</v>
      </c>
      <c r="W934" s="10">
        <v>43782.0</v>
      </c>
      <c r="X934" s="6"/>
      <c r="Y934" s="1"/>
    </row>
    <row r="935">
      <c r="A935" s="1" t="s">
        <v>13479</v>
      </c>
      <c r="B935" s="1" t="s">
        <v>13480</v>
      </c>
      <c r="C935" s="1" t="s">
        <v>13481</v>
      </c>
      <c r="D935" s="1" t="s">
        <v>13482</v>
      </c>
      <c r="E935" s="1" t="s">
        <v>13483</v>
      </c>
      <c r="H935" s="1" t="s">
        <v>13484</v>
      </c>
      <c r="J935" s="4" t="s">
        <v>13485</v>
      </c>
      <c r="K935" s="1" t="s">
        <v>401</v>
      </c>
      <c r="L935" s="1" t="s">
        <v>31</v>
      </c>
      <c r="M935" s="1" t="s">
        <v>7404</v>
      </c>
      <c r="N935" s="1" t="s">
        <v>13486</v>
      </c>
      <c r="O935" s="1" t="s">
        <v>13487</v>
      </c>
      <c r="P935" s="1">
        <v>1.0</v>
      </c>
      <c r="Q935" s="1">
        <v>1.0</v>
      </c>
      <c r="U935" s="1">
        <v>3.0</v>
      </c>
      <c r="V935" s="1" t="s">
        <v>13488</v>
      </c>
      <c r="W935" s="10">
        <v>44102.0</v>
      </c>
      <c r="X935" s="6"/>
      <c r="Y935" s="1" t="s">
        <v>199</v>
      </c>
    </row>
    <row r="936">
      <c r="A936" s="1" t="s">
        <v>13489</v>
      </c>
      <c r="B936" s="1" t="s">
        <v>13490</v>
      </c>
      <c r="C936" s="1" t="s">
        <v>13491</v>
      </c>
      <c r="H936" s="1" t="s">
        <v>13492</v>
      </c>
      <c r="J936" s="4" t="s">
        <v>13493</v>
      </c>
      <c r="K936" s="1" t="s">
        <v>401</v>
      </c>
      <c r="L936" s="1" t="s">
        <v>31</v>
      </c>
      <c r="M936" s="1" t="s">
        <v>6216</v>
      </c>
      <c r="N936" s="1" t="s">
        <v>13494</v>
      </c>
      <c r="O936" s="1" t="s">
        <v>13495</v>
      </c>
      <c r="P936" s="1">
        <v>3.0</v>
      </c>
      <c r="Q936" s="1">
        <v>3.0</v>
      </c>
      <c r="U936" s="1">
        <v>110.0</v>
      </c>
      <c r="V936" s="1" t="s">
        <v>13496</v>
      </c>
      <c r="W936" s="10">
        <v>44043.0</v>
      </c>
      <c r="X936" s="6"/>
      <c r="Y936" s="1" t="s">
        <v>36</v>
      </c>
    </row>
    <row r="937">
      <c r="A937" s="1" t="s">
        <v>13497</v>
      </c>
      <c r="B937" s="1" t="s">
        <v>13498</v>
      </c>
      <c r="C937" s="1" t="s">
        <v>13499</v>
      </c>
      <c r="D937" s="1" t="s">
        <v>13500</v>
      </c>
      <c r="J937" s="4" t="s">
        <v>13501</v>
      </c>
      <c r="K937" s="1" t="s">
        <v>401</v>
      </c>
      <c r="L937" s="1" t="s">
        <v>1191</v>
      </c>
      <c r="M937" s="1" t="s">
        <v>8395</v>
      </c>
      <c r="N937" s="1" t="s">
        <v>13502</v>
      </c>
      <c r="O937" s="1" t="s">
        <v>13503</v>
      </c>
      <c r="P937" s="1">
        <v>1.0</v>
      </c>
      <c r="Q937" s="1">
        <v>1.0</v>
      </c>
      <c r="U937" s="1">
        <v>2.0</v>
      </c>
      <c r="V937" s="1" t="s">
        <v>13504</v>
      </c>
      <c r="W937" s="10">
        <v>44100.0</v>
      </c>
      <c r="X937" s="6"/>
      <c r="Y937" s="1" t="s">
        <v>36</v>
      </c>
    </row>
    <row r="938">
      <c r="A938" s="1" t="s">
        <v>13505</v>
      </c>
      <c r="B938" s="1" t="s">
        <v>9366</v>
      </c>
      <c r="C938" s="1" t="s">
        <v>13506</v>
      </c>
      <c r="J938" s="4" t="s">
        <v>13507</v>
      </c>
      <c r="K938" s="1" t="s">
        <v>663</v>
      </c>
      <c r="L938" s="1" t="s">
        <v>31</v>
      </c>
      <c r="M938" s="1" t="s">
        <v>1192</v>
      </c>
      <c r="N938" s="1" t="s">
        <v>13508</v>
      </c>
      <c r="O938" s="1" t="s">
        <v>13509</v>
      </c>
      <c r="P938" s="1">
        <v>1.0</v>
      </c>
      <c r="Q938" s="1">
        <v>1.0</v>
      </c>
      <c r="U938" s="1">
        <v>2.0</v>
      </c>
      <c r="V938" s="1" t="s">
        <v>13510</v>
      </c>
      <c r="W938" s="10">
        <v>44100.0</v>
      </c>
      <c r="X938" s="6"/>
      <c r="Y938" s="1" t="s">
        <v>36</v>
      </c>
    </row>
    <row r="939">
      <c r="A939" s="1" t="s">
        <v>4202</v>
      </c>
      <c r="B939" s="1" t="s">
        <v>4203</v>
      </c>
      <c r="C939" s="1" t="s">
        <v>4204</v>
      </c>
      <c r="D939" s="1" t="s">
        <v>4205</v>
      </c>
      <c r="F939" s="1" t="s">
        <v>4206</v>
      </c>
      <c r="G939" s="1" t="s">
        <v>4207</v>
      </c>
      <c r="H939" s="1" t="s">
        <v>4208</v>
      </c>
      <c r="J939" s="4" t="s">
        <v>4209</v>
      </c>
      <c r="K939" s="1" t="s">
        <v>401</v>
      </c>
      <c r="L939" s="1" t="s">
        <v>31</v>
      </c>
      <c r="M939" s="1" t="s">
        <v>4210</v>
      </c>
      <c r="N939" s="1" t="s">
        <v>4211</v>
      </c>
      <c r="O939" s="1" t="s">
        <v>4212</v>
      </c>
      <c r="P939" s="1">
        <v>1.0</v>
      </c>
      <c r="Q939" s="1">
        <v>1.0</v>
      </c>
      <c r="U939" s="1">
        <v>9.0</v>
      </c>
      <c r="V939" s="1" t="s">
        <v>4213</v>
      </c>
      <c r="W939" s="10">
        <v>44099.0</v>
      </c>
      <c r="X939" s="1" t="s">
        <v>95</v>
      </c>
      <c r="Y939" s="1" t="s">
        <v>36</v>
      </c>
    </row>
    <row r="940">
      <c r="A940" s="1" t="s">
        <v>13511</v>
      </c>
      <c r="B940" s="1" t="s">
        <v>13512</v>
      </c>
      <c r="C940" s="1" t="s">
        <v>13513</v>
      </c>
      <c r="J940" s="4" t="s">
        <v>13514</v>
      </c>
      <c r="K940" s="1" t="s">
        <v>2309</v>
      </c>
      <c r="L940" s="1" t="s">
        <v>51</v>
      </c>
      <c r="M940" s="1" t="s">
        <v>13515</v>
      </c>
      <c r="N940" s="1" t="s">
        <v>13516</v>
      </c>
      <c r="O940" s="1" t="s">
        <v>13517</v>
      </c>
      <c r="P940" s="1">
        <v>1.0</v>
      </c>
      <c r="Q940" s="1">
        <v>1.0</v>
      </c>
      <c r="U940" s="1">
        <v>1.0</v>
      </c>
      <c r="V940" s="1" t="s">
        <v>13518</v>
      </c>
      <c r="W940" s="10">
        <v>44099.0</v>
      </c>
      <c r="X940" s="6"/>
      <c r="Y940" s="1" t="s">
        <v>36</v>
      </c>
    </row>
    <row r="941">
      <c r="A941" s="1" t="s">
        <v>13519</v>
      </c>
      <c r="B941" s="1" t="s">
        <v>13520</v>
      </c>
      <c r="C941" s="1" t="s">
        <v>13521</v>
      </c>
      <c r="D941" s="1" t="s">
        <v>13522</v>
      </c>
      <c r="G941" s="1" t="s">
        <v>13523</v>
      </c>
      <c r="H941" s="1" t="s">
        <v>13524</v>
      </c>
      <c r="J941" s="4" t="s">
        <v>13525</v>
      </c>
      <c r="K941" s="1" t="s">
        <v>9123</v>
      </c>
      <c r="L941" s="1" t="s">
        <v>51</v>
      </c>
      <c r="M941" s="1" t="s">
        <v>13526</v>
      </c>
      <c r="N941" s="1" t="s">
        <v>13527</v>
      </c>
      <c r="O941" s="1" t="s">
        <v>13528</v>
      </c>
      <c r="P941" s="1">
        <v>1.0</v>
      </c>
      <c r="Q941" s="1">
        <v>1.0</v>
      </c>
      <c r="U941" s="1">
        <v>53.0</v>
      </c>
      <c r="V941" s="1" t="s">
        <v>13529</v>
      </c>
      <c r="W941" s="10">
        <v>43060.0</v>
      </c>
      <c r="X941" s="6"/>
      <c r="Y941" s="1" t="s">
        <v>36</v>
      </c>
    </row>
    <row r="942">
      <c r="A942" s="1" t="s">
        <v>4214</v>
      </c>
      <c r="B942" s="1" t="s">
        <v>4215</v>
      </c>
      <c r="C942" s="1" t="s">
        <v>4216</v>
      </c>
      <c r="J942" s="4" t="s">
        <v>4217</v>
      </c>
      <c r="K942" s="1" t="s">
        <v>30</v>
      </c>
      <c r="L942" s="1" t="s">
        <v>163</v>
      </c>
      <c r="M942" s="1" t="s">
        <v>4218</v>
      </c>
      <c r="N942" s="1" t="s">
        <v>4219</v>
      </c>
      <c r="O942" s="1" t="s">
        <v>4220</v>
      </c>
      <c r="P942" s="1">
        <v>8.0</v>
      </c>
      <c r="Q942" s="1">
        <v>1.0</v>
      </c>
      <c r="S942" s="1">
        <v>1.0</v>
      </c>
      <c r="U942" s="1">
        <v>2.0</v>
      </c>
      <c r="V942" s="1" t="s">
        <v>4221</v>
      </c>
      <c r="W942" s="10">
        <v>44099.0</v>
      </c>
      <c r="X942" s="6"/>
      <c r="Y942" s="1"/>
    </row>
    <row r="943">
      <c r="A943" s="1" t="s">
        <v>13530</v>
      </c>
      <c r="B943" s="1" t="s">
        <v>13531</v>
      </c>
      <c r="C943" s="1" t="s">
        <v>13532</v>
      </c>
      <c r="J943" s="4" t="s">
        <v>13533</v>
      </c>
      <c r="K943" s="1" t="s">
        <v>30</v>
      </c>
      <c r="L943" s="1" t="s">
        <v>31</v>
      </c>
      <c r="M943" s="1" t="s">
        <v>6883</v>
      </c>
      <c r="N943" s="1" t="s">
        <v>13534</v>
      </c>
      <c r="O943" s="1" t="s">
        <v>13535</v>
      </c>
      <c r="P943" s="1">
        <v>1.0</v>
      </c>
      <c r="Q943" s="1">
        <v>1.0</v>
      </c>
      <c r="U943" s="1">
        <v>3.0</v>
      </c>
      <c r="V943" s="1" t="s">
        <v>13536</v>
      </c>
      <c r="W943" s="10">
        <v>44097.0</v>
      </c>
      <c r="X943" s="6"/>
      <c r="Y943" s="15"/>
    </row>
    <row r="944">
      <c r="A944" s="1" t="s">
        <v>13537</v>
      </c>
      <c r="B944" s="1" t="s">
        <v>13538</v>
      </c>
      <c r="C944" s="1" t="s">
        <v>13539</v>
      </c>
      <c r="D944" s="1" t="s">
        <v>13540</v>
      </c>
      <c r="E944" s="1" t="s">
        <v>13270</v>
      </c>
      <c r="G944" s="1" t="s">
        <v>8325</v>
      </c>
      <c r="H944" s="1" t="s">
        <v>13541</v>
      </c>
      <c r="J944" s="4" t="s">
        <v>13542</v>
      </c>
      <c r="K944" s="1" t="s">
        <v>30</v>
      </c>
      <c r="L944" s="1" t="s">
        <v>31</v>
      </c>
      <c r="M944" s="1" t="s">
        <v>31</v>
      </c>
      <c r="N944" s="1" t="s">
        <v>13543</v>
      </c>
      <c r="O944" s="1" t="s">
        <v>13544</v>
      </c>
      <c r="P944" s="1">
        <v>1.0</v>
      </c>
      <c r="Q944" s="1">
        <v>1.0</v>
      </c>
      <c r="U944" s="1">
        <v>3.0</v>
      </c>
      <c r="V944" s="1" t="s">
        <v>13545</v>
      </c>
      <c r="W944" s="10">
        <v>44097.0</v>
      </c>
      <c r="X944" s="6"/>
      <c r="Y944" s="1" t="s">
        <v>36</v>
      </c>
    </row>
    <row r="945">
      <c r="A945" s="1" t="s">
        <v>13546</v>
      </c>
      <c r="B945" s="1" t="s">
        <v>13547</v>
      </c>
      <c r="C945" s="1" t="s">
        <v>13548</v>
      </c>
      <c r="D945" s="1" t="s">
        <v>13549</v>
      </c>
      <c r="E945" s="1" t="s">
        <v>13550</v>
      </c>
      <c r="F945" s="1" t="s">
        <v>13551</v>
      </c>
      <c r="G945" s="1" t="s">
        <v>13552</v>
      </c>
      <c r="J945" s="4" t="s">
        <v>13553</v>
      </c>
      <c r="K945" s="1" t="s">
        <v>401</v>
      </c>
      <c r="L945" s="1" t="s">
        <v>51</v>
      </c>
      <c r="M945" s="1" t="s">
        <v>13169</v>
      </c>
      <c r="N945" s="1" t="s">
        <v>13554</v>
      </c>
      <c r="O945" s="1" t="s">
        <v>13555</v>
      </c>
      <c r="P945" s="1">
        <v>2.0</v>
      </c>
      <c r="Q945" s="1">
        <v>1.0</v>
      </c>
      <c r="S945" s="1">
        <v>1.0</v>
      </c>
      <c r="U945" s="1">
        <v>1.0</v>
      </c>
      <c r="V945" s="1" t="s">
        <v>13556</v>
      </c>
      <c r="W945" s="10">
        <v>44097.0</v>
      </c>
      <c r="X945" s="1" t="s">
        <v>135</v>
      </c>
      <c r="Y945" s="1" t="s">
        <v>36</v>
      </c>
    </row>
    <row r="946">
      <c r="A946" s="1" t="s">
        <v>13557</v>
      </c>
      <c r="B946" s="1" t="s">
        <v>9015</v>
      </c>
      <c r="C946" s="1" t="s">
        <v>13558</v>
      </c>
      <c r="H946" s="1" t="s">
        <v>13559</v>
      </c>
      <c r="J946" s="4" t="s">
        <v>13560</v>
      </c>
      <c r="K946" s="1" t="s">
        <v>2309</v>
      </c>
      <c r="L946" s="1" t="s">
        <v>51</v>
      </c>
      <c r="M946" s="1" t="s">
        <v>7795</v>
      </c>
      <c r="N946" s="1" t="s">
        <v>13561</v>
      </c>
      <c r="O946" s="1" t="s">
        <v>13562</v>
      </c>
      <c r="P946" s="1">
        <v>1.0</v>
      </c>
      <c r="Q946" s="1">
        <v>1.0</v>
      </c>
      <c r="U946" s="1">
        <v>5.0</v>
      </c>
      <c r="V946" s="1" t="s">
        <v>13563</v>
      </c>
      <c r="W946" s="10">
        <v>44095.0</v>
      </c>
      <c r="X946" s="6"/>
      <c r="Y946" s="1" t="s">
        <v>36</v>
      </c>
    </row>
    <row r="947">
      <c r="A947" s="1" t="s">
        <v>13564</v>
      </c>
      <c r="B947" s="1" t="s">
        <v>13565</v>
      </c>
      <c r="C947" s="1" t="s">
        <v>13566</v>
      </c>
      <c r="D947" s="1" t="s">
        <v>13567</v>
      </c>
      <c r="H947" s="1" t="s">
        <v>13568</v>
      </c>
      <c r="J947" s="4" t="s">
        <v>13569</v>
      </c>
      <c r="K947" s="1" t="s">
        <v>30</v>
      </c>
      <c r="L947" s="1" t="s">
        <v>51</v>
      </c>
      <c r="M947" s="1" t="s">
        <v>13570</v>
      </c>
      <c r="N947" s="1" t="s">
        <v>13571</v>
      </c>
      <c r="O947" s="1" t="s">
        <v>13572</v>
      </c>
      <c r="P947" s="1">
        <v>1.0</v>
      </c>
      <c r="Q947" s="1">
        <v>1.0</v>
      </c>
      <c r="U947" s="1">
        <v>1.0</v>
      </c>
      <c r="V947" s="1" t="s">
        <v>13573</v>
      </c>
      <c r="W947" s="10">
        <v>44097.0</v>
      </c>
      <c r="X947" s="6"/>
      <c r="Y947" s="1"/>
    </row>
    <row r="948">
      <c r="A948" s="1" t="s">
        <v>13574</v>
      </c>
      <c r="B948" s="1" t="s">
        <v>13575</v>
      </c>
      <c r="C948" s="1" t="s">
        <v>7108</v>
      </c>
      <c r="D948" s="1" t="s">
        <v>7109</v>
      </c>
      <c r="F948" s="1" t="s">
        <v>7110</v>
      </c>
      <c r="G948" s="1" t="s">
        <v>7111</v>
      </c>
      <c r="H948" s="1" t="s">
        <v>13576</v>
      </c>
      <c r="J948" s="4" t="s">
        <v>13577</v>
      </c>
      <c r="K948" s="1" t="s">
        <v>401</v>
      </c>
      <c r="L948" s="1" t="s">
        <v>31</v>
      </c>
      <c r="M948" s="1" t="s">
        <v>31</v>
      </c>
      <c r="N948" s="1" t="s">
        <v>13578</v>
      </c>
      <c r="O948" s="1" t="s">
        <v>13579</v>
      </c>
      <c r="P948" s="1">
        <v>1.0</v>
      </c>
      <c r="Q948" s="1">
        <v>2.0</v>
      </c>
      <c r="U948" s="1">
        <v>25.0</v>
      </c>
      <c r="V948" s="1" t="s">
        <v>13580</v>
      </c>
      <c r="W948" s="10">
        <v>44015.0</v>
      </c>
      <c r="X948" s="1" t="s">
        <v>95</v>
      </c>
      <c r="Y948" s="16" t="s">
        <v>168</v>
      </c>
    </row>
    <row r="949">
      <c r="A949" s="1" t="s">
        <v>13581</v>
      </c>
      <c r="B949" s="1" t="s">
        <v>31</v>
      </c>
      <c r="C949" s="1" t="s">
        <v>13582</v>
      </c>
      <c r="D949" s="1" t="s">
        <v>13583</v>
      </c>
      <c r="E949" s="1" t="s">
        <v>13584</v>
      </c>
      <c r="J949" s="4" t="s">
        <v>13585</v>
      </c>
      <c r="K949" s="1" t="s">
        <v>30</v>
      </c>
      <c r="L949" s="1" t="s">
        <v>31</v>
      </c>
      <c r="M949" s="1" t="s">
        <v>13586</v>
      </c>
      <c r="N949" s="1" t="s">
        <v>13587</v>
      </c>
      <c r="O949" s="1" t="s">
        <v>13588</v>
      </c>
      <c r="P949" s="1">
        <v>1.0</v>
      </c>
      <c r="U949" s="1">
        <v>78.0</v>
      </c>
      <c r="V949" s="1" t="s">
        <v>13589</v>
      </c>
      <c r="W949" s="10">
        <v>43895.0</v>
      </c>
      <c r="X949" s="6"/>
      <c r="Y949" s="6"/>
    </row>
    <row r="950">
      <c r="A950" s="1" t="s">
        <v>13590</v>
      </c>
      <c r="B950" s="1" t="s">
        <v>13591</v>
      </c>
      <c r="C950" s="1" t="s">
        <v>13592</v>
      </c>
      <c r="H950" s="1" t="s">
        <v>13593</v>
      </c>
      <c r="J950" s="4" t="s">
        <v>13594</v>
      </c>
      <c r="K950" s="1" t="s">
        <v>2309</v>
      </c>
      <c r="L950" s="1" t="s">
        <v>51</v>
      </c>
      <c r="M950" s="1" t="s">
        <v>13595</v>
      </c>
      <c r="N950" s="1" t="s">
        <v>13596</v>
      </c>
      <c r="O950" s="1" t="s">
        <v>13597</v>
      </c>
      <c r="P950" s="1">
        <v>1.0</v>
      </c>
      <c r="U950" s="1">
        <v>44.0</v>
      </c>
      <c r="V950" s="1" t="s">
        <v>13598</v>
      </c>
      <c r="W950" s="10">
        <v>43472.0</v>
      </c>
      <c r="X950" s="6"/>
      <c r="Y950" s="1" t="s">
        <v>36</v>
      </c>
    </row>
    <row r="951">
      <c r="A951" s="1" t="s">
        <v>13599</v>
      </c>
      <c r="B951" s="1" t="s">
        <v>3926</v>
      </c>
      <c r="C951" s="1" t="s">
        <v>13600</v>
      </c>
      <c r="J951" s="4" t="s">
        <v>13601</v>
      </c>
      <c r="K951" s="1" t="s">
        <v>30</v>
      </c>
      <c r="L951" s="1" t="s">
        <v>31</v>
      </c>
      <c r="M951" s="1" t="s">
        <v>13602</v>
      </c>
      <c r="N951" s="1" t="s">
        <v>13603</v>
      </c>
      <c r="O951" s="1" t="s">
        <v>13604</v>
      </c>
      <c r="P951" s="1">
        <v>1.0</v>
      </c>
      <c r="Q951" s="1">
        <v>1.0</v>
      </c>
      <c r="U951" s="1">
        <v>1.0</v>
      </c>
      <c r="V951" s="1" t="s">
        <v>13605</v>
      </c>
      <c r="W951" s="10">
        <v>44096.0</v>
      </c>
      <c r="X951" s="6"/>
      <c r="Y951" s="6"/>
    </row>
    <row r="952">
      <c r="A952" s="1" t="s">
        <v>13606</v>
      </c>
      <c r="B952" s="1" t="s">
        <v>13607</v>
      </c>
      <c r="C952" s="1" t="s">
        <v>13608</v>
      </c>
      <c r="J952" s="4" t="s">
        <v>13609</v>
      </c>
      <c r="K952" s="1" t="s">
        <v>30</v>
      </c>
      <c r="L952" s="1" t="s">
        <v>51</v>
      </c>
      <c r="M952" s="1" t="s">
        <v>13610</v>
      </c>
      <c r="N952" s="1" t="s">
        <v>13611</v>
      </c>
      <c r="O952" s="1" t="s">
        <v>13612</v>
      </c>
      <c r="P952" s="1">
        <v>1.0</v>
      </c>
      <c r="Q952" s="1">
        <v>1.0</v>
      </c>
      <c r="U952" s="1">
        <v>1.0</v>
      </c>
      <c r="V952" s="1" t="s">
        <v>13613</v>
      </c>
      <c r="W952" s="10">
        <v>44096.0</v>
      </c>
      <c r="X952" s="6"/>
      <c r="Y952" s="1" t="s">
        <v>36</v>
      </c>
    </row>
    <row r="953">
      <c r="A953" s="1" t="s">
        <v>13614</v>
      </c>
      <c r="B953" s="1" t="s">
        <v>13615</v>
      </c>
      <c r="C953" s="1" t="s">
        <v>13616</v>
      </c>
      <c r="D953" s="1" t="s">
        <v>13617</v>
      </c>
      <c r="H953" s="1" t="s">
        <v>13618</v>
      </c>
      <c r="J953" s="4" t="s">
        <v>13619</v>
      </c>
      <c r="K953" s="1" t="s">
        <v>61</v>
      </c>
      <c r="L953" s="1" t="s">
        <v>31</v>
      </c>
      <c r="M953" s="1" t="s">
        <v>12565</v>
      </c>
      <c r="N953" s="1" t="s">
        <v>13620</v>
      </c>
      <c r="O953" s="1" t="s">
        <v>13621</v>
      </c>
      <c r="P953" s="1">
        <v>4.0</v>
      </c>
      <c r="Q953" s="1">
        <v>1.0</v>
      </c>
      <c r="R953" s="1">
        <v>1.0</v>
      </c>
      <c r="U953" s="1">
        <v>19.0</v>
      </c>
      <c r="V953" s="1" t="s">
        <v>13622</v>
      </c>
      <c r="W953" s="10">
        <v>44073.0</v>
      </c>
      <c r="X953" s="6"/>
      <c r="Y953" s="1" t="s">
        <v>36</v>
      </c>
    </row>
    <row r="954">
      <c r="A954" s="1" t="s">
        <v>4244</v>
      </c>
      <c r="B954" s="1" t="s">
        <v>4245</v>
      </c>
      <c r="C954" s="1" t="s">
        <v>4246</v>
      </c>
      <c r="J954" s="4" t="s">
        <v>4247</v>
      </c>
      <c r="K954" s="1" t="s">
        <v>30</v>
      </c>
      <c r="L954" s="1" t="s">
        <v>31</v>
      </c>
      <c r="M954" s="1" t="s">
        <v>950</v>
      </c>
      <c r="N954" s="1" t="s">
        <v>4248</v>
      </c>
      <c r="O954" s="1" t="s">
        <v>4249</v>
      </c>
      <c r="P954" s="1">
        <v>1.0</v>
      </c>
      <c r="Q954" s="1">
        <v>1.0</v>
      </c>
      <c r="U954" s="1">
        <v>4.0</v>
      </c>
      <c r="V954" s="1" t="s">
        <v>4250</v>
      </c>
      <c r="W954" s="10">
        <v>44094.0</v>
      </c>
      <c r="X954" s="6"/>
      <c r="Y954" s="6"/>
    </row>
    <row r="955">
      <c r="A955" s="1" t="s">
        <v>13623</v>
      </c>
      <c r="B955" s="1" t="s">
        <v>7905</v>
      </c>
      <c r="C955" s="1" t="s">
        <v>13624</v>
      </c>
      <c r="J955" s="4" t="s">
        <v>13625</v>
      </c>
      <c r="K955" s="1" t="s">
        <v>663</v>
      </c>
      <c r="L955" s="1" t="s">
        <v>31</v>
      </c>
      <c r="M955" s="1" t="s">
        <v>6549</v>
      </c>
      <c r="N955" s="1" t="s">
        <v>13626</v>
      </c>
      <c r="O955" s="1" t="s">
        <v>13627</v>
      </c>
      <c r="P955" s="1">
        <v>2.0</v>
      </c>
      <c r="Q955" s="1">
        <v>1.0</v>
      </c>
      <c r="U955" s="1">
        <v>1.0</v>
      </c>
      <c r="V955" s="1" t="s">
        <v>13628</v>
      </c>
      <c r="W955" s="10">
        <v>44094.0</v>
      </c>
      <c r="X955" s="6"/>
      <c r="Y955" s="1" t="s">
        <v>36</v>
      </c>
    </row>
    <row r="956">
      <c r="A956" s="1" t="s">
        <v>13629</v>
      </c>
      <c r="B956" s="1" t="s">
        <v>13630</v>
      </c>
      <c r="C956" s="1" t="s">
        <v>13631</v>
      </c>
      <c r="D956" s="1" t="s">
        <v>4627</v>
      </c>
      <c r="H956" s="1" t="s">
        <v>13632</v>
      </c>
      <c r="J956" s="4" t="s">
        <v>13633</v>
      </c>
      <c r="K956" s="1" t="s">
        <v>2309</v>
      </c>
      <c r="L956" s="1" t="s">
        <v>51</v>
      </c>
      <c r="M956" s="1" t="s">
        <v>7795</v>
      </c>
      <c r="N956" s="1" t="s">
        <v>13634</v>
      </c>
      <c r="O956" s="1" t="s">
        <v>13635</v>
      </c>
      <c r="P956" s="1">
        <v>1.0</v>
      </c>
      <c r="Q956" s="1">
        <v>1.0</v>
      </c>
      <c r="U956" s="1">
        <v>1.0</v>
      </c>
      <c r="V956" s="1" t="s">
        <v>13636</v>
      </c>
      <c r="W956" s="10">
        <v>44094.0</v>
      </c>
      <c r="X956" s="6"/>
      <c r="Y956" s="1" t="s">
        <v>36</v>
      </c>
    </row>
    <row r="957">
      <c r="A957" s="1" t="s">
        <v>13637</v>
      </c>
      <c r="B957" s="1" t="s">
        <v>13638</v>
      </c>
      <c r="C957" s="1" t="s">
        <v>13639</v>
      </c>
      <c r="D957" s="1" t="s">
        <v>13640</v>
      </c>
      <c r="E957" s="1" t="s">
        <v>13641</v>
      </c>
      <c r="H957" s="1" t="s">
        <v>13642</v>
      </c>
      <c r="J957" s="4" t="s">
        <v>13643</v>
      </c>
      <c r="K957" s="1" t="s">
        <v>401</v>
      </c>
      <c r="L957" s="1" t="s">
        <v>51</v>
      </c>
      <c r="M957" s="1" t="s">
        <v>13644</v>
      </c>
      <c r="N957" s="1" t="s">
        <v>13645</v>
      </c>
      <c r="O957" s="1" t="s">
        <v>13646</v>
      </c>
      <c r="P957" s="1">
        <v>1.0</v>
      </c>
      <c r="Q957" s="1">
        <v>1.0</v>
      </c>
      <c r="U957" s="1">
        <v>22.0</v>
      </c>
      <c r="V957" s="1" t="s">
        <v>13647</v>
      </c>
      <c r="W957" s="10">
        <v>43965.0</v>
      </c>
      <c r="X957" s="6"/>
      <c r="Y957" s="1" t="s">
        <v>36</v>
      </c>
    </row>
    <row r="958">
      <c r="A958" s="1" t="s">
        <v>13648</v>
      </c>
      <c r="B958" s="1" t="s">
        <v>13649</v>
      </c>
      <c r="C958" s="1" t="s">
        <v>13532</v>
      </c>
      <c r="J958" s="4" t="s">
        <v>13650</v>
      </c>
      <c r="K958" s="1" t="s">
        <v>30</v>
      </c>
      <c r="L958" s="1" t="s">
        <v>31</v>
      </c>
      <c r="M958" s="1" t="s">
        <v>6883</v>
      </c>
      <c r="N958" s="1" t="s">
        <v>13651</v>
      </c>
      <c r="O958" s="1" t="s">
        <v>13652</v>
      </c>
      <c r="P958" s="1">
        <v>1.0</v>
      </c>
      <c r="Q958" s="1">
        <v>1.0</v>
      </c>
      <c r="U958" s="1">
        <v>1.0</v>
      </c>
      <c r="V958" s="1" t="s">
        <v>13653</v>
      </c>
      <c r="W958" s="10">
        <v>44093.0</v>
      </c>
      <c r="X958" s="6"/>
      <c r="Y958" s="16" t="s">
        <v>36</v>
      </c>
    </row>
    <row r="959">
      <c r="A959" s="1" t="s">
        <v>13654</v>
      </c>
      <c r="B959" s="1" t="s">
        <v>13655</v>
      </c>
      <c r="C959" s="1" t="s">
        <v>13656</v>
      </c>
      <c r="D959" s="1" t="s">
        <v>13657</v>
      </c>
      <c r="H959" s="1" t="s">
        <v>13658</v>
      </c>
      <c r="J959" s="4" t="s">
        <v>13659</v>
      </c>
      <c r="K959" s="1" t="s">
        <v>30</v>
      </c>
      <c r="L959" s="1" t="s">
        <v>163</v>
      </c>
      <c r="M959" s="1" t="s">
        <v>8827</v>
      </c>
      <c r="N959" s="1" t="s">
        <v>13660</v>
      </c>
      <c r="O959" s="1" t="s">
        <v>13661</v>
      </c>
      <c r="P959" s="1">
        <v>1.0</v>
      </c>
      <c r="Q959" s="1">
        <v>1.0</v>
      </c>
      <c r="R959" s="1">
        <v>1.0</v>
      </c>
      <c r="U959" s="1">
        <v>17.0</v>
      </c>
      <c r="V959" s="1" t="s">
        <v>13662</v>
      </c>
      <c r="W959" s="10">
        <v>44068.0</v>
      </c>
      <c r="X959" s="6"/>
      <c r="Y959" s="1" t="s">
        <v>168</v>
      </c>
    </row>
    <row r="960">
      <c r="A960" s="1" t="s">
        <v>13663</v>
      </c>
      <c r="B960" s="1" t="s">
        <v>13664</v>
      </c>
      <c r="C960" s="1" t="s">
        <v>13665</v>
      </c>
      <c r="D960" s="1" t="s">
        <v>13666</v>
      </c>
      <c r="G960" s="1" t="s">
        <v>13667</v>
      </c>
      <c r="J960" s="4" t="s">
        <v>13668</v>
      </c>
      <c r="K960" s="1" t="s">
        <v>30</v>
      </c>
      <c r="L960" s="1" t="s">
        <v>51</v>
      </c>
      <c r="M960" s="1" t="s">
        <v>13669</v>
      </c>
      <c r="N960" s="1" t="s">
        <v>13670</v>
      </c>
      <c r="O960" s="1" t="s">
        <v>13671</v>
      </c>
      <c r="P960" s="1">
        <v>1.0</v>
      </c>
      <c r="Q960" s="1">
        <v>1.0</v>
      </c>
      <c r="U960" s="1">
        <v>11.0</v>
      </c>
      <c r="V960" s="1" t="s">
        <v>13672</v>
      </c>
      <c r="W960" s="10">
        <v>44086.0</v>
      </c>
      <c r="X960" s="6"/>
      <c r="Y960" s="6"/>
    </row>
    <row r="961">
      <c r="A961" s="1" t="s">
        <v>4279</v>
      </c>
      <c r="B961" s="1" t="s">
        <v>4280</v>
      </c>
      <c r="C961" s="1" t="s">
        <v>4281</v>
      </c>
      <c r="H961" s="1" t="s">
        <v>4282</v>
      </c>
      <c r="J961" s="4" t="s">
        <v>4283</v>
      </c>
      <c r="K961" s="1" t="s">
        <v>130</v>
      </c>
      <c r="L961" s="1" t="s">
        <v>31</v>
      </c>
      <c r="M961" s="1" t="s">
        <v>4284</v>
      </c>
      <c r="N961" s="1" t="s">
        <v>4285</v>
      </c>
      <c r="O961" s="1" t="s">
        <v>4286</v>
      </c>
      <c r="P961" s="1">
        <v>1.0</v>
      </c>
      <c r="Q961" s="1">
        <v>1.0</v>
      </c>
      <c r="U961" s="1">
        <v>4.0</v>
      </c>
      <c r="V961" s="1" t="s">
        <v>4287</v>
      </c>
      <c r="W961" s="10">
        <v>44092.0</v>
      </c>
      <c r="X961" s="6"/>
      <c r="Y961" s="1" t="s">
        <v>36</v>
      </c>
    </row>
    <row r="962">
      <c r="A962" s="1" t="s">
        <v>13673</v>
      </c>
      <c r="B962" s="1" t="s">
        <v>13674</v>
      </c>
      <c r="C962" s="1" t="s">
        <v>13675</v>
      </c>
      <c r="D962" s="1" t="s">
        <v>13676</v>
      </c>
      <c r="F962" s="1" t="s">
        <v>13677</v>
      </c>
      <c r="J962" s="4" t="s">
        <v>13678</v>
      </c>
      <c r="K962" s="1" t="s">
        <v>130</v>
      </c>
      <c r="L962" s="1" t="s">
        <v>31</v>
      </c>
      <c r="M962" s="1" t="s">
        <v>121</v>
      </c>
      <c r="N962" s="1" t="s">
        <v>13679</v>
      </c>
      <c r="O962" s="1" t="s">
        <v>13680</v>
      </c>
      <c r="P962" s="1">
        <v>2.0</v>
      </c>
      <c r="Q962" s="1">
        <v>2.0</v>
      </c>
      <c r="U962" s="1">
        <v>268.0</v>
      </c>
      <c r="V962" s="1" t="s">
        <v>13681</v>
      </c>
      <c r="W962" s="10">
        <v>42234.0</v>
      </c>
      <c r="X962" s="1" t="s">
        <v>95</v>
      </c>
      <c r="Y962" s="1" t="s">
        <v>36</v>
      </c>
    </row>
    <row r="963">
      <c r="A963" s="1" t="s">
        <v>13682</v>
      </c>
      <c r="B963" s="1" t="s">
        <v>7129</v>
      </c>
      <c r="C963" s="1" t="s">
        <v>13683</v>
      </c>
      <c r="D963" s="1" t="s">
        <v>13684</v>
      </c>
      <c r="E963" s="1" t="s">
        <v>13685</v>
      </c>
      <c r="J963" s="4" t="s">
        <v>13686</v>
      </c>
      <c r="K963" s="1" t="s">
        <v>663</v>
      </c>
      <c r="L963" s="1" t="s">
        <v>31</v>
      </c>
      <c r="M963" s="1" t="s">
        <v>6549</v>
      </c>
      <c r="N963" s="1" t="s">
        <v>13687</v>
      </c>
      <c r="O963" s="1" t="s">
        <v>13688</v>
      </c>
      <c r="P963" s="1">
        <v>1.0</v>
      </c>
      <c r="Q963" s="1">
        <v>1.0</v>
      </c>
      <c r="U963" s="1">
        <v>98818.0</v>
      </c>
      <c r="V963" s="1" t="s">
        <v>13689</v>
      </c>
      <c r="W963" s="10">
        <v>37217.0</v>
      </c>
      <c r="X963" s="1" t="s">
        <v>135</v>
      </c>
      <c r="Y963" s="1" t="s">
        <v>36</v>
      </c>
    </row>
    <row r="964">
      <c r="A964" s="1" t="s">
        <v>13690</v>
      </c>
      <c r="B964" s="1" t="s">
        <v>13691</v>
      </c>
      <c r="C964" s="1" t="s">
        <v>13692</v>
      </c>
      <c r="J964" s="4" t="s">
        <v>13693</v>
      </c>
      <c r="K964" s="1" t="s">
        <v>30</v>
      </c>
      <c r="L964" s="1" t="s">
        <v>10828</v>
      </c>
      <c r="M964" s="1" t="s">
        <v>13694</v>
      </c>
      <c r="N964" s="1" t="s">
        <v>13695</v>
      </c>
      <c r="O964" s="1" t="s">
        <v>13696</v>
      </c>
      <c r="P964" s="1">
        <v>1.0</v>
      </c>
      <c r="Q964" s="1">
        <v>1.0</v>
      </c>
      <c r="U964" s="1">
        <v>1.0</v>
      </c>
      <c r="V964" s="1" t="s">
        <v>13697</v>
      </c>
      <c r="W964" s="10">
        <v>44091.0</v>
      </c>
      <c r="X964" s="6"/>
      <c r="Y964" s="6"/>
    </row>
    <row r="965">
      <c r="A965" s="1" t="s">
        <v>13698</v>
      </c>
      <c r="B965" s="1" t="s">
        <v>13699</v>
      </c>
      <c r="C965" s="1" t="s">
        <v>13700</v>
      </c>
      <c r="J965" s="4" t="s">
        <v>13701</v>
      </c>
      <c r="K965" s="1" t="s">
        <v>130</v>
      </c>
      <c r="L965" s="1" t="s">
        <v>31</v>
      </c>
      <c r="M965" s="1" t="s">
        <v>7124</v>
      </c>
      <c r="N965" s="1" t="s">
        <v>13702</v>
      </c>
      <c r="O965" s="1" t="s">
        <v>13703</v>
      </c>
      <c r="P965" s="1">
        <v>1.0</v>
      </c>
      <c r="Q965" s="1">
        <v>1.0</v>
      </c>
      <c r="U965" s="1">
        <v>2.0</v>
      </c>
      <c r="V965" s="1" t="s">
        <v>13704</v>
      </c>
      <c r="W965" s="10">
        <v>44071.0</v>
      </c>
      <c r="X965" s="6"/>
      <c r="Y965" s="1" t="s">
        <v>36</v>
      </c>
    </row>
    <row r="966">
      <c r="A966" s="1" t="s">
        <v>13705</v>
      </c>
      <c r="B966" s="1" t="s">
        <v>13706</v>
      </c>
      <c r="C966" s="1" t="s">
        <v>13707</v>
      </c>
      <c r="J966" s="4" t="s">
        <v>13708</v>
      </c>
      <c r="K966" s="1" t="s">
        <v>130</v>
      </c>
      <c r="L966" s="1" t="s">
        <v>31</v>
      </c>
      <c r="M966" s="1" t="s">
        <v>699</v>
      </c>
      <c r="N966" s="1" t="s">
        <v>13709</v>
      </c>
      <c r="O966" s="1" t="s">
        <v>13710</v>
      </c>
      <c r="P966" s="1">
        <v>1.0</v>
      </c>
      <c r="Q966" s="1">
        <v>1.0</v>
      </c>
      <c r="U966" s="1">
        <v>1.0</v>
      </c>
      <c r="V966" s="1" t="s">
        <v>13711</v>
      </c>
      <c r="W966" s="10">
        <v>44090.0</v>
      </c>
      <c r="X966" s="6"/>
      <c r="Y966" s="1" t="s">
        <v>36</v>
      </c>
    </row>
    <row r="967">
      <c r="A967" s="1" t="s">
        <v>13712</v>
      </c>
      <c r="B967" s="1" t="s">
        <v>13713</v>
      </c>
      <c r="C967" s="1" t="s">
        <v>13714</v>
      </c>
      <c r="D967" s="1" t="s">
        <v>13715</v>
      </c>
      <c r="H967" s="1" t="s">
        <v>13716</v>
      </c>
      <c r="J967" s="4" t="s">
        <v>13717</v>
      </c>
      <c r="K967" s="1" t="s">
        <v>401</v>
      </c>
      <c r="L967" s="1" t="s">
        <v>31</v>
      </c>
      <c r="M967" s="1" t="s">
        <v>13718</v>
      </c>
      <c r="N967" s="1" t="s">
        <v>13719</v>
      </c>
      <c r="O967" s="1" t="s">
        <v>13720</v>
      </c>
      <c r="P967" s="1">
        <v>1.0</v>
      </c>
      <c r="Q967" s="1">
        <v>1.0</v>
      </c>
      <c r="U967" s="1">
        <v>497.0</v>
      </c>
      <c r="V967" s="1" t="s">
        <v>13721</v>
      </c>
      <c r="W967" s="10">
        <v>43336.0</v>
      </c>
      <c r="X967" s="6"/>
      <c r="Y967" s="1" t="s">
        <v>36</v>
      </c>
    </row>
    <row r="968">
      <c r="A968" s="1" t="s">
        <v>13722</v>
      </c>
      <c r="B968" s="1" t="s">
        <v>13723</v>
      </c>
      <c r="C968" s="1" t="s">
        <v>13724</v>
      </c>
      <c r="D968" s="1" t="s">
        <v>13725</v>
      </c>
      <c r="J968" s="4" t="s">
        <v>13726</v>
      </c>
      <c r="K968" s="1" t="s">
        <v>401</v>
      </c>
      <c r="L968" s="1" t="s">
        <v>31</v>
      </c>
      <c r="M968" s="1" t="s">
        <v>4639</v>
      </c>
      <c r="N968" s="1" t="s">
        <v>13727</v>
      </c>
      <c r="O968" s="1" t="s">
        <v>13728</v>
      </c>
      <c r="P968" s="1">
        <v>1.0</v>
      </c>
      <c r="Q968" s="1">
        <v>1.0</v>
      </c>
      <c r="U968" s="1">
        <v>5.0</v>
      </c>
      <c r="V968" s="1" t="s">
        <v>13729</v>
      </c>
      <c r="W968" s="10">
        <v>44085.0</v>
      </c>
      <c r="X968" s="6"/>
      <c r="Y968" s="1" t="s">
        <v>199</v>
      </c>
    </row>
    <row r="969">
      <c r="A969" s="1" t="s">
        <v>13730</v>
      </c>
      <c r="B969" s="1" t="s">
        <v>13731</v>
      </c>
      <c r="C969" s="1" t="s">
        <v>13732</v>
      </c>
      <c r="J969" s="4" t="s">
        <v>13733</v>
      </c>
      <c r="K969" s="1" t="s">
        <v>663</v>
      </c>
      <c r="L969" s="1" t="s">
        <v>31</v>
      </c>
      <c r="M969" s="1" t="s">
        <v>11982</v>
      </c>
      <c r="N969" s="1" t="s">
        <v>13734</v>
      </c>
      <c r="O969" s="1" t="s">
        <v>13735</v>
      </c>
      <c r="P969" s="1">
        <v>1.0</v>
      </c>
      <c r="Q969" s="1">
        <v>1.0</v>
      </c>
      <c r="U969" s="1">
        <v>6.0</v>
      </c>
      <c r="V969" s="1" t="s">
        <v>13736</v>
      </c>
      <c r="W969" s="10">
        <v>44088.0</v>
      </c>
      <c r="X969" s="6"/>
      <c r="Y969" s="1" t="s">
        <v>36</v>
      </c>
    </row>
    <row r="970">
      <c r="A970" s="1" t="s">
        <v>4288</v>
      </c>
      <c r="B970" s="1" t="s">
        <v>4289</v>
      </c>
      <c r="C970" s="1" t="s">
        <v>4290</v>
      </c>
      <c r="J970" s="4" t="s">
        <v>4291</v>
      </c>
      <c r="K970" s="1" t="s">
        <v>30</v>
      </c>
      <c r="L970" s="1" t="s">
        <v>31</v>
      </c>
      <c r="M970" s="1" t="s">
        <v>4292</v>
      </c>
      <c r="N970" s="1" t="s">
        <v>4293</v>
      </c>
      <c r="O970" s="1" t="s">
        <v>4294</v>
      </c>
      <c r="P970" s="1">
        <v>1.0</v>
      </c>
      <c r="Q970" s="1">
        <v>1.0</v>
      </c>
      <c r="U970" s="1">
        <v>1.0</v>
      </c>
      <c r="V970" s="1" t="s">
        <v>4295</v>
      </c>
      <c r="W970" s="10">
        <v>44088.0</v>
      </c>
      <c r="X970" s="6"/>
      <c r="Y970" s="1" t="s">
        <v>36</v>
      </c>
    </row>
    <row r="971">
      <c r="A971" s="1" t="s">
        <v>13737</v>
      </c>
      <c r="B971" s="1" t="s">
        <v>13738</v>
      </c>
      <c r="C971" s="1" t="s">
        <v>13513</v>
      </c>
      <c r="J971" s="4" t="s">
        <v>13739</v>
      </c>
      <c r="K971" s="1" t="s">
        <v>2309</v>
      </c>
      <c r="L971" s="1" t="s">
        <v>51</v>
      </c>
      <c r="M971" s="1" t="s">
        <v>13740</v>
      </c>
      <c r="N971" s="1" t="s">
        <v>13741</v>
      </c>
      <c r="O971" s="1" t="s">
        <v>13742</v>
      </c>
      <c r="P971" s="1">
        <v>1.0</v>
      </c>
      <c r="Q971" s="1">
        <v>1.0</v>
      </c>
      <c r="U971" s="1">
        <v>1.0</v>
      </c>
      <c r="V971" s="1" t="s">
        <v>13743</v>
      </c>
      <c r="W971" s="10">
        <v>44088.0</v>
      </c>
      <c r="X971" s="6"/>
      <c r="Y971" s="1" t="s">
        <v>36</v>
      </c>
    </row>
    <row r="972">
      <c r="A972" s="1" t="s">
        <v>4303</v>
      </c>
      <c r="B972" s="1" t="s">
        <v>4304</v>
      </c>
      <c r="C972" s="1" t="s">
        <v>4305</v>
      </c>
      <c r="D972" s="1" t="s">
        <v>4306</v>
      </c>
      <c r="G972" s="1" t="s">
        <v>4307</v>
      </c>
      <c r="H972" s="1" t="s">
        <v>4308</v>
      </c>
      <c r="J972" s="4" t="s">
        <v>4309</v>
      </c>
      <c r="K972" s="1" t="s">
        <v>30</v>
      </c>
      <c r="L972" s="1" t="s">
        <v>70</v>
      </c>
      <c r="M972" s="1" t="s">
        <v>2580</v>
      </c>
      <c r="N972" s="1" t="s">
        <v>4310</v>
      </c>
      <c r="O972" s="1" t="s">
        <v>4311</v>
      </c>
      <c r="P972" s="1">
        <v>1.0</v>
      </c>
      <c r="Q972" s="1">
        <v>1.0</v>
      </c>
      <c r="U972" s="1">
        <v>66.0</v>
      </c>
      <c r="V972" s="1" t="s">
        <v>4312</v>
      </c>
      <c r="W972" s="10">
        <v>43947.0</v>
      </c>
      <c r="X972" s="6"/>
      <c r="Y972" s="1" t="s">
        <v>36</v>
      </c>
    </row>
    <row r="973">
      <c r="A973" s="1" t="s">
        <v>13744</v>
      </c>
      <c r="B973" s="1" t="s">
        <v>13745</v>
      </c>
      <c r="C973" s="1" t="s">
        <v>13746</v>
      </c>
      <c r="D973" s="1" t="s">
        <v>13747</v>
      </c>
      <c r="E973" s="1" t="s">
        <v>13748</v>
      </c>
      <c r="G973" s="1" t="s">
        <v>13749</v>
      </c>
      <c r="H973" s="1" t="s">
        <v>13750</v>
      </c>
      <c r="I973" s="1" t="s">
        <v>13751</v>
      </c>
      <c r="J973" s="4" t="s">
        <v>13752</v>
      </c>
      <c r="K973" s="1" t="s">
        <v>30</v>
      </c>
      <c r="L973" s="1" t="s">
        <v>31</v>
      </c>
      <c r="M973" s="1" t="s">
        <v>13753</v>
      </c>
      <c r="N973" s="1" t="s">
        <v>13754</v>
      </c>
      <c r="O973" s="1" t="s">
        <v>13755</v>
      </c>
      <c r="P973" s="1">
        <v>1.0</v>
      </c>
      <c r="Q973" s="1">
        <v>2.0</v>
      </c>
      <c r="R973" s="1">
        <v>5.0</v>
      </c>
      <c r="S973" s="1">
        <v>2.0</v>
      </c>
      <c r="U973" s="1">
        <v>58.0</v>
      </c>
      <c r="V973" s="1" t="s">
        <v>13756</v>
      </c>
      <c r="W973" s="10">
        <v>43474.0</v>
      </c>
      <c r="X973" s="6"/>
      <c r="Y973" s="6"/>
    </row>
    <row r="974">
      <c r="A974" s="1" t="s">
        <v>13757</v>
      </c>
      <c r="B974" s="1" t="s">
        <v>13758</v>
      </c>
      <c r="C974" s="1" t="s">
        <v>13759</v>
      </c>
      <c r="J974" s="4" t="s">
        <v>13760</v>
      </c>
      <c r="K974" s="1" t="s">
        <v>30</v>
      </c>
      <c r="L974" s="1" t="s">
        <v>51</v>
      </c>
      <c r="M974" s="1" t="s">
        <v>13761</v>
      </c>
      <c r="N974" s="1" t="s">
        <v>13762</v>
      </c>
      <c r="O974" s="1" t="s">
        <v>13763</v>
      </c>
      <c r="P974" s="1">
        <v>1.0</v>
      </c>
      <c r="Q974" s="1">
        <v>1.0</v>
      </c>
      <c r="U974" s="1">
        <v>6.0</v>
      </c>
      <c r="V974" s="1" t="s">
        <v>13764</v>
      </c>
      <c r="W974" s="10">
        <v>44083.0</v>
      </c>
      <c r="X974" s="6"/>
      <c r="Y974" s="6"/>
    </row>
    <row r="975">
      <c r="A975" s="1" t="s">
        <v>13765</v>
      </c>
      <c r="B975" s="1" t="s">
        <v>13766</v>
      </c>
      <c r="C975" s="1" t="s">
        <v>13767</v>
      </c>
      <c r="D975" s="1" t="s">
        <v>13768</v>
      </c>
      <c r="G975" s="1" t="s">
        <v>13769</v>
      </c>
      <c r="H975" s="1" t="s">
        <v>13770</v>
      </c>
      <c r="J975" s="4" t="s">
        <v>13771</v>
      </c>
      <c r="K975" s="1" t="s">
        <v>30</v>
      </c>
      <c r="L975" s="1" t="s">
        <v>79</v>
      </c>
      <c r="M975" s="1" t="s">
        <v>13772</v>
      </c>
      <c r="N975" s="1" t="s">
        <v>13773</v>
      </c>
      <c r="O975" s="1" t="s">
        <v>13774</v>
      </c>
      <c r="P975" s="1">
        <v>1.0</v>
      </c>
      <c r="Q975" s="1">
        <v>1.0</v>
      </c>
      <c r="U975" s="1">
        <v>2.0</v>
      </c>
      <c r="V975" s="1" t="s">
        <v>13775</v>
      </c>
      <c r="W975" s="10">
        <v>44084.0</v>
      </c>
      <c r="X975" s="6"/>
      <c r="Y975" s="6"/>
    </row>
    <row r="976">
      <c r="A976" s="1" t="s">
        <v>13776</v>
      </c>
      <c r="B976" s="1" t="s">
        <v>13777</v>
      </c>
      <c r="C976" s="1" t="s">
        <v>13778</v>
      </c>
      <c r="D976" s="1" t="s">
        <v>13779</v>
      </c>
      <c r="J976" s="4" t="s">
        <v>13780</v>
      </c>
      <c r="K976" s="1" t="s">
        <v>30</v>
      </c>
      <c r="L976" s="1" t="s">
        <v>31</v>
      </c>
      <c r="M976" s="1" t="s">
        <v>6017</v>
      </c>
      <c r="N976" s="1" t="s">
        <v>13781</v>
      </c>
      <c r="O976" s="1" t="s">
        <v>13782</v>
      </c>
      <c r="P976" s="1">
        <v>1.0</v>
      </c>
      <c r="Q976" s="1">
        <v>1.0</v>
      </c>
      <c r="U976" s="1">
        <v>5.0</v>
      </c>
      <c r="V976" s="1" t="s">
        <v>13783</v>
      </c>
      <c r="W976" s="10">
        <v>44084.0</v>
      </c>
      <c r="X976" s="6"/>
      <c r="Y976" s="1" t="s">
        <v>36</v>
      </c>
    </row>
    <row r="977">
      <c r="A977" s="1" t="s">
        <v>13784</v>
      </c>
      <c r="B977" s="1" t="s">
        <v>13785</v>
      </c>
      <c r="C977" s="1" t="s">
        <v>13786</v>
      </c>
      <c r="D977" s="1" t="s">
        <v>13787</v>
      </c>
      <c r="E977" s="1" t="s">
        <v>13788</v>
      </c>
      <c r="F977" s="1" t="s">
        <v>13789</v>
      </c>
      <c r="G977" s="1" t="s">
        <v>13790</v>
      </c>
      <c r="H977" s="1" t="s">
        <v>13791</v>
      </c>
      <c r="J977" s="4" t="s">
        <v>13792</v>
      </c>
      <c r="K977" s="1" t="s">
        <v>30</v>
      </c>
      <c r="L977" s="1" t="s">
        <v>31</v>
      </c>
      <c r="M977" s="1" t="s">
        <v>699</v>
      </c>
      <c r="N977" s="1" t="s">
        <v>13793</v>
      </c>
      <c r="O977" s="1" t="s">
        <v>13794</v>
      </c>
      <c r="P977" s="1">
        <v>1.0</v>
      </c>
      <c r="Q977" s="1">
        <v>1.0</v>
      </c>
      <c r="U977" s="1">
        <v>288.0</v>
      </c>
      <c r="V977" s="1" t="s">
        <v>13795</v>
      </c>
      <c r="W977" s="10">
        <v>42234.0</v>
      </c>
      <c r="X977" s="1" t="s">
        <v>95</v>
      </c>
      <c r="Y977" s="1" t="s">
        <v>36</v>
      </c>
    </row>
    <row r="978">
      <c r="A978" s="1" t="s">
        <v>13796</v>
      </c>
      <c r="B978" s="1" t="s">
        <v>13797</v>
      </c>
      <c r="C978" s="1" t="s">
        <v>4323</v>
      </c>
      <c r="H978" s="1" t="s">
        <v>13798</v>
      </c>
      <c r="J978" s="4" t="s">
        <v>13799</v>
      </c>
      <c r="K978" s="1" t="s">
        <v>30</v>
      </c>
      <c r="L978" s="1" t="s">
        <v>31</v>
      </c>
      <c r="M978" s="1" t="s">
        <v>13800</v>
      </c>
      <c r="N978" s="1" t="s">
        <v>13801</v>
      </c>
      <c r="O978" s="1" t="s">
        <v>13802</v>
      </c>
      <c r="P978" s="1">
        <v>1.0</v>
      </c>
      <c r="Q978" s="1">
        <v>1.0</v>
      </c>
      <c r="U978" s="1">
        <v>36.0</v>
      </c>
      <c r="V978" s="1" t="s">
        <v>13803</v>
      </c>
      <c r="W978" s="10">
        <v>43978.0</v>
      </c>
      <c r="X978" s="6"/>
      <c r="Y978" s="6"/>
    </row>
    <row r="979">
      <c r="A979" s="1" t="s">
        <v>13804</v>
      </c>
      <c r="B979" s="1" t="s">
        <v>13805</v>
      </c>
      <c r="C979" s="1" t="s">
        <v>13806</v>
      </c>
      <c r="D979" s="1" t="s">
        <v>13807</v>
      </c>
      <c r="J979" s="4" t="s">
        <v>13808</v>
      </c>
      <c r="K979" s="1" t="s">
        <v>401</v>
      </c>
      <c r="L979" s="1" t="s">
        <v>51</v>
      </c>
      <c r="M979" s="1" t="s">
        <v>13809</v>
      </c>
      <c r="N979" s="1" t="s">
        <v>13810</v>
      </c>
      <c r="O979" s="1" t="s">
        <v>13811</v>
      </c>
      <c r="P979" s="1">
        <v>1.0</v>
      </c>
      <c r="Q979" s="1">
        <v>1.0</v>
      </c>
      <c r="S979" s="1">
        <v>3.0</v>
      </c>
      <c r="U979" s="1">
        <v>41.0</v>
      </c>
      <c r="V979" s="1" t="s">
        <v>13812</v>
      </c>
      <c r="W979" s="10">
        <v>43987.0</v>
      </c>
      <c r="X979" s="6"/>
      <c r="Y979" s="1" t="s">
        <v>36</v>
      </c>
    </row>
    <row r="980">
      <c r="A980" s="1" t="s">
        <v>13813</v>
      </c>
      <c r="B980" s="1" t="s">
        <v>13814</v>
      </c>
      <c r="C980" s="1" t="s">
        <v>10258</v>
      </c>
      <c r="D980" s="1" t="s">
        <v>10259</v>
      </c>
      <c r="E980" s="1" t="s">
        <v>10260</v>
      </c>
      <c r="G980" s="1" t="s">
        <v>10261</v>
      </c>
      <c r="J980" s="4" t="s">
        <v>13815</v>
      </c>
      <c r="K980" s="1" t="s">
        <v>401</v>
      </c>
      <c r="L980" s="1" t="s">
        <v>31</v>
      </c>
      <c r="M980" s="1" t="s">
        <v>5506</v>
      </c>
      <c r="N980" s="1" t="s">
        <v>13816</v>
      </c>
      <c r="O980" s="1" t="s">
        <v>13817</v>
      </c>
      <c r="P980" s="1">
        <v>1.0</v>
      </c>
      <c r="Q980" s="1">
        <v>1.0</v>
      </c>
      <c r="U980" s="1">
        <v>4.0</v>
      </c>
      <c r="V980" s="1" t="s">
        <v>13818</v>
      </c>
      <c r="W980" s="10">
        <v>44083.0</v>
      </c>
      <c r="X980" s="6"/>
      <c r="Y980" s="1" t="s">
        <v>36</v>
      </c>
    </row>
    <row r="981">
      <c r="A981" s="1" t="s">
        <v>13819</v>
      </c>
      <c r="B981" s="4" t="s">
        <v>13820</v>
      </c>
      <c r="C981" s="1">
        <v>1.7746582441E10</v>
      </c>
      <c r="J981" s="4" t="s">
        <v>13821</v>
      </c>
      <c r="K981" s="1" t="s">
        <v>2309</v>
      </c>
      <c r="L981" s="1" t="s">
        <v>51</v>
      </c>
      <c r="M981" s="1" t="s">
        <v>7795</v>
      </c>
      <c r="N981" s="1" t="s">
        <v>13822</v>
      </c>
      <c r="O981" s="1" t="s">
        <v>13823</v>
      </c>
      <c r="P981" s="1">
        <v>1.0</v>
      </c>
      <c r="Q981" s="1">
        <v>1.0</v>
      </c>
      <c r="U981" s="1">
        <v>7.0</v>
      </c>
      <c r="V981" s="1" t="s">
        <v>13824</v>
      </c>
      <c r="W981" s="10">
        <v>44083.0</v>
      </c>
      <c r="X981" s="6"/>
      <c r="Y981" s="6"/>
    </row>
    <row r="982">
      <c r="A982" s="1" t="s">
        <v>13825</v>
      </c>
      <c r="B982" s="1" t="s">
        <v>13826</v>
      </c>
      <c r="C982" s="1" t="s">
        <v>11935</v>
      </c>
      <c r="H982" s="1" t="s">
        <v>13826</v>
      </c>
      <c r="J982" s="4" t="s">
        <v>13827</v>
      </c>
      <c r="K982" s="1" t="s">
        <v>30</v>
      </c>
      <c r="L982" s="1" t="s">
        <v>1191</v>
      </c>
      <c r="M982" s="1" t="s">
        <v>7874</v>
      </c>
      <c r="N982" s="1" t="s">
        <v>13828</v>
      </c>
      <c r="O982" s="1" t="s">
        <v>13829</v>
      </c>
      <c r="P982" s="1">
        <v>1.0</v>
      </c>
      <c r="Q982" s="1">
        <v>1.0</v>
      </c>
      <c r="U982" s="1">
        <v>1.0</v>
      </c>
      <c r="V982" s="1" t="s">
        <v>13830</v>
      </c>
      <c r="W982" s="10">
        <v>44082.0</v>
      </c>
      <c r="X982" s="6"/>
      <c r="Y982" s="1" t="s">
        <v>36</v>
      </c>
    </row>
    <row r="983">
      <c r="A983" s="1" t="s">
        <v>13831</v>
      </c>
      <c r="B983" s="1" t="s">
        <v>3962</v>
      </c>
      <c r="C983" s="1" t="s">
        <v>11935</v>
      </c>
      <c r="J983" s="4" t="s">
        <v>13832</v>
      </c>
      <c r="K983" s="1" t="s">
        <v>30</v>
      </c>
      <c r="L983" s="1" t="s">
        <v>1191</v>
      </c>
      <c r="M983" s="1" t="s">
        <v>8758</v>
      </c>
      <c r="N983" s="1" t="s">
        <v>13833</v>
      </c>
      <c r="O983" s="1" t="s">
        <v>13834</v>
      </c>
      <c r="P983" s="1">
        <v>1.0</v>
      </c>
      <c r="Q983" s="1">
        <v>1.0</v>
      </c>
      <c r="U983" s="1">
        <v>2.0</v>
      </c>
      <c r="V983" s="1" t="s">
        <v>13835</v>
      </c>
      <c r="W983" s="10">
        <v>44074.0</v>
      </c>
      <c r="X983" s="6"/>
      <c r="Y983" s="1" t="s">
        <v>36</v>
      </c>
    </row>
    <row r="984">
      <c r="A984" s="1" t="s">
        <v>13836</v>
      </c>
      <c r="B984" s="1" t="s">
        <v>13837</v>
      </c>
      <c r="C984" s="1" t="s">
        <v>13838</v>
      </c>
      <c r="D984" s="1" t="s">
        <v>13839</v>
      </c>
      <c r="E984" s="1" t="s">
        <v>13840</v>
      </c>
      <c r="G984" s="1" t="s">
        <v>13841</v>
      </c>
      <c r="J984" s="4" t="s">
        <v>13842</v>
      </c>
      <c r="K984" s="1" t="s">
        <v>30</v>
      </c>
      <c r="L984" s="1" t="s">
        <v>31</v>
      </c>
      <c r="M984" s="1" t="s">
        <v>13843</v>
      </c>
      <c r="N984" s="1" t="s">
        <v>13844</v>
      </c>
      <c r="O984" s="1" t="s">
        <v>13845</v>
      </c>
      <c r="P984" s="1">
        <v>1.0</v>
      </c>
      <c r="Q984" s="1">
        <v>5.0</v>
      </c>
      <c r="R984" s="1">
        <v>14.0</v>
      </c>
      <c r="S984" s="1">
        <v>86.0</v>
      </c>
      <c r="T984" s="1">
        <v>1.0</v>
      </c>
      <c r="U984" s="1">
        <v>42.0</v>
      </c>
      <c r="V984" s="1" t="s">
        <v>13846</v>
      </c>
      <c r="W984" s="10">
        <v>43805.0</v>
      </c>
      <c r="X984" s="6"/>
      <c r="Y984" s="1" t="s">
        <v>36</v>
      </c>
    </row>
    <row r="985">
      <c r="A985" s="1" t="s">
        <v>13847</v>
      </c>
      <c r="B985" s="1" t="s">
        <v>13848</v>
      </c>
      <c r="C985" s="1" t="s">
        <v>13849</v>
      </c>
      <c r="E985" s="1" t="s">
        <v>2695</v>
      </c>
      <c r="H985" s="1" t="s">
        <v>13850</v>
      </c>
      <c r="J985" s="4" t="s">
        <v>13851</v>
      </c>
      <c r="K985" s="1" t="s">
        <v>2309</v>
      </c>
      <c r="L985" s="1" t="s">
        <v>31</v>
      </c>
      <c r="M985" s="1" t="s">
        <v>13852</v>
      </c>
      <c r="N985" s="1" t="s">
        <v>13853</v>
      </c>
      <c r="O985" s="1" t="s">
        <v>13854</v>
      </c>
      <c r="P985" s="1">
        <v>1.0</v>
      </c>
      <c r="Q985" s="1">
        <v>1.0</v>
      </c>
      <c r="R985" s="1">
        <v>1.0</v>
      </c>
      <c r="U985" s="1">
        <v>2.0</v>
      </c>
      <c r="V985" s="1" t="s">
        <v>13855</v>
      </c>
      <c r="W985" s="10">
        <v>44082.0</v>
      </c>
      <c r="X985" s="6"/>
      <c r="Y985" s="1" t="s">
        <v>36</v>
      </c>
    </row>
    <row r="986">
      <c r="A986" s="1" t="s">
        <v>13856</v>
      </c>
      <c r="B986" s="1" t="s">
        <v>13857</v>
      </c>
      <c r="C986" s="1" t="s">
        <v>13858</v>
      </c>
      <c r="J986" s="4" t="s">
        <v>13859</v>
      </c>
      <c r="K986" s="1" t="s">
        <v>41</v>
      </c>
      <c r="L986" s="1" t="s">
        <v>31</v>
      </c>
      <c r="M986" s="1" t="s">
        <v>13860</v>
      </c>
      <c r="N986" s="1" t="s">
        <v>13861</v>
      </c>
      <c r="O986" s="1" t="s">
        <v>13862</v>
      </c>
      <c r="P986" s="1">
        <v>1.0</v>
      </c>
      <c r="U986" s="1">
        <v>12.0</v>
      </c>
      <c r="V986" s="1" t="s">
        <v>13863</v>
      </c>
      <c r="W986" s="10">
        <v>44026.0</v>
      </c>
      <c r="X986" s="6"/>
      <c r="Y986" s="6"/>
    </row>
    <row r="987">
      <c r="A987" s="1" t="s">
        <v>13864</v>
      </c>
      <c r="B987" s="1" t="s">
        <v>13865</v>
      </c>
      <c r="C987" s="1" t="s">
        <v>13866</v>
      </c>
      <c r="J987" s="4" t="s">
        <v>13867</v>
      </c>
      <c r="K987" s="1" t="s">
        <v>30</v>
      </c>
      <c r="L987" s="1" t="s">
        <v>31</v>
      </c>
      <c r="M987" s="1" t="s">
        <v>13868</v>
      </c>
      <c r="N987" s="1" t="s">
        <v>13869</v>
      </c>
      <c r="O987" s="1" t="s">
        <v>13870</v>
      </c>
      <c r="P987" s="1">
        <v>1.0</v>
      </c>
      <c r="Q987" s="1">
        <v>1.0</v>
      </c>
      <c r="U987" s="1">
        <v>1.0</v>
      </c>
      <c r="V987" s="1" t="s">
        <v>13871</v>
      </c>
      <c r="W987" s="10">
        <v>44081.0</v>
      </c>
      <c r="X987" s="6"/>
      <c r="Y987" s="1" t="s">
        <v>36</v>
      </c>
    </row>
    <row r="988">
      <c r="A988" s="1" t="s">
        <v>13872</v>
      </c>
      <c r="B988" s="1" t="s">
        <v>13873</v>
      </c>
      <c r="C988" s="1" t="s">
        <v>13874</v>
      </c>
      <c r="H988" s="1" t="s">
        <v>13875</v>
      </c>
      <c r="J988" s="4" t="s">
        <v>13876</v>
      </c>
      <c r="K988" s="1" t="s">
        <v>401</v>
      </c>
      <c r="L988" s="1" t="s">
        <v>8168</v>
      </c>
      <c r="M988" s="1" t="s">
        <v>13877</v>
      </c>
      <c r="N988" s="1" t="s">
        <v>13878</v>
      </c>
      <c r="O988" s="1" t="s">
        <v>13879</v>
      </c>
      <c r="P988" s="1">
        <v>1.0</v>
      </c>
      <c r="U988" s="1">
        <v>37.0</v>
      </c>
      <c r="V988" s="1" t="s">
        <v>13880</v>
      </c>
      <c r="W988" s="10">
        <v>44051.0</v>
      </c>
      <c r="X988" s="6"/>
      <c r="Y988" s="1" t="s">
        <v>36</v>
      </c>
    </row>
    <row r="989">
      <c r="A989" s="1" t="s">
        <v>13881</v>
      </c>
      <c r="B989" s="1" t="s">
        <v>13882</v>
      </c>
      <c r="C989" s="1" t="s">
        <v>13883</v>
      </c>
      <c r="H989" s="1" t="s">
        <v>13884</v>
      </c>
      <c r="J989" s="4" t="s">
        <v>13885</v>
      </c>
      <c r="K989" s="1" t="s">
        <v>663</v>
      </c>
      <c r="L989" s="1" t="s">
        <v>31</v>
      </c>
      <c r="M989" s="1" t="s">
        <v>6549</v>
      </c>
      <c r="N989" s="1" t="s">
        <v>13886</v>
      </c>
      <c r="O989" s="1" t="s">
        <v>13887</v>
      </c>
      <c r="P989" s="1">
        <v>3.0</v>
      </c>
      <c r="Q989" s="1">
        <v>1.0</v>
      </c>
      <c r="U989" s="1">
        <v>13.0</v>
      </c>
      <c r="V989" s="1" t="s">
        <v>13888</v>
      </c>
      <c r="W989" s="10">
        <v>44068.0</v>
      </c>
      <c r="X989" s="6"/>
      <c r="Y989" s="1" t="s">
        <v>36</v>
      </c>
    </row>
    <row r="990">
      <c r="A990" s="1" t="s">
        <v>13889</v>
      </c>
      <c r="B990" s="1" t="s">
        <v>13890</v>
      </c>
      <c r="C990" s="1" t="s">
        <v>13891</v>
      </c>
      <c r="D990" s="1" t="s">
        <v>13892</v>
      </c>
      <c r="E990" s="1" t="s">
        <v>13893</v>
      </c>
      <c r="H990" s="1" t="s">
        <v>13894</v>
      </c>
      <c r="J990" s="4" t="s">
        <v>13895</v>
      </c>
      <c r="K990" s="1" t="s">
        <v>30</v>
      </c>
      <c r="L990" s="1" t="s">
        <v>163</v>
      </c>
      <c r="M990" s="1" t="s">
        <v>13896</v>
      </c>
      <c r="N990" s="1" t="s">
        <v>13897</v>
      </c>
      <c r="O990" s="1" t="s">
        <v>13898</v>
      </c>
      <c r="P990" s="1">
        <v>1.0</v>
      </c>
      <c r="Q990" s="1">
        <v>1.0</v>
      </c>
      <c r="U990" s="1">
        <v>10.0</v>
      </c>
      <c r="V990" s="1" t="s">
        <v>13899</v>
      </c>
      <c r="W990" s="10">
        <v>43792.0</v>
      </c>
      <c r="X990" s="6"/>
      <c r="Y990" s="16" t="s">
        <v>168</v>
      </c>
    </row>
    <row r="991">
      <c r="A991" s="1" t="s">
        <v>13900</v>
      </c>
      <c r="B991" s="1" t="s">
        <v>13901</v>
      </c>
      <c r="C991" s="1" t="s">
        <v>13759</v>
      </c>
      <c r="J991" s="4" t="s">
        <v>13902</v>
      </c>
      <c r="K991" s="1" t="s">
        <v>30</v>
      </c>
      <c r="L991" s="1" t="s">
        <v>51</v>
      </c>
      <c r="M991" s="1" t="s">
        <v>13903</v>
      </c>
      <c r="N991" s="1" t="s">
        <v>13904</v>
      </c>
      <c r="O991" s="1" t="s">
        <v>13905</v>
      </c>
      <c r="P991" s="1">
        <v>1.0</v>
      </c>
      <c r="Q991" s="1">
        <v>1.0</v>
      </c>
      <c r="U991" s="1">
        <v>13.0</v>
      </c>
      <c r="V991" s="1" t="s">
        <v>13906</v>
      </c>
      <c r="W991" s="10">
        <v>44072.0</v>
      </c>
      <c r="X991" s="6"/>
      <c r="Y991" s="6"/>
    </row>
    <row r="992">
      <c r="A992" s="1" t="s">
        <v>13907</v>
      </c>
      <c r="B992" s="1" t="s">
        <v>13908</v>
      </c>
      <c r="C992" s="1" t="s">
        <v>13909</v>
      </c>
      <c r="J992" s="4" t="s">
        <v>13910</v>
      </c>
      <c r="K992" s="1" t="s">
        <v>30</v>
      </c>
      <c r="L992" s="1" t="s">
        <v>31</v>
      </c>
      <c r="M992" s="1" t="s">
        <v>13911</v>
      </c>
      <c r="N992" s="1" t="s">
        <v>13912</v>
      </c>
      <c r="O992" s="1" t="s">
        <v>13913</v>
      </c>
      <c r="P992" s="1">
        <v>1.0</v>
      </c>
      <c r="Q992" s="1">
        <v>1.0</v>
      </c>
      <c r="U992" s="1">
        <v>2.0</v>
      </c>
      <c r="V992" s="1" t="s">
        <v>13914</v>
      </c>
      <c r="W992" s="10">
        <v>44079.0</v>
      </c>
      <c r="X992" s="6"/>
      <c r="Y992" s="6"/>
    </row>
    <row r="993">
      <c r="A993" s="1" t="s">
        <v>13915</v>
      </c>
      <c r="B993" s="1" t="s">
        <v>13916</v>
      </c>
      <c r="C993" s="1" t="s">
        <v>13917</v>
      </c>
      <c r="J993" s="4" t="s">
        <v>13918</v>
      </c>
      <c r="K993" s="1" t="s">
        <v>30</v>
      </c>
      <c r="L993" s="1" t="s">
        <v>31</v>
      </c>
      <c r="M993" s="1" t="s">
        <v>13919</v>
      </c>
      <c r="N993" s="1" t="s">
        <v>13920</v>
      </c>
      <c r="O993" s="1" t="s">
        <v>13921</v>
      </c>
      <c r="P993" s="1">
        <v>1.0</v>
      </c>
      <c r="Q993" s="1">
        <v>1.0</v>
      </c>
      <c r="U993" s="1">
        <v>7.0</v>
      </c>
      <c r="V993" s="1" t="s">
        <v>13922</v>
      </c>
      <c r="W993" s="10">
        <v>44073.0</v>
      </c>
      <c r="X993" s="6"/>
      <c r="Y993" s="1" t="s">
        <v>36</v>
      </c>
    </row>
    <row r="994">
      <c r="A994" s="1" t="s">
        <v>13923</v>
      </c>
      <c r="B994" s="1" t="s">
        <v>13924</v>
      </c>
      <c r="C994" s="1" t="s">
        <v>13925</v>
      </c>
      <c r="H994" s="1" t="s">
        <v>13926</v>
      </c>
      <c r="J994" s="4" t="s">
        <v>13927</v>
      </c>
      <c r="K994" s="1" t="s">
        <v>30</v>
      </c>
      <c r="L994" s="1" t="s">
        <v>51</v>
      </c>
      <c r="M994" s="1" t="s">
        <v>11051</v>
      </c>
      <c r="N994" s="1" t="s">
        <v>13928</v>
      </c>
      <c r="O994" s="1" t="s">
        <v>13929</v>
      </c>
      <c r="P994" s="1">
        <v>1.0</v>
      </c>
      <c r="Q994" s="1">
        <v>1.0</v>
      </c>
      <c r="U994" s="1">
        <v>1.0</v>
      </c>
      <c r="V994" s="1" t="s">
        <v>13930</v>
      </c>
      <c r="W994" s="10">
        <v>44078.0</v>
      </c>
      <c r="X994" s="6"/>
      <c r="Y994" s="15"/>
    </row>
    <row r="995">
      <c r="A995" s="1" t="s">
        <v>13931</v>
      </c>
      <c r="B995" s="1" t="s">
        <v>13932</v>
      </c>
      <c r="C995" s="1" t="s">
        <v>13933</v>
      </c>
      <c r="D995" s="1" t="s">
        <v>13934</v>
      </c>
      <c r="J995" s="4" t="s">
        <v>13935</v>
      </c>
      <c r="K995" s="1" t="s">
        <v>130</v>
      </c>
      <c r="L995" s="1" t="s">
        <v>31</v>
      </c>
      <c r="M995" s="1" t="s">
        <v>13936</v>
      </c>
      <c r="N995" s="1" t="s">
        <v>13937</v>
      </c>
      <c r="O995" s="1" t="s">
        <v>13938</v>
      </c>
      <c r="P995" s="1">
        <v>1.0</v>
      </c>
      <c r="Q995" s="1">
        <v>1.0</v>
      </c>
      <c r="U995" s="1">
        <v>18.0</v>
      </c>
      <c r="V995" s="1" t="s">
        <v>13939</v>
      </c>
      <c r="W995" s="10">
        <v>44068.0</v>
      </c>
      <c r="X995" s="6"/>
      <c r="Y995" s="1" t="s">
        <v>36</v>
      </c>
    </row>
    <row r="996">
      <c r="A996" s="1" t="s">
        <v>13940</v>
      </c>
      <c r="B996" s="1" t="s">
        <v>13941</v>
      </c>
      <c r="C996" s="1" t="s">
        <v>13942</v>
      </c>
      <c r="J996" s="4" t="s">
        <v>13943</v>
      </c>
      <c r="K996" s="1" t="s">
        <v>30</v>
      </c>
      <c r="L996" s="1" t="s">
        <v>31</v>
      </c>
      <c r="M996" s="1" t="s">
        <v>13944</v>
      </c>
      <c r="N996" s="1" t="s">
        <v>13945</v>
      </c>
      <c r="O996" s="1" t="s">
        <v>13946</v>
      </c>
      <c r="P996" s="1">
        <v>3.0</v>
      </c>
      <c r="Q996" s="1">
        <v>1.0</v>
      </c>
      <c r="S996" s="1">
        <v>1.0</v>
      </c>
      <c r="U996" s="1">
        <v>56.0</v>
      </c>
      <c r="V996" s="1" t="s">
        <v>13947</v>
      </c>
      <c r="W996" s="10">
        <v>44017.0</v>
      </c>
      <c r="X996" s="6"/>
      <c r="Y996" s="1" t="s">
        <v>36</v>
      </c>
    </row>
    <row r="997">
      <c r="A997" s="1" t="s">
        <v>4374</v>
      </c>
      <c r="B997" s="1" t="s">
        <v>4375</v>
      </c>
      <c r="C997" s="1" t="s">
        <v>4376</v>
      </c>
      <c r="D997" s="1" t="s">
        <v>4377</v>
      </c>
      <c r="J997" s="4" t="s">
        <v>4378</v>
      </c>
      <c r="K997" s="1" t="s">
        <v>30</v>
      </c>
      <c r="L997" s="1" t="s">
        <v>31</v>
      </c>
      <c r="M997" s="1" t="s">
        <v>2507</v>
      </c>
      <c r="N997" s="1" t="s">
        <v>4379</v>
      </c>
      <c r="O997" s="1" t="s">
        <v>4380</v>
      </c>
      <c r="P997" s="1">
        <v>1.0</v>
      </c>
      <c r="Q997" s="1">
        <v>1.0</v>
      </c>
      <c r="U997" s="1">
        <v>6.0</v>
      </c>
      <c r="V997" s="1" t="s">
        <v>4381</v>
      </c>
      <c r="W997" s="10">
        <v>43767.0</v>
      </c>
      <c r="X997" s="6"/>
      <c r="Y997" s="6"/>
    </row>
    <row r="998">
      <c r="A998" s="1" t="s">
        <v>13948</v>
      </c>
      <c r="B998" s="1" t="s">
        <v>13949</v>
      </c>
      <c r="C998" s="1" t="s">
        <v>13950</v>
      </c>
      <c r="D998" s="1" t="s">
        <v>13951</v>
      </c>
      <c r="F998" s="1" t="s">
        <v>13952</v>
      </c>
      <c r="G998" s="1" t="s">
        <v>3239</v>
      </c>
      <c r="H998" s="1" t="s">
        <v>13953</v>
      </c>
      <c r="J998" s="4" t="s">
        <v>13954</v>
      </c>
      <c r="K998" s="1" t="s">
        <v>30</v>
      </c>
      <c r="L998" s="1" t="s">
        <v>31</v>
      </c>
      <c r="M998" s="1" t="s">
        <v>1075</v>
      </c>
      <c r="N998" s="1" t="s">
        <v>13955</v>
      </c>
      <c r="O998" s="1" t="s">
        <v>13956</v>
      </c>
      <c r="P998" s="1">
        <v>1.0</v>
      </c>
      <c r="Q998" s="1">
        <v>6.0</v>
      </c>
      <c r="R998" s="1">
        <v>16.0</v>
      </c>
      <c r="S998" s="1">
        <v>3.0</v>
      </c>
      <c r="U998" s="1">
        <v>49.0</v>
      </c>
      <c r="V998" s="1" t="s">
        <v>13957</v>
      </c>
      <c r="W998" s="10">
        <v>43780.0</v>
      </c>
      <c r="X998" s="1" t="s">
        <v>95</v>
      </c>
      <c r="Y998" s="1" t="s">
        <v>199</v>
      </c>
    </row>
    <row r="999">
      <c r="A999" s="1" t="s">
        <v>13958</v>
      </c>
      <c r="B999" s="1" t="s">
        <v>13959</v>
      </c>
      <c r="C999" s="1" t="s">
        <v>13960</v>
      </c>
      <c r="J999" s="4" t="s">
        <v>13961</v>
      </c>
      <c r="K999" s="1" t="s">
        <v>13962</v>
      </c>
      <c r="L999" s="1" t="s">
        <v>31</v>
      </c>
      <c r="M999" s="1" t="s">
        <v>13963</v>
      </c>
      <c r="N999" s="1" t="s">
        <v>13964</v>
      </c>
      <c r="O999" s="1" t="s">
        <v>13965</v>
      </c>
      <c r="P999" s="1">
        <v>1.0</v>
      </c>
      <c r="Q999" s="1">
        <v>1.0</v>
      </c>
      <c r="S999" s="1">
        <v>4.0</v>
      </c>
      <c r="U999" s="1">
        <v>24.0</v>
      </c>
      <c r="V999" s="1" t="s">
        <v>13966</v>
      </c>
      <c r="W999" s="10">
        <v>44076.0</v>
      </c>
      <c r="X999" s="6"/>
      <c r="Y999" s="1" t="s">
        <v>36</v>
      </c>
    </row>
    <row r="1000">
      <c r="A1000" s="1" t="s">
        <v>13967</v>
      </c>
      <c r="B1000" s="1" t="s">
        <v>13968</v>
      </c>
      <c r="C1000" s="1" t="s">
        <v>13969</v>
      </c>
      <c r="H1000" s="1" t="s">
        <v>13970</v>
      </c>
      <c r="J1000" s="4" t="s">
        <v>13971</v>
      </c>
      <c r="K1000" s="1" t="s">
        <v>663</v>
      </c>
      <c r="L1000" s="1" t="s">
        <v>31</v>
      </c>
      <c r="M1000" s="1" t="s">
        <v>6549</v>
      </c>
      <c r="N1000" s="1" t="s">
        <v>13972</v>
      </c>
      <c r="O1000" s="1" t="s">
        <v>13973</v>
      </c>
      <c r="P1000" s="1">
        <v>2.0</v>
      </c>
      <c r="Q1000" s="1">
        <v>1.0</v>
      </c>
      <c r="U1000" s="1">
        <v>1.0</v>
      </c>
      <c r="V1000" s="1" t="s">
        <v>13974</v>
      </c>
      <c r="W1000" s="10">
        <v>44076.0</v>
      </c>
      <c r="X1000" s="6"/>
      <c r="Y1000" s="1" t="s">
        <v>36</v>
      </c>
    </row>
    <row r="1001">
      <c r="A1001" s="1" t="s">
        <v>4410</v>
      </c>
      <c r="B1001" s="1" t="s">
        <v>4411</v>
      </c>
      <c r="C1001" s="1" t="s">
        <v>4412</v>
      </c>
      <c r="D1001" s="1" t="s">
        <v>4413</v>
      </c>
      <c r="E1001" s="1" t="s">
        <v>4414</v>
      </c>
      <c r="F1001" s="1" t="s">
        <v>4415</v>
      </c>
      <c r="G1001" s="1" t="s">
        <v>4416</v>
      </c>
      <c r="H1001" s="1" t="s">
        <v>4417</v>
      </c>
      <c r="J1001" s="4" t="s">
        <v>4418</v>
      </c>
      <c r="K1001" s="1" t="s">
        <v>30</v>
      </c>
      <c r="L1001" s="1" t="s">
        <v>51</v>
      </c>
      <c r="M1001" s="1" t="s">
        <v>4419</v>
      </c>
      <c r="N1001" s="1" t="s">
        <v>4420</v>
      </c>
      <c r="O1001" s="1" t="s">
        <v>4421</v>
      </c>
      <c r="P1001" s="1">
        <v>1.0</v>
      </c>
      <c r="Q1001" s="1">
        <v>1.0</v>
      </c>
      <c r="U1001" s="1">
        <v>2.0</v>
      </c>
      <c r="V1001" s="1" t="s">
        <v>4422</v>
      </c>
      <c r="W1001" s="10">
        <v>44076.0</v>
      </c>
      <c r="X1001" s="1" t="s">
        <v>135</v>
      </c>
      <c r="Y1001" s="1" t="s">
        <v>36</v>
      </c>
    </row>
    <row r="1002">
      <c r="A1002" s="1" t="s">
        <v>13975</v>
      </c>
      <c r="B1002" s="1" t="s">
        <v>13976</v>
      </c>
      <c r="C1002" s="1" t="s">
        <v>13977</v>
      </c>
      <c r="D1002" s="1" t="s">
        <v>13978</v>
      </c>
      <c r="E1002" s="1" t="s">
        <v>13979</v>
      </c>
      <c r="F1002" s="1" t="s">
        <v>13980</v>
      </c>
      <c r="G1002" s="1" t="s">
        <v>13981</v>
      </c>
      <c r="J1002" s="4" t="s">
        <v>13982</v>
      </c>
      <c r="K1002" s="1" t="s">
        <v>30</v>
      </c>
      <c r="L1002" s="1" t="s">
        <v>31</v>
      </c>
      <c r="M1002" s="1" t="s">
        <v>13983</v>
      </c>
      <c r="N1002" s="1" t="s">
        <v>13984</v>
      </c>
      <c r="O1002" s="1" t="s">
        <v>13985</v>
      </c>
      <c r="P1002" s="1">
        <v>2.0</v>
      </c>
      <c r="Q1002" s="1">
        <v>1.0</v>
      </c>
      <c r="U1002" s="1">
        <v>22.0</v>
      </c>
      <c r="V1002" s="1" t="s">
        <v>13986</v>
      </c>
      <c r="W1002" s="10">
        <v>44003.0</v>
      </c>
      <c r="X1002" s="1" t="s">
        <v>135</v>
      </c>
      <c r="Y1002" s="6"/>
    </row>
    <row r="1003">
      <c r="A1003" s="1" t="s">
        <v>13987</v>
      </c>
      <c r="B1003" s="1" t="s">
        <v>13988</v>
      </c>
      <c r="C1003" s="1" t="s">
        <v>13989</v>
      </c>
      <c r="J1003" s="4" t="s">
        <v>13990</v>
      </c>
      <c r="K1003" s="1" t="s">
        <v>401</v>
      </c>
      <c r="L1003" s="1" t="s">
        <v>31</v>
      </c>
      <c r="M1003" s="1" t="s">
        <v>6110</v>
      </c>
      <c r="N1003" s="1" t="s">
        <v>13991</v>
      </c>
      <c r="O1003" s="1" t="s">
        <v>13992</v>
      </c>
      <c r="P1003" s="1">
        <v>1.0</v>
      </c>
      <c r="Q1003" s="1">
        <v>1.0</v>
      </c>
      <c r="U1003" s="1">
        <v>490.0</v>
      </c>
      <c r="V1003" s="1" t="s">
        <v>13993</v>
      </c>
      <c r="W1003" s="9"/>
      <c r="X1003" s="6"/>
      <c r="Y1003" s="1" t="s">
        <v>36</v>
      </c>
    </row>
    <row r="1004">
      <c r="A1004" s="1" t="s">
        <v>13994</v>
      </c>
      <c r="B1004" s="1" t="s">
        <v>11592</v>
      </c>
      <c r="C1004" s="1" t="s">
        <v>13995</v>
      </c>
      <c r="H1004" s="1" t="s">
        <v>13996</v>
      </c>
      <c r="J1004" s="4" t="s">
        <v>13997</v>
      </c>
      <c r="K1004" s="1" t="s">
        <v>663</v>
      </c>
      <c r="L1004" s="1" t="s">
        <v>31</v>
      </c>
      <c r="M1004" s="1" t="s">
        <v>13998</v>
      </c>
      <c r="N1004" s="1" t="s">
        <v>13999</v>
      </c>
      <c r="O1004" s="1" t="s">
        <v>14000</v>
      </c>
      <c r="P1004" s="1">
        <v>1.0</v>
      </c>
      <c r="Q1004" s="1">
        <v>1.0</v>
      </c>
      <c r="U1004" s="1">
        <v>2.0</v>
      </c>
      <c r="V1004" s="1" t="s">
        <v>14001</v>
      </c>
      <c r="W1004" s="10">
        <v>44076.0</v>
      </c>
      <c r="X1004" s="6"/>
      <c r="Y1004" s="1" t="s">
        <v>36</v>
      </c>
    </row>
    <row r="1005">
      <c r="A1005" s="1" t="s">
        <v>14002</v>
      </c>
      <c r="B1005" s="1" t="s">
        <v>14003</v>
      </c>
      <c r="C1005" s="1" t="s">
        <v>14004</v>
      </c>
      <c r="D1005" s="1" t="s">
        <v>14005</v>
      </c>
      <c r="E1005" s="1" t="s">
        <v>14006</v>
      </c>
      <c r="G1005" s="1" t="s">
        <v>4782</v>
      </c>
      <c r="H1005" s="1" t="s">
        <v>14007</v>
      </c>
      <c r="J1005" s="4" t="s">
        <v>14008</v>
      </c>
      <c r="K1005" s="1" t="s">
        <v>401</v>
      </c>
      <c r="L1005" s="1" t="s">
        <v>51</v>
      </c>
      <c r="M1005" s="1" t="s">
        <v>14009</v>
      </c>
      <c r="N1005" s="1" t="s">
        <v>14010</v>
      </c>
      <c r="O1005" s="1" t="s">
        <v>14011</v>
      </c>
      <c r="P1005" s="1">
        <v>1.0</v>
      </c>
      <c r="Q1005" s="1">
        <v>1.0</v>
      </c>
      <c r="U1005" s="1">
        <v>8.0</v>
      </c>
      <c r="V1005" s="1" t="s">
        <v>14012</v>
      </c>
      <c r="W1005" s="10">
        <v>44022.0</v>
      </c>
      <c r="X1005" s="1" t="s">
        <v>135</v>
      </c>
      <c r="Y1005" s="1" t="s">
        <v>36</v>
      </c>
    </row>
    <row r="1006">
      <c r="A1006" s="1" t="s">
        <v>14013</v>
      </c>
      <c r="B1006" s="1" t="s">
        <v>14014</v>
      </c>
      <c r="C1006" s="1" t="s">
        <v>14015</v>
      </c>
      <c r="D1006" s="1" t="s">
        <v>14016</v>
      </c>
      <c r="H1006" s="1" t="s">
        <v>14017</v>
      </c>
      <c r="J1006" s="4" t="s">
        <v>14018</v>
      </c>
      <c r="K1006" s="1" t="s">
        <v>401</v>
      </c>
      <c r="L1006" s="1" t="s">
        <v>31</v>
      </c>
      <c r="M1006" s="1" t="s">
        <v>4498</v>
      </c>
      <c r="N1006" s="1" t="s">
        <v>14019</v>
      </c>
      <c r="O1006" s="1" t="s">
        <v>14020</v>
      </c>
      <c r="P1006" s="1">
        <v>1.0</v>
      </c>
      <c r="Q1006" s="1">
        <v>1.0</v>
      </c>
      <c r="U1006" s="1">
        <v>7.0</v>
      </c>
      <c r="V1006" s="1" t="s">
        <v>14021</v>
      </c>
      <c r="W1006" s="10">
        <v>44076.0</v>
      </c>
      <c r="X1006" s="6"/>
      <c r="Y1006" s="1" t="s">
        <v>36</v>
      </c>
    </row>
    <row r="1007">
      <c r="A1007" s="1" t="s">
        <v>14022</v>
      </c>
      <c r="B1007" s="1" t="s">
        <v>14014</v>
      </c>
      <c r="C1007" s="1" t="s">
        <v>14023</v>
      </c>
      <c r="H1007" s="1" t="s">
        <v>14024</v>
      </c>
      <c r="J1007" s="4" t="s">
        <v>14025</v>
      </c>
      <c r="K1007" s="1" t="s">
        <v>30</v>
      </c>
      <c r="L1007" s="1" t="s">
        <v>31</v>
      </c>
      <c r="M1007" s="1" t="s">
        <v>2507</v>
      </c>
      <c r="N1007" s="1" t="s">
        <v>14026</v>
      </c>
      <c r="O1007" s="1" t="s">
        <v>14027</v>
      </c>
      <c r="P1007" s="1">
        <v>1.0</v>
      </c>
      <c r="U1007" s="1">
        <v>4.0</v>
      </c>
      <c r="V1007" s="1" t="s">
        <v>14028</v>
      </c>
      <c r="W1007" s="10">
        <v>44076.0</v>
      </c>
      <c r="X1007" s="6"/>
      <c r="Y1007" s="1" t="s">
        <v>36</v>
      </c>
    </row>
    <row r="1008">
      <c r="A1008" s="1" t="s">
        <v>14029</v>
      </c>
      <c r="B1008" s="1" t="s">
        <v>14030</v>
      </c>
      <c r="C1008" s="1" t="s">
        <v>14031</v>
      </c>
      <c r="J1008" s="4" t="s">
        <v>14032</v>
      </c>
      <c r="K1008" s="1" t="s">
        <v>130</v>
      </c>
      <c r="L1008" s="1" t="s">
        <v>31</v>
      </c>
      <c r="M1008" s="1" t="s">
        <v>14033</v>
      </c>
      <c r="N1008" s="1" t="s">
        <v>14034</v>
      </c>
      <c r="O1008" s="1" t="s">
        <v>14035</v>
      </c>
      <c r="P1008" s="1">
        <v>1.0</v>
      </c>
      <c r="Q1008" s="1">
        <v>1.0</v>
      </c>
      <c r="U1008" s="1">
        <v>7.0</v>
      </c>
      <c r="V1008" s="1" t="s">
        <v>14036</v>
      </c>
      <c r="W1008" s="10">
        <v>44074.0</v>
      </c>
      <c r="X1008" s="6"/>
      <c r="Y1008" s="1" t="s">
        <v>36</v>
      </c>
    </row>
    <row r="1009">
      <c r="A1009" s="1" t="s">
        <v>14037</v>
      </c>
      <c r="B1009" s="1" t="s">
        <v>14038</v>
      </c>
      <c r="C1009" s="1" t="s">
        <v>14039</v>
      </c>
      <c r="D1009" s="1" t="s">
        <v>14040</v>
      </c>
      <c r="H1009" s="1" t="s">
        <v>14041</v>
      </c>
      <c r="J1009" s="4" t="s">
        <v>14042</v>
      </c>
      <c r="K1009" s="1" t="s">
        <v>30</v>
      </c>
      <c r="L1009" s="1" t="s">
        <v>163</v>
      </c>
      <c r="M1009" s="1" t="s">
        <v>3572</v>
      </c>
      <c r="N1009" s="1" t="s">
        <v>14043</v>
      </c>
      <c r="O1009" s="1" t="s">
        <v>14044</v>
      </c>
      <c r="P1009" s="1">
        <v>1.0</v>
      </c>
      <c r="Q1009" s="1">
        <v>2.0</v>
      </c>
      <c r="U1009" s="1">
        <v>2.0</v>
      </c>
      <c r="V1009" s="1" t="s">
        <v>14045</v>
      </c>
      <c r="W1009" s="10">
        <v>44075.0</v>
      </c>
      <c r="X1009" s="6"/>
      <c r="Y1009" s="1" t="s">
        <v>36</v>
      </c>
    </row>
    <row r="1010">
      <c r="A1010" s="1" t="s">
        <v>14046</v>
      </c>
      <c r="B1010" s="1" t="s">
        <v>11759</v>
      </c>
      <c r="C1010" s="1" t="s">
        <v>14047</v>
      </c>
      <c r="E1010" s="1" t="s">
        <v>14048</v>
      </c>
      <c r="H1010" s="1" t="s">
        <v>14049</v>
      </c>
      <c r="J1010" s="4" t="s">
        <v>14050</v>
      </c>
      <c r="K1010" s="1" t="s">
        <v>30</v>
      </c>
      <c r="L1010" s="1" t="s">
        <v>51</v>
      </c>
      <c r="M1010" s="1" t="s">
        <v>14051</v>
      </c>
      <c r="N1010" s="1" t="s">
        <v>14052</v>
      </c>
      <c r="O1010" s="1" t="s">
        <v>14053</v>
      </c>
      <c r="P1010" s="1">
        <v>1.0</v>
      </c>
      <c r="Q1010" s="1">
        <v>1.0</v>
      </c>
      <c r="R1010" s="1">
        <v>1.0</v>
      </c>
      <c r="U1010" s="1">
        <v>9.0</v>
      </c>
      <c r="V1010" s="1" t="s">
        <v>14054</v>
      </c>
      <c r="W1010" s="10">
        <v>44072.0</v>
      </c>
      <c r="X1010" s="6"/>
      <c r="Y1010" s="6"/>
    </row>
    <row r="1011">
      <c r="A1011" s="1" t="s">
        <v>14055</v>
      </c>
      <c r="B1011" s="1" t="s">
        <v>14056</v>
      </c>
      <c r="C1011" s="1" t="s">
        <v>14057</v>
      </c>
      <c r="J1011" s="4" t="s">
        <v>14058</v>
      </c>
      <c r="K1011" s="1" t="s">
        <v>30</v>
      </c>
      <c r="L1011" s="1" t="s">
        <v>31</v>
      </c>
      <c r="M1011" s="1" t="s">
        <v>14059</v>
      </c>
      <c r="N1011" s="1" t="s">
        <v>14060</v>
      </c>
      <c r="O1011" s="1" t="s">
        <v>14061</v>
      </c>
      <c r="P1011" s="1">
        <v>1.0</v>
      </c>
      <c r="Q1011" s="1">
        <v>1.0</v>
      </c>
      <c r="R1011" s="1">
        <v>1.0</v>
      </c>
      <c r="U1011" s="1">
        <v>1.0</v>
      </c>
      <c r="V1011" s="1" t="s">
        <v>14062</v>
      </c>
      <c r="W1011" s="10">
        <v>44074.0</v>
      </c>
      <c r="X1011" s="6"/>
      <c r="Y1011" s="1" t="s">
        <v>36</v>
      </c>
    </row>
    <row r="1012">
      <c r="A1012" s="1" t="s">
        <v>14063</v>
      </c>
      <c r="B1012" s="1" t="s">
        <v>14064</v>
      </c>
      <c r="C1012" s="1" t="s">
        <v>14065</v>
      </c>
      <c r="D1012" s="1" t="s">
        <v>14066</v>
      </c>
      <c r="G1012" s="1" t="s">
        <v>6933</v>
      </c>
      <c r="H1012" s="1" t="s">
        <v>14067</v>
      </c>
      <c r="J1012" s="4" t="s">
        <v>14068</v>
      </c>
      <c r="K1012" s="1" t="s">
        <v>30</v>
      </c>
      <c r="L1012" s="1" t="s">
        <v>31</v>
      </c>
      <c r="M1012" s="1" t="s">
        <v>31</v>
      </c>
      <c r="N1012" s="1" t="s">
        <v>14069</v>
      </c>
      <c r="O1012" s="1" t="s">
        <v>14070</v>
      </c>
      <c r="P1012" s="1">
        <v>1.0</v>
      </c>
      <c r="Q1012" s="1">
        <v>2.0</v>
      </c>
      <c r="R1012" s="1">
        <v>1.0</v>
      </c>
      <c r="S1012" s="1">
        <v>1.0</v>
      </c>
      <c r="U1012" s="1">
        <v>5.0</v>
      </c>
      <c r="V1012" s="1" t="s">
        <v>14071</v>
      </c>
      <c r="W1012" s="10">
        <v>43955.0</v>
      </c>
      <c r="X1012" s="6"/>
      <c r="Y1012" s="1" t="s">
        <v>36</v>
      </c>
    </row>
    <row r="1013">
      <c r="A1013" s="1" t="s">
        <v>14072</v>
      </c>
      <c r="B1013" s="1" t="s">
        <v>14073</v>
      </c>
      <c r="C1013" s="1" t="s">
        <v>13995</v>
      </c>
      <c r="H1013" s="1" t="s">
        <v>14074</v>
      </c>
      <c r="J1013" s="4" t="s">
        <v>14075</v>
      </c>
      <c r="K1013" s="1" t="s">
        <v>663</v>
      </c>
      <c r="L1013" s="1" t="s">
        <v>51</v>
      </c>
      <c r="M1013" s="1" t="s">
        <v>11051</v>
      </c>
      <c r="N1013" s="1" t="s">
        <v>14076</v>
      </c>
      <c r="O1013" s="1" t="s">
        <v>14077</v>
      </c>
      <c r="P1013" s="1">
        <v>1.0</v>
      </c>
      <c r="Q1013" s="1">
        <v>1.0</v>
      </c>
      <c r="U1013" s="1">
        <v>2.0</v>
      </c>
      <c r="V1013" s="1" t="s">
        <v>14078</v>
      </c>
      <c r="W1013" s="10">
        <v>44371.0</v>
      </c>
      <c r="X1013" s="6"/>
      <c r="Y1013" s="1" t="s">
        <v>36</v>
      </c>
    </row>
    <row r="1014">
      <c r="A1014" s="1" t="s">
        <v>14079</v>
      </c>
      <c r="B1014" s="1" t="s">
        <v>14080</v>
      </c>
      <c r="C1014" s="1" t="s">
        <v>14081</v>
      </c>
      <c r="D1014" s="1" t="s">
        <v>14082</v>
      </c>
      <c r="G1014" s="1" t="s">
        <v>14083</v>
      </c>
      <c r="J1014" s="4" t="s">
        <v>14084</v>
      </c>
      <c r="K1014" s="1" t="s">
        <v>30</v>
      </c>
      <c r="L1014" s="1" t="s">
        <v>31</v>
      </c>
      <c r="M1014" s="1" t="s">
        <v>14085</v>
      </c>
      <c r="N1014" s="1" t="s">
        <v>14086</v>
      </c>
      <c r="O1014" s="1" t="s">
        <v>14087</v>
      </c>
      <c r="P1014" s="1">
        <v>1.0</v>
      </c>
      <c r="U1014" s="1">
        <v>365.0</v>
      </c>
      <c r="V1014" s="1" t="s">
        <v>14088</v>
      </c>
      <c r="W1014" s="10">
        <v>43548.0</v>
      </c>
      <c r="X1014" s="6"/>
      <c r="Y1014" s="6"/>
    </row>
    <row r="1015">
      <c r="A1015" s="1" t="s">
        <v>14089</v>
      </c>
      <c r="B1015" s="1" t="s">
        <v>14090</v>
      </c>
      <c r="C1015" s="1" t="s">
        <v>14091</v>
      </c>
      <c r="J1015" s="4" t="s">
        <v>14092</v>
      </c>
      <c r="K1015" s="1" t="s">
        <v>30</v>
      </c>
      <c r="L1015" s="1" t="s">
        <v>31</v>
      </c>
      <c r="M1015" s="1" t="s">
        <v>14093</v>
      </c>
      <c r="N1015" s="1" t="s">
        <v>14094</v>
      </c>
      <c r="O1015" s="1" t="s">
        <v>14095</v>
      </c>
      <c r="P1015" s="1">
        <v>1.0</v>
      </c>
      <c r="Q1015" s="1">
        <v>1.0</v>
      </c>
      <c r="U1015" s="1">
        <v>10.0</v>
      </c>
      <c r="V1015" s="1" t="s">
        <v>14096</v>
      </c>
      <c r="W1015" s="10">
        <v>44072.0</v>
      </c>
      <c r="X1015" s="6"/>
      <c r="Y1015" s="1" t="s">
        <v>36</v>
      </c>
    </row>
    <row r="1016">
      <c r="A1016" s="1" t="s">
        <v>14097</v>
      </c>
      <c r="B1016" s="1" t="s">
        <v>14098</v>
      </c>
      <c r="C1016" s="1" t="s">
        <v>14099</v>
      </c>
      <c r="D1016" s="1" t="s">
        <v>14100</v>
      </c>
      <c r="E1016" s="1" t="s">
        <v>14101</v>
      </c>
      <c r="F1016" s="1" t="s">
        <v>14102</v>
      </c>
      <c r="G1016" s="1" t="s">
        <v>14103</v>
      </c>
      <c r="H1016" s="1" t="s">
        <v>14104</v>
      </c>
      <c r="J1016" s="4" t="s">
        <v>14105</v>
      </c>
      <c r="K1016" s="1" t="s">
        <v>401</v>
      </c>
      <c r="L1016" s="1" t="s">
        <v>31</v>
      </c>
      <c r="M1016" s="1" t="s">
        <v>14106</v>
      </c>
      <c r="N1016" s="1" t="s">
        <v>14107</v>
      </c>
      <c r="O1016" s="1" t="s">
        <v>14108</v>
      </c>
      <c r="P1016" s="1">
        <v>1.0</v>
      </c>
      <c r="Q1016" s="1">
        <v>3.0</v>
      </c>
      <c r="R1016" s="1">
        <v>2.0</v>
      </c>
      <c r="U1016" s="1">
        <v>114.0</v>
      </c>
      <c r="V1016" s="1" t="s">
        <v>14109</v>
      </c>
      <c r="W1016" s="10">
        <v>43759.0</v>
      </c>
      <c r="X1016" s="1" t="s">
        <v>95</v>
      </c>
      <c r="Y1016" s="1" t="s">
        <v>36</v>
      </c>
    </row>
    <row r="1017">
      <c r="A1017" s="1" t="s">
        <v>14110</v>
      </c>
      <c r="B1017" s="1" t="s">
        <v>14111</v>
      </c>
      <c r="C1017" s="1" t="s">
        <v>14112</v>
      </c>
      <c r="H1017" s="1" t="s">
        <v>14113</v>
      </c>
      <c r="J1017" s="4" t="s">
        <v>14114</v>
      </c>
      <c r="K1017" s="1" t="s">
        <v>30</v>
      </c>
      <c r="L1017" s="1" t="s">
        <v>4536</v>
      </c>
      <c r="M1017" s="1" t="s">
        <v>14115</v>
      </c>
      <c r="N1017" s="1" t="s">
        <v>14116</v>
      </c>
      <c r="O1017" s="1" t="s">
        <v>14117</v>
      </c>
      <c r="P1017" s="1">
        <v>1.0</v>
      </c>
      <c r="Q1017" s="1">
        <v>1.0</v>
      </c>
      <c r="U1017" s="1">
        <v>22.0</v>
      </c>
      <c r="V1017" s="1" t="s">
        <v>14118</v>
      </c>
      <c r="W1017" s="10">
        <v>44055.0</v>
      </c>
      <c r="X1017" s="6"/>
      <c r="Y1017" s="1" t="s">
        <v>36</v>
      </c>
    </row>
    <row r="1018">
      <c r="A1018" s="1" t="s">
        <v>14119</v>
      </c>
      <c r="B1018" s="1" t="s">
        <v>14120</v>
      </c>
      <c r="C1018" s="1" t="s">
        <v>14121</v>
      </c>
      <c r="D1018" s="1" t="s">
        <v>14122</v>
      </c>
      <c r="J1018" s="4" t="s">
        <v>14123</v>
      </c>
      <c r="K1018" s="1" t="s">
        <v>30</v>
      </c>
      <c r="L1018" s="1" t="s">
        <v>51</v>
      </c>
      <c r="M1018" s="1" t="s">
        <v>14124</v>
      </c>
      <c r="N1018" s="1" t="s">
        <v>14125</v>
      </c>
      <c r="O1018" s="1" t="s">
        <v>14126</v>
      </c>
      <c r="P1018" s="1">
        <v>1.0</v>
      </c>
      <c r="Q1018" s="1">
        <v>1.0</v>
      </c>
      <c r="U1018" s="1">
        <v>16.0</v>
      </c>
      <c r="V1018" s="1" t="s">
        <v>14127</v>
      </c>
      <c r="W1018" s="10">
        <v>44056.0</v>
      </c>
      <c r="X1018" s="6"/>
      <c r="Y1018" s="1" t="s">
        <v>36</v>
      </c>
    </row>
    <row r="1019">
      <c r="A1019" s="1" t="s">
        <v>14128</v>
      </c>
      <c r="B1019" s="1" t="s">
        <v>14129</v>
      </c>
      <c r="C1019" s="1" t="s">
        <v>14130</v>
      </c>
      <c r="D1019" s="1" t="s">
        <v>14131</v>
      </c>
      <c r="E1019" s="1" t="s">
        <v>14132</v>
      </c>
      <c r="G1019" s="1" t="s">
        <v>14133</v>
      </c>
      <c r="J1019" s="4" t="s">
        <v>14134</v>
      </c>
      <c r="K1019" s="1" t="s">
        <v>30</v>
      </c>
      <c r="L1019" s="1" t="s">
        <v>51</v>
      </c>
      <c r="M1019" s="1" t="s">
        <v>14135</v>
      </c>
      <c r="N1019" s="1" t="s">
        <v>14136</v>
      </c>
      <c r="O1019" s="1" t="s">
        <v>14137</v>
      </c>
      <c r="P1019" s="1">
        <v>1.0</v>
      </c>
      <c r="Q1019" s="1">
        <v>1.0</v>
      </c>
      <c r="U1019" s="1">
        <v>4.0</v>
      </c>
      <c r="V1019" s="1" t="s">
        <v>14138</v>
      </c>
      <c r="W1019" s="10">
        <v>44069.0</v>
      </c>
      <c r="X1019" s="6"/>
      <c r="Y1019" s="6"/>
    </row>
    <row r="1020">
      <c r="A1020" s="1" t="s">
        <v>14139</v>
      </c>
      <c r="B1020" s="1" t="s">
        <v>14140</v>
      </c>
      <c r="C1020" s="1" t="s">
        <v>14141</v>
      </c>
      <c r="J1020" s="4" t="s">
        <v>14142</v>
      </c>
      <c r="K1020" s="1" t="s">
        <v>663</v>
      </c>
      <c r="L1020" s="1" t="s">
        <v>31</v>
      </c>
      <c r="M1020" s="1" t="s">
        <v>6549</v>
      </c>
      <c r="N1020" s="1" t="s">
        <v>14143</v>
      </c>
      <c r="O1020" s="1" t="s">
        <v>14144</v>
      </c>
      <c r="P1020" s="1">
        <v>2.0</v>
      </c>
      <c r="Q1020" s="1">
        <v>1.0</v>
      </c>
      <c r="R1020" s="1">
        <v>1.0</v>
      </c>
      <c r="S1020" s="1">
        <v>2.0</v>
      </c>
      <c r="U1020" s="1">
        <v>54.0</v>
      </c>
      <c r="V1020" s="1" t="s">
        <v>14145</v>
      </c>
      <c r="W1020" s="10">
        <v>43012.0</v>
      </c>
      <c r="X1020" s="6"/>
      <c r="Y1020" s="1" t="s">
        <v>36</v>
      </c>
    </row>
    <row r="1021">
      <c r="A1021" s="1" t="s">
        <v>14146</v>
      </c>
      <c r="B1021" s="1" t="s">
        <v>14147</v>
      </c>
      <c r="C1021" s="1" t="s">
        <v>13995</v>
      </c>
      <c r="H1021" s="1" t="s">
        <v>14148</v>
      </c>
      <c r="J1021" s="4" t="s">
        <v>14149</v>
      </c>
      <c r="K1021" s="1" t="s">
        <v>30</v>
      </c>
      <c r="L1021" s="1" t="s">
        <v>31</v>
      </c>
      <c r="M1021" s="1" t="s">
        <v>5009</v>
      </c>
      <c r="N1021" s="1" t="s">
        <v>14150</v>
      </c>
      <c r="O1021" s="1" t="s">
        <v>14151</v>
      </c>
      <c r="P1021" s="1">
        <v>1.0</v>
      </c>
      <c r="Q1021" s="1">
        <v>1.0</v>
      </c>
      <c r="U1021" s="1">
        <v>1.0</v>
      </c>
      <c r="V1021" s="1" t="s">
        <v>14152</v>
      </c>
      <c r="W1021" s="10">
        <v>44071.0</v>
      </c>
      <c r="X1021" s="6"/>
      <c r="Y1021" s="1" t="s">
        <v>36</v>
      </c>
    </row>
    <row r="1022">
      <c r="A1022" s="1" t="s">
        <v>4482</v>
      </c>
      <c r="B1022" s="1" t="s">
        <v>4483</v>
      </c>
      <c r="C1022" s="1" t="s">
        <v>4484</v>
      </c>
      <c r="D1022" s="1" t="s">
        <v>4485</v>
      </c>
      <c r="E1022" s="1" t="s">
        <v>4486</v>
      </c>
      <c r="H1022" s="1" t="s">
        <v>4487</v>
      </c>
      <c r="J1022" s="4" t="s">
        <v>4488</v>
      </c>
      <c r="K1022" s="1" t="s">
        <v>30</v>
      </c>
      <c r="L1022" s="1" t="s">
        <v>31</v>
      </c>
      <c r="M1022" s="1" t="s">
        <v>4489</v>
      </c>
      <c r="N1022" s="1" t="s">
        <v>4490</v>
      </c>
      <c r="O1022" s="1" t="s">
        <v>4491</v>
      </c>
      <c r="P1022" s="1">
        <v>1.0</v>
      </c>
      <c r="Q1022" s="1">
        <v>1.0</v>
      </c>
      <c r="U1022" s="1">
        <v>2.0</v>
      </c>
      <c r="V1022" s="1" t="s">
        <v>4492</v>
      </c>
      <c r="W1022" s="10">
        <v>44070.0</v>
      </c>
      <c r="X1022" s="6"/>
      <c r="Y1022" s="1" t="s">
        <v>36</v>
      </c>
    </row>
    <row r="1023">
      <c r="A1023" s="1" t="s">
        <v>14153</v>
      </c>
      <c r="B1023" s="1" t="s">
        <v>14154</v>
      </c>
      <c r="C1023" s="1" t="s">
        <v>13453</v>
      </c>
      <c r="J1023" s="4" t="s">
        <v>14155</v>
      </c>
      <c r="K1023" s="1" t="s">
        <v>30</v>
      </c>
      <c r="L1023" s="1" t="s">
        <v>51</v>
      </c>
      <c r="M1023" s="1" t="s">
        <v>14156</v>
      </c>
      <c r="N1023" s="1" t="s">
        <v>14157</v>
      </c>
      <c r="O1023" s="1" t="s">
        <v>14158</v>
      </c>
      <c r="P1023" s="1">
        <v>1.0</v>
      </c>
      <c r="Q1023" s="1">
        <v>1.0</v>
      </c>
      <c r="R1023" s="1">
        <v>1.0</v>
      </c>
      <c r="U1023" s="1">
        <v>78.0</v>
      </c>
      <c r="V1023" s="1" t="s">
        <v>14159</v>
      </c>
      <c r="W1023" s="10">
        <v>43965.0</v>
      </c>
      <c r="X1023" s="6"/>
      <c r="Y1023" s="1" t="s">
        <v>36</v>
      </c>
    </row>
    <row r="1024">
      <c r="A1024" s="1" t="s">
        <v>14160</v>
      </c>
      <c r="B1024" s="4" t="s">
        <v>14161</v>
      </c>
      <c r="C1024" s="1" t="s">
        <v>14162</v>
      </c>
      <c r="H1024" s="1" t="s">
        <v>14163</v>
      </c>
      <c r="J1024" s="4" t="s">
        <v>14164</v>
      </c>
      <c r="K1024" s="1" t="s">
        <v>30</v>
      </c>
      <c r="L1024" s="1" t="s">
        <v>163</v>
      </c>
      <c r="M1024" s="1" t="s">
        <v>4489</v>
      </c>
      <c r="N1024" s="1" t="s">
        <v>14165</v>
      </c>
      <c r="O1024" s="1" t="s">
        <v>14166</v>
      </c>
      <c r="P1024" s="1">
        <v>1.0</v>
      </c>
      <c r="Q1024" s="1">
        <v>1.0</v>
      </c>
      <c r="U1024" s="1">
        <v>2.0</v>
      </c>
      <c r="V1024" s="1" t="s">
        <v>14167</v>
      </c>
      <c r="W1024" s="10">
        <v>44070.0</v>
      </c>
      <c r="X1024" s="6"/>
      <c r="Y1024" s="6"/>
    </row>
    <row r="1025">
      <c r="A1025" s="1" t="s">
        <v>14168</v>
      </c>
      <c r="B1025" s="1" t="s">
        <v>14169</v>
      </c>
      <c r="C1025" s="1" t="s">
        <v>14170</v>
      </c>
      <c r="D1025" s="1" t="s">
        <v>14171</v>
      </c>
      <c r="E1025" s="1" t="s">
        <v>14172</v>
      </c>
      <c r="G1025" s="1" t="s">
        <v>14173</v>
      </c>
      <c r="J1025" s="4" t="s">
        <v>14174</v>
      </c>
      <c r="K1025" s="1" t="s">
        <v>401</v>
      </c>
      <c r="L1025" s="1" t="s">
        <v>31</v>
      </c>
      <c r="M1025" s="1" t="s">
        <v>3572</v>
      </c>
      <c r="N1025" s="1" t="s">
        <v>14175</v>
      </c>
      <c r="O1025" s="1" t="s">
        <v>14176</v>
      </c>
      <c r="P1025" s="1">
        <v>1.0</v>
      </c>
      <c r="Q1025" s="1">
        <v>1.0</v>
      </c>
      <c r="U1025" s="1">
        <v>39.0</v>
      </c>
      <c r="V1025" s="1" t="s">
        <v>14177</v>
      </c>
      <c r="W1025" s="10">
        <v>43997.0</v>
      </c>
      <c r="X1025" s="6"/>
      <c r="Y1025" s="1" t="s">
        <v>36</v>
      </c>
    </row>
    <row r="1026">
      <c r="A1026" s="1" t="s">
        <v>14178</v>
      </c>
      <c r="B1026" s="1" t="s">
        <v>14179</v>
      </c>
      <c r="C1026" s="1" t="s">
        <v>14180</v>
      </c>
      <c r="D1026" s="1" t="s">
        <v>14181</v>
      </c>
      <c r="H1026" s="1" t="s">
        <v>14182</v>
      </c>
      <c r="J1026" s="4" t="s">
        <v>14183</v>
      </c>
      <c r="K1026" s="1" t="s">
        <v>130</v>
      </c>
      <c r="L1026" s="1" t="s">
        <v>31</v>
      </c>
      <c r="M1026" s="1" t="s">
        <v>14184</v>
      </c>
      <c r="N1026" s="1" t="s">
        <v>14185</v>
      </c>
      <c r="O1026" s="1" t="s">
        <v>14186</v>
      </c>
      <c r="P1026" s="1">
        <v>1.0</v>
      </c>
      <c r="Q1026" s="1">
        <v>1.0</v>
      </c>
      <c r="U1026" s="1">
        <v>13.0</v>
      </c>
      <c r="V1026" s="1" t="s">
        <v>14187</v>
      </c>
      <c r="W1026" s="10">
        <v>43956.0</v>
      </c>
      <c r="X1026" s="6"/>
      <c r="Y1026" s="1" t="s">
        <v>36</v>
      </c>
    </row>
    <row r="1027">
      <c r="A1027" s="1" t="s">
        <v>14188</v>
      </c>
      <c r="B1027" s="1" t="s">
        <v>14189</v>
      </c>
      <c r="C1027" s="1" t="s">
        <v>14190</v>
      </c>
      <c r="J1027" s="4" t="s">
        <v>14191</v>
      </c>
      <c r="K1027" s="1" t="s">
        <v>663</v>
      </c>
      <c r="L1027" s="1" t="s">
        <v>30</v>
      </c>
      <c r="N1027" s="1" t="s">
        <v>14192</v>
      </c>
      <c r="O1027" s="1" t="s">
        <v>14192</v>
      </c>
      <c r="P1027" s="1">
        <v>1.0</v>
      </c>
      <c r="Q1027" s="1">
        <v>1.0</v>
      </c>
      <c r="U1027" s="1">
        <v>98260.0</v>
      </c>
      <c r="V1027" s="1" t="s">
        <v>14193</v>
      </c>
      <c r="W1027" s="10">
        <v>37217.0</v>
      </c>
      <c r="X1027" s="6"/>
      <c r="Y1027" s="6"/>
    </row>
    <row r="1028">
      <c r="A1028" s="1" t="s">
        <v>14194</v>
      </c>
      <c r="B1028" s="1" t="s">
        <v>14195</v>
      </c>
      <c r="C1028" s="1" t="s">
        <v>14196</v>
      </c>
      <c r="J1028" s="4" t="s">
        <v>14197</v>
      </c>
      <c r="K1028" s="1" t="s">
        <v>130</v>
      </c>
      <c r="L1028" s="1" t="s">
        <v>31</v>
      </c>
      <c r="M1028" s="1" t="s">
        <v>4940</v>
      </c>
      <c r="N1028" s="1" t="s">
        <v>14198</v>
      </c>
      <c r="O1028" s="1" t="s">
        <v>14199</v>
      </c>
      <c r="P1028" s="1">
        <v>1.0</v>
      </c>
      <c r="Q1028" s="1">
        <v>1.0</v>
      </c>
      <c r="U1028" s="1">
        <v>136.0</v>
      </c>
      <c r="V1028" s="1" t="s">
        <v>14200</v>
      </c>
      <c r="W1028" s="10">
        <v>42234.0</v>
      </c>
      <c r="X1028" s="6"/>
      <c r="Y1028" s="1" t="s">
        <v>36</v>
      </c>
    </row>
    <row r="1029">
      <c r="A1029" s="1" t="s">
        <v>14201</v>
      </c>
      <c r="B1029" s="1" t="s">
        <v>14202</v>
      </c>
      <c r="C1029" s="1" t="s">
        <v>14203</v>
      </c>
      <c r="D1029" s="1" t="s">
        <v>14204</v>
      </c>
      <c r="G1029" s="1" t="s">
        <v>14205</v>
      </c>
      <c r="J1029" s="4" t="s">
        <v>14206</v>
      </c>
      <c r="K1029" s="1" t="s">
        <v>30</v>
      </c>
      <c r="L1029" s="1" t="s">
        <v>163</v>
      </c>
      <c r="M1029" s="1" t="s">
        <v>14207</v>
      </c>
      <c r="N1029" s="1" t="s">
        <v>14208</v>
      </c>
      <c r="O1029" s="1" t="s">
        <v>14209</v>
      </c>
      <c r="P1029" s="1">
        <v>1.0</v>
      </c>
      <c r="Q1029" s="1">
        <v>1.0</v>
      </c>
      <c r="U1029" s="1">
        <v>2.0</v>
      </c>
      <c r="V1029" s="1" t="s">
        <v>14210</v>
      </c>
      <c r="W1029" s="10">
        <v>44067.0</v>
      </c>
      <c r="X1029" s="6"/>
      <c r="Y1029" s="1" t="s">
        <v>36</v>
      </c>
    </row>
    <row r="1030">
      <c r="A1030" s="1" t="s">
        <v>14211</v>
      </c>
      <c r="B1030" s="1" t="s">
        <v>14212</v>
      </c>
      <c r="C1030" s="1" t="s">
        <v>14213</v>
      </c>
      <c r="J1030" s="4" t="s">
        <v>14214</v>
      </c>
      <c r="K1030" s="1" t="s">
        <v>30</v>
      </c>
      <c r="L1030" s="1" t="s">
        <v>51</v>
      </c>
      <c r="M1030" s="1" t="s">
        <v>14215</v>
      </c>
      <c r="N1030" s="1" t="s">
        <v>14216</v>
      </c>
      <c r="O1030" s="1" t="s">
        <v>14217</v>
      </c>
      <c r="P1030" s="1">
        <v>1.0</v>
      </c>
      <c r="Q1030" s="1">
        <v>1.0</v>
      </c>
      <c r="U1030" s="1">
        <v>4.0</v>
      </c>
      <c r="V1030" s="1" t="s">
        <v>14218</v>
      </c>
      <c r="W1030" s="10">
        <v>44066.0</v>
      </c>
      <c r="X1030" s="6"/>
      <c r="Y1030" s="6"/>
    </row>
    <row r="1031">
      <c r="A1031" s="1" t="s">
        <v>14219</v>
      </c>
      <c r="B1031" s="1" t="s">
        <v>14220</v>
      </c>
      <c r="C1031" s="1" t="s">
        <v>14221</v>
      </c>
      <c r="H1031" s="1" t="s">
        <v>14222</v>
      </c>
      <c r="J1031" s="4" t="s">
        <v>14223</v>
      </c>
      <c r="K1031" s="1" t="s">
        <v>30</v>
      </c>
      <c r="L1031" s="1" t="s">
        <v>31</v>
      </c>
      <c r="M1031" s="1" t="s">
        <v>14224</v>
      </c>
      <c r="N1031" s="1" t="s">
        <v>14225</v>
      </c>
      <c r="O1031" s="1" t="s">
        <v>14226</v>
      </c>
      <c r="P1031" s="1">
        <v>1.0</v>
      </c>
      <c r="Q1031" s="1">
        <v>1.0</v>
      </c>
      <c r="U1031" s="1">
        <v>13.0</v>
      </c>
      <c r="V1031" s="1" t="s">
        <v>14227</v>
      </c>
      <c r="W1031" s="10">
        <v>44064.0</v>
      </c>
      <c r="X1031" s="6"/>
      <c r="Y1031" s="1" t="s">
        <v>36</v>
      </c>
    </row>
    <row r="1032">
      <c r="A1032" s="1" t="s">
        <v>14228</v>
      </c>
      <c r="B1032" s="1" t="s">
        <v>14229</v>
      </c>
      <c r="C1032" s="1" t="s">
        <v>14230</v>
      </c>
      <c r="J1032" s="4" t="s">
        <v>14231</v>
      </c>
      <c r="K1032" s="1" t="s">
        <v>401</v>
      </c>
      <c r="L1032" s="1" t="s">
        <v>31</v>
      </c>
      <c r="M1032" s="1" t="s">
        <v>14232</v>
      </c>
      <c r="N1032" s="1" t="s">
        <v>14233</v>
      </c>
      <c r="O1032" s="1" t="s">
        <v>14234</v>
      </c>
      <c r="P1032" s="1">
        <v>1.0</v>
      </c>
      <c r="Q1032" s="1">
        <v>1.0</v>
      </c>
      <c r="U1032" s="1">
        <v>44.0</v>
      </c>
      <c r="V1032" s="1" t="s">
        <v>14235</v>
      </c>
      <c r="W1032" s="10">
        <v>43985.0</v>
      </c>
      <c r="X1032" s="6"/>
      <c r="Y1032" s="1" t="s">
        <v>36</v>
      </c>
    </row>
    <row r="1033">
      <c r="A1033" s="1" t="s">
        <v>14236</v>
      </c>
      <c r="B1033" s="1" t="s">
        <v>14237</v>
      </c>
      <c r="C1033" s="1" t="s">
        <v>14238</v>
      </c>
      <c r="J1033" s="4" t="s">
        <v>14239</v>
      </c>
      <c r="K1033" s="1" t="s">
        <v>30</v>
      </c>
      <c r="L1033" s="1" t="s">
        <v>1191</v>
      </c>
      <c r="M1033" s="1" t="s">
        <v>14240</v>
      </c>
      <c r="N1033" s="1" t="s">
        <v>14241</v>
      </c>
      <c r="O1033" s="1" t="s">
        <v>14242</v>
      </c>
      <c r="P1033" s="1">
        <v>1.0</v>
      </c>
      <c r="Q1033" s="1">
        <v>1.0</v>
      </c>
      <c r="U1033" s="1">
        <v>267.0</v>
      </c>
      <c r="V1033" s="1" t="s">
        <v>14243</v>
      </c>
      <c r="W1033" s="10">
        <v>43799.0</v>
      </c>
      <c r="X1033" s="6"/>
      <c r="Y1033" s="1" t="s">
        <v>36</v>
      </c>
    </row>
    <row r="1034">
      <c r="A1034" s="1" t="s">
        <v>14244</v>
      </c>
      <c r="B1034" s="1" t="s">
        <v>14245</v>
      </c>
      <c r="C1034" s="1" t="s">
        <v>14246</v>
      </c>
      <c r="J1034" s="4" t="s">
        <v>14247</v>
      </c>
      <c r="K1034" s="1" t="s">
        <v>30</v>
      </c>
      <c r="L1034" s="1" t="s">
        <v>31</v>
      </c>
      <c r="M1034" s="1" t="s">
        <v>2507</v>
      </c>
      <c r="N1034" s="1" t="s">
        <v>14248</v>
      </c>
      <c r="O1034" s="1" t="s">
        <v>14249</v>
      </c>
      <c r="P1034" s="1">
        <v>1.0</v>
      </c>
      <c r="Q1034" s="1">
        <v>1.0</v>
      </c>
      <c r="U1034" s="1">
        <v>5.0</v>
      </c>
      <c r="V1034" s="1" t="s">
        <v>14250</v>
      </c>
      <c r="W1034" s="10">
        <v>44064.0</v>
      </c>
      <c r="X1034" s="6"/>
      <c r="Y1034" s="1" t="s">
        <v>168</v>
      </c>
    </row>
    <row r="1035">
      <c r="A1035" s="1" t="s">
        <v>14251</v>
      </c>
      <c r="B1035" s="1" t="s">
        <v>14252</v>
      </c>
      <c r="C1035" s="1" t="s">
        <v>14253</v>
      </c>
      <c r="D1035" s="1" t="s">
        <v>14254</v>
      </c>
      <c r="J1035" s="4" t="s">
        <v>14255</v>
      </c>
      <c r="K1035" s="1" t="s">
        <v>30</v>
      </c>
      <c r="L1035" s="1" t="s">
        <v>51</v>
      </c>
      <c r="M1035" s="1" t="s">
        <v>14256</v>
      </c>
      <c r="N1035" s="1" t="s">
        <v>14257</v>
      </c>
      <c r="O1035" s="1" t="s">
        <v>14258</v>
      </c>
      <c r="P1035" s="1">
        <v>1.0</v>
      </c>
      <c r="Q1035" s="1">
        <v>1.0</v>
      </c>
      <c r="R1035" s="1">
        <v>1.0</v>
      </c>
      <c r="U1035" s="1">
        <v>1.0</v>
      </c>
      <c r="V1035" s="1" t="s">
        <v>14259</v>
      </c>
      <c r="W1035" s="10">
        <v>44063.0</v>
      </c>
      <c r="X1035" s="6"/>
      <c r="Y1035" s="6"/>
    </row>
    <row r="1036">
      <c r="A1036" s="1" t="s">
        <v>14260</v>
      </c>
      <c r="B1036" s="1" t="s">
        <v>14261</v>
      </c>
      <c r="C1036" s="1" t="s">
        <v>14262</v>
      </c>
      <c r="J1036" s="4" t="s">
        <v>14263</v>
      </c>
      <c r="K1036" s="1" t="s">
        <v>30</v>
      </c>
      <c r="L1036" s="1" t="s">
        <v>79</v>
      </c>
      <c r="M1036" s="1" t="s">
        <v>14264</v>
      </c>
      <c r="N1036" s="1" t="s">
        <v>14265</v>
      </c>
      <c r="O1036" s="1" t="s">
        <v>14266</v>
      </c>
      <c r="P1036" s="1">
        <v>1.0</v>
      </c>
      <c r="Q1036" s="1">
        <v>1.0</v>
      </c>
      <c r="U1036" s="1">
        <v>7.0</v>
      </c>
      <c r="V1036" s="1" t="s">
        <v>14267</v>
      </c>
      <c r="W1036" s="10">
        <v>44047.0</v>
      </c>
      <c r="X1036" s="6"/>
      <c r="Y1036" s="1" t="s">
        <v>36</v>
      </c>
    </row>
    <row r="1037">
      <c r="A1037" s="1" t="s">
        <v>4618</v>
      </c>
      <c r="B1037" s="1" t="s">
        <v>4619</v>
      </c>
      <c r="C1037" s="1" t="s">
        <v>4620</v>
      </c>
      <c r="J1037" s="4" t="s">
        <v>4621</v>
      </c>
      <c r="K1037" s="1" t="s">
        <v>30</v>
      </c>
      <c r="L1037" s="1" t="s">
        <v>31</v>
      </c>
      <c r="M1037" s="1" t="s">
        <v>4622</v>
      </c>
      <c r="N1037" s="1" t="s">
        <v>4623</v>
      </c>
      <c r="O1037" s="1" t="s">
        <v>4624</v>
      </c>
      <c r="P1037" s="1">
        <v>1.0</v>
      </c>
      <c r="Q1037" s="1">
        <v>1.0</v>
      </c>
      <c r="U1037" s="1">
        <v>1.0</v>
      </c>
      <c r="V1037" s="1" t="s">
        <v>4625</v>
      </c>
      <c r="W1037" s="10">
        <v>44062.0</v>
      </c>
      <c r="X1037" s="6"/>
      <c r="Y1037" s="6"/>
    </row>
    <row r="1038">
      <c r="A1038" s="1" t="s">
        <v>14268</v>
      </c>
      <c r="B1038" s="1" t="s">
        <v>14269</v>
      </c>
      <c r="C1038" s="1" t="s">
        <v>14270</v>
      </c>
      <c r="H1038" s="1" t="s">
        <v>14271</v>
      </c>
      <c r="J1038" s="4" t="s">
        <v>14272</v>
      </c>
      <c r="K1038" s="1" t="s">
        <v>30</v>
      </c>
      <c r="L1038" s="1" t="s">
        <v>51</v>
      </c>
      <c r="M1038" s="1" t="s">
        <v>14273</v>
      </c>
      <c r="N1038" s="1" t="s">
        <v>14274</v>
      </c>
      <c r="O1038" s="1" t="s">
        <v>14275</v>
      </c>
      <c r="P1038" s="1">
        <v>1.0</v>
      </c>
      <c r="U1038" s="1">
        <v>85.0</v>
      </c>
      <c r="V1038" s="1" t="s">
        <v>14276</v>
      </c>
      <c r="W1038" s="10">
        <v>43933.0</v>
      </c>
      <c r="X1038" s="6"/>
      <c r="Y1038" s="1" t="s">
        <v>36</v>
      </c>
    </row>
    <row r="1039">
      <c r="A1039" s="1" t="s">
        <v>14277</v>
      </c>
      <c r="B1039" s="1" t="s">
        <v>14278</v>
      </c>
      <c r="C1039" s="1" t="s">
        <v>14279</v>
      </c>
      <c r="H1039" s="1" t="s">
        <v>14280</v>
      </c>
      <c r="J1039" s="4" t="s">
        <v>14281</v>
      </c>
      <c r="K1039" s="1" t="s">
        <v>401</v>
      </c>
      <c r="L1039" s="1" t="s">
        <v>31</v>
      </c>
      <c r="M1039" s="1" t="s">
        <v>14282</v>
      </c>
      <c r="N1039" s="1" t="s">
        <v>14283</v>
      </c>
      <c r="O1039" s="1" t="s">
        <v>14284</v>
      </c>
      <c r="P1039" s="1">
        <v>1.0</v>
      </c>
      <c r="Q1039" s="1">
        <v>1.0</v>
      </c>
      <c r="U1039" s="1">
        <v>10.0</v>
      </c>
      <c r="V1039" s="1" t="s">
        <v>14285</v>
      </c>
      <c r="W1039" s="10">
        <v>43678.0</v>
      </c>
      <c r="X1039" s="6"/>
      <c r="Y1039" s="6"/>
    </row>
    <row r="1040">
      <c r="A1040" s="1" t="s">
        <v>14286</v>
      </c>
      <c r="B1040" s="1" t="s">
        <v>14287</v>
      </c>
      <c r="C1040" s="1" t="s">
        <v>14288</v>
      </c>
      <c r="H1040" s="1" t="s">
        <v>14287</v>
      </c>
      <c r="J1040" s="4" t="s">
        <v>14289</v>
      </c>
      <c r="K1040" s="1" t="s">
        <v>30</v>
      </c>
      <c r="L1040" s="1" t="s">
        <v>79</v>
      </c>
      <c r="M1040" s="1" t="s">
        <v>14290</v>
      </c>
      <c r="N1040" s="1" t="s">
        <v>14291</v>
      </c>
      <c r="O1040" s="1" t="s">
        <v>14292</v>
      </c>
      <c r="P1040" s="1">
        <v>2.0</v>
      </c>
      <c r="Q1040" s="1">
        <v>1.0</v>
      </c>
      <c r="U1040" s="1">
        <v>18.0</v>
      </c>
      <c r="V1040" s="1" t="s">
        <v>14293</v>
      </c>
      <c r="W1040" s="10">
        <v>44001.0</v>
      </c>
      <c r="X1040" s="6"/>
      <c r="Y1040" s="6"/>
    </row>
    <row r="1041">
      <c r="A1041" s="1" t="s">
        <v>14294</v>
      </c>
      <c r="B1041" s="1" t="s">
        <v>14295</v>
      </c>
      <c r="C1041" s="1" t="s">
        <v>14296</v>
      </c>
      <c r="D1041" s="1" t="s">
        <v>14297</v>
      </c>
      <c r="J1041" s="4" t="s">
        <v>14298</v>
      </c>
      <c r="K1041" s="1" t="s">
        <v>401</v>
      </c>
      <c r="L1041" s="1" t="s">
        <v>31</v>
      </c>
      <c r="M1041" s="1" t="s">
        <v>31</v>
      </c>
      <c r="N1041" s="1" t="s">
        <v>14299</v>
      </c>
      <c r="O1041" s="1" t="s">
        <v>14300</v>
      </c>
      <c r="P1041" s="1">
        <v>1.0</v>
      </c>
      <c r="Q1041" s="1">
        <v>1.0</v>
      </c>
      <c r="U1041" s="1">
        <v>6.0</v>
      </c>
      <c r="V1041" s="1" t="s">
        <v>14301</v>
      </c>
      <c r="W1041" s="10">
        <v>44060.0</v>
      </c>
      <c r="X1041" s="6"/>
      <c r="Y1041" s="15"/>
    </row>
    <row r="1042">
      <c r="A1042" s="1" t="s">
        <v>14302</v>
      </c>
      <c r="B1042" s="1" t="s">
        <v>14303</v>
      </c>
      <c r="C1042" s="1" t="s">
        <v>14304</v>
      </c>
      <c r="J1042" s="4" t="s">
        <v>14305</v>
      </c>
      <c r="K1042" s="1" t="s">
        <v>401</v>
      </c>
      <c r="L1042" s="1" t="s">
        <v>51</v>
      </c>
      <c r="M1042" s="1" t="s">
        <v>14306</v>
      </c>
      <c r="N1042" s="1" t="s">
        <v>14307</v>
      </c>
      <c r="O1042" s="1" t="s">
        <v>14308</v>
      </c>
      <c r="P1042" s="1">
        <v>1.0</v>
      </c>
      <c r="Q1042" s="1">
        <v>1.0</v>
      </c>
      <c r="U1042" s="1">
        <v>1.0</v>
      </c>
      <c r="V1042" s="1" t="s">
        <v>14309</v>
      </c>
      <c r="W1042" s="10">
        <v>44060.0</v>
      </c>
      <c r="X1042" s="6"/>
      <c r="Y1042" s="1" t="s">
        <v>36</v>
      </c>
    </row>
    <row r="1043">
      <c r="A1043" s="1" t="s">
        <v>14310</v>
      </c>
      <c r="B1043" s="1" t="s">
        <v>14311</v>
      </c>
      <c r="C1043" s="1" t="s">
        <v>14312</v>
      </c>
      <c r="D1043" s="1" t="s">
        <v>14312</v>
      </c>
      <c r="E1043" s="1" t="s">
        <v>14313</v>
      </c>
      <c r="G1043" s="1" t="s">
        <v>14314</v>
      </c>
      <c r="H1043" s="1" t="s">
        <v>14315</v>
      </c>
      <c r="I1043" s="1" t="s">
        <v>14316</v>
      </c>
      <c r="J1043" s="4" t="s">
        <v>14317</v>
      </c>
      <c r="K1043" s="1" t="s">
        <v>30</v>
      </c>
      <c r="L1043" s="1" t="s">
        <v>31</v>
      </c>
      <c r="M1043" s="1" t="s">
        <v>4895</v>
      </c>
      <c r="N1043" s="1" t="s">
        <v>14318</v>
      </c>
      <c r="O1043" s="1" t="s">
        <v>14319</v>
      </c>
      <c r="P1043" s="1">
        <v>1.0</v>
      </c>
      <c r="Q1043" s="1">
        <v>1.0</v>
      </c>
      <c r="U1043" s="1">
        <v>29.0</v>
      </c>
      <c r="V1043" s="1" t="s">
        <v>14320</v>
      </c>
      <c r="W1043" s="10">
        <v>44041.0</v>
      </c>
      <c r="X1043" s="1" t="s">
        <v>135</v>
      </c>
      <c r="Y1043" s="1" t="s">
        <v>36</v>
      </c>
    </row>
    <row r="1044">
      <c r="A1044" s="1" t="s">
        <v>14321</v>
      </c>
      <c r="B1044" s="4" t="s">
        <v>14322</v>
      </c>
      <c r="C1044" s="1" t="s">
        <v>14323</v>
      </c>
      <c r="D1044" s="1" t="s">
        <v>14324</v>
      </c>
      <c r="E1044" s="1" t="s">
        <v>14325</v>
      </c>
      <c r="G1044" s="1" t="s">
        <v>14326</v>
      </c>
      <c r="H1044" s="1" t="s">
        <v>14327</v>
      </c>
      <c r="J1044" s="4" t="s">
        <v>14328</v>
      </c>
      <c r="K1044" s="1" t="s">
        <v>30</v>
      </c>
      <c r="L1044" s="1" t="s">
        <v>31</v>
      </c>
      <c r="M1044" s="1" t="s">
        <v>14329</v>
      </c>
      <c r="N1044" s="1" t="s">
        <v>14330</v>
      </c>
      <c r="O1044" s="1" t="s">
        <v>14331</v>
      </c>
      <c r="P1044" s="1">
        <v>1.0</v>
      </c>
      <c r="Q1044" s="1">
        <v>1.0</v>
      </c>
      <c r="U1044" s="1">
        <v>33.0</v>
      </c>
      <c r="V1044" s="1" t="s">
        <v>14332</v>
      </c>
      <c r="W1044" s="10">
        <v>44047.0</v>
      </c>
      <c r="X1044" s="6"/>
      <c r="Y1044" s="1" t="s">
        <v>36</v>
      </c>
    </row>
    <row r="1045">
      <c r="A1045" s="1" t="s">
        <v>14333</v>
      </c>
      <c r="B1045" s="1" t="s">
        <v>7129</v>
      </c>
      <c r="C1045" s="1" t="s">
        <v>14334</v>
      </c>
      <c r="J1045" s="4" t="s">
        <v>14335</v>
      </c>
      <c r="K1045" s="1" t="s">
        <v>663</v>
      </c>
      <c r="L1045" s="1" t="s">
        <v>31</v>
      </c>
      <c r="M1045" s="1" t="s">
        <v>6549</v>
      </c>
      <c r="N1045" s="1" t="s">
        <v>14336</v>
      </c>
      <c r="O1045" s="1" t="s">
        <v>14337</v>
      </c>
      <c r="P1045" s="1">
        <v>1.0</v>
      </c>
      <c r="Q1045" s="1">
        <v>1.0</v>
      </c>
      <c r="U1045" s="1">
        <v>4.0</v>
      </c>
      <c r="V1045" s="1" t="s">
        <v>14338</v>
      </c>
      <c r="W1045" s="10">
        <v>44059.0</v>
      </c>
      <c r="X1045" s="6"/>
      <c r="Y1045" s="1" t="s">
        <v>36</v>
      </c>
    </row>
    <row r="1046">
      <c r="A1046" s="1" t="s">
        <v>14339</v>
      </c>
      <c r="B1046" s="1" t="s">
        <v>14340</v>
      </c>
      <c r="C1046" s="1" t="s">
        <v>14341</v>
      </c>
      <c r="D1046" s="1" t="s">
        <v>14342</v>
      </c>
      <c r="E1046" s="1" t="s">
        <v>14343</v>
      </c>
      <c r="H1046" s="1" t="s">
        <v>14344</v>
      </c>
      <c r="J1046" s="4" t="s">
        <v>14345</v>
      </c>
      <c r="K1046" s="1" t="s">
        <v>30</v>
      </c>
      <c r="L1046" s="1" t="s">
        <v>31</v>
      </c>
      <c r="M1046" s="1" t="s">
        <v>14346</v>
      </c>
      <c r="N1046" s="1" t="s">
        <v>14347</v>
      </c>
      <c r="O1046" s="1" t="s">
        <v>14348</v>
      </c>
      <c r="P1046" s="1">
        <v>1.0</v>
      </c>
      <c r="Q1046" s="1">
        <v>1.0</v>
      </c>
      <c r="R1046" s="1">
        <v>1.0</v>
      </c>
      <c r="U1046" s="1">
        <v>98.0</v>
      </c>
      <c r="V1046" s="1" t="s">
        <v>14349</v>
      </c>
      <c r="W1046" s="10">
        <v>43999.0</v>
      </c>
      <c r="X1046" s="6"/>
      <c r="Y1046" s="1" t="s">
        <v>36</v>
      </c>
    </row>
    <row r="1047">
      <c r="A1047" s="1" t="s">
        <v>14350</v>
      </c>
      <c r="B1047" s="4" t="s">
        <v>14351</v>
      </c>
      <c r="C1047" s="1" t="s">
        <v>14352</v>
      </c>
      <c r="D1047" s="1" t="s">
        <v>14353</v>
      </c>
      <c r="E1047" s="1" t="s">
        <v>14354</v>
      </c>
      <c r="F1047" s="1" t="s">
        <v>14355</v>
      </c>
      <c r="G1047" s="1" t="s">
        <v>14356</v>
      </c>
      <c r="H1047" s="1" t="s">
        <v>14357</v>
      </c>
      <c r="J1047" s="4" t="s">
        <v>14358</v>
      </c>
      <c r="K1047" s="1" t="s">
        <v>663</v>
      </c>
      <c r="L1047" s="1" t="s">
        <v>31</v>
      </c>
      <c r="M1047" s="1" t="s">
        <v>6549</v>
      </c>
      <c r="N1047" s="1" t="s">
        <v>14359</v>
      </c>
      <c r="O1047" s="1" t="s">
        <v>14360</v>
      </c>
      <c r="P1047" s="1">
        <v>1.0</v>
      </c>
      <c r="Q1047" s="1">
        <v>1.0</v>
      </c>
      <c r="R1047" s="1">
        <v>1.0</v>
      </c>
      <c r="U1047" s="1">
        <v>1.0</v>
      </c>
      <c r="V1047" s="1" t="s">
        <v>14361</v>
      </c>
      <c r="W1047" s="10">
        <v>44057.0</v>
      </c>
      <c r="X1047" s="1" t="s">
        <v>95</v>
      </c>
      <c r="Y1047" s="1" t="s">
        <v>36</v>
      </c>
    </row>
    <row r="1048">
      <c r="A1048" s="1" t="s">
        <v>14362</v>
      </c>
      <c r="B1048" s="1" t="s">
        <v>14363</v>
      </c>
      <c r="C1048" s="1" t="s">
        <v>14364</v>
      </c>
      <c r="D1048" s="1" t="s">
        <v>14365</v>
      </c>
      <c r="E1048" s="1" t="s">
        <v>14366</v>
      </c>
      <c r="F1048" s="1" t="s">
        <v>14367</v>
      </c>
      <c r="G1048" s="1" t="s">
        <v>6435</v>
      </c>
      <c r="J1048" s="4" t="s">
        <v>14368</v>
      </c>
      <c r="K1048" s="1" t="s">
        <v>30</v>
      </c>
      <c r="L1048" s="1" t="s">
        <v>51</v>
      </c>
      <c r="M1048" s="1" t="s">
        <v>14369</v>
      </c>
      <c r="N1048" s="1" t="s">
        <v>14370</v>
      </c>
      <c r="O1048" s="1" t="s">
        <v>14371</v>
      </c>
      <c r="P1048" s="1">
        <v>1.0</v>
      </c>
      <c r="Q1048" s="1">
        <v>1.0</v>
      </c>
      <c r="U1048" s="1">
        <v>26.0</v>
      </c>
      <c r="V1048" s="1" t="s">
        <v>14372</v>
      </c>
      <c r="W1048" s="10">
        <v>44047.0</v>
      </c>
      <c r="X1048" s="1" t="s">
        <v>95</v>
      </c>
      <c r="Y1048" s="6"/>
    </row>
    <row r="1049">
      <c r="A1049" s="1" t="s">
        <v>14373</v>
      </c>
      <c r="B1049" s="1" t="s">
        <v>7714</v>
      </c>
      <c r="C1049" s="1" t="s">
        <v>12555</v>
      </c>
      <c r="J1049" s="4" t="s">
        <v>14374</v>
      </c>
      <c r="K1049" s="1" t="s">
        <v>30</v>
      </c>
      <c r="L1049" s="1" t="s">
        <v>79</v>
      </c>
      <c r="M1049" s="1" t="s">
        <v>14375</v>
      </c>
      <c r="N1049" s="1" t="s">
        <v>14376</v>
      </c>
      <c r="O1049" s="1" t="s">
        <v>14377</v>
      </c>
      <c r="P1049" s="1">
        <v>1.0</v>
      </c>
      <c r="Q1049" s="1">
        <v>1.0</v>
      </c>
      <c r="U1049" s="1">
        <v>19.0</v>
      </c>
      <c r="V1049" s="1" t="s">
        <v>14378</v>
      </c>
      <c r="W1049" s="10">
        <v>44009.0</v>
      </c>
      <c r="X1049" s="6"/>
      <c r="Y1049" s="6"/>
    </row>
    <row r="1050">
      <c r="A1050" s="1" t="s">
        <v>4651</v>
      </c>
      <c r="B1050" s="1" t="s">
        <v>4652</v>
      </c>
      <c r="C1050" s="1" t="s">
        <v>4653</v>
      </c>
      <c r="D1050" s="1" t="s">
        <v>4654</v>
      </c>
      <c r="J1050" s="4" t="s">
        <v>4655</v>
      </c>
      <c r="K1050" s="1" t="s">
        <v>30</v>
      </c>
      <c r="L1050" s="1" t="s">
        <v>31</v>
      </c>
      <c r="M1050" s="1" t="s">
        <v>1711</v>
      </c>
      <c r="N1050" s="1" t="s">
        <v>4656</v>
      </c>
      <c r="O1050" s="1" t="s">
        <v>4657</v>
      </c>
      <c r="P1050" s="1">
        <v>1.0</v>
      </c>
      <c r="Q1050" s="1">
        <v>1.0</v>
      </c>
      <c r="U1050" s="1">
        <v>6.0</v>
      </c>
      <c r="V1050" s="1" t="s">
        <v>4658</v>
      </c>
      <c r="W1050" s="10">
        <v>44048.0</v>
      </c>
      <c r="X1050" s="6"/>
      <c r="Y1050" s="16" t="s">
        <v>168</v>
      </c>
    </row>
    <row r="1051">
      <c r="A1051" s="1" t="s">
        <v>14379</v>
      </c>
      <c r="B1051" s="1" t="s">
        <v>14073</v>
      </c>
      <c r="C1051" s="1" t="s">
        <v>14380</v>
      </c>
      <c r="D1051" s="1" t="s">
        <v>14381</v>
      </c>
      <c r="J1051" s="4" t="s">
        <v>14382</v>
      </c>
      <c r="K1051" s="1" t="s">
        <v>663</v>
      </c>
      <c r="L1051" s="1" t="s">
        <v>51</v>
      </c>
      <c r="M1051" s="1" t="s">
        <v>11051</v>
      </c>
      <c r="N1051" s="1" t="s">
        <v>14383</v>
      </c>
      <c r="O1051" s="1" t="s">
        <v>14384</v>
      </c>
      <c r="P1051" s="1">
        <v>1.0</v>
      </c>
      <c r="Q1051" s="1">
        <v>1.0</v>
      </c>
      <c r="U1051" s="1">
        <v>1.0</v>
      </c>
      <c r="V1051" s="1" t="s">
        <v>14385</v>
      </c>
      <c r="W1051" s="10">
        <v>44056.0</v>
      </c>
      <c r="X1051" s="6"/>
    </row>
    <row r="1052">
      <c r="A1052" s="1" t="s">
        <v>14386</v>
      </c>
      <c r="B1052" s="1" t="s">
        <v>14387</v>
      </c>
      <c r="C1052" s="1" t="s">
        <v>14388</v>
      </c>
      <c r="D1052" s="1" t="s">
        <v>14389</v>
      </c>
      <c r="J1052" s="4" t="s">
        <v>14390</v>
      </c>
      <c r="K1052" s="1" t="s">
        <v>30</v>
      </c>
      <c r="L1052" s="1" t="s">
        <v>31</v>
      </c>
      <c r="M1052" s="1" t="s">
        <v>14391</v>
      </c>
      <c r="N1052" s="1" t="s">
        <v>14392</v>
      </c>
      <c r="O1052" s="1" t="s">
        <v>14393</v>
      </c>
      <c r="P1052" s="1">
        <v>1.0</v>
      </c>
      <c r="Q1052" s="1">
        <v>1.0</v>
      </c>
      <c r="U1052" s="1">
        <v>8.0</v>
      </c>
      <c r="V1052" s="1" t="s">
        <v>14394</v>
      </c>
      <c r="W1052" s="10">
        <v>44050.0</v>
      </c>
      <c r="X1052" s="6"/>
      <c r="Y1052" s="1" t="s">
        <v>36</v>
      </c>
    </row>
    <row r="1053">
      <c r="A1053" s="1" t="s">
        <v>14395</v>
      </c>
      <c r="B1053" s="1" t="s">
        <v>14396</v>
      </c>
      <c r="C1053" s="1" t="s">
        <v>14397</v>
      </c>
      <c r="J1053" s="4" t="s">
        <v>14398</v>
      </c>
      <c r="K1053" s="1" t="s">
        <v>2309</v>
      </c>
      <c r="L1053" s="1" t="s">
        <v>51</v>
      </c>
      <c r="M1053" s="1" t="s">
        <v>14399</v>
      </c>
      <c r="N1053" s="1" t="s">
        <v>14400</v>
      </c>
      <c r="O1053" s="1" t="s">
        <v>14401</v>
      </c>
      <c r="P1053" s="1">
        <v>2.0</v>
      </c>
      <c r="Q1053" s="1">
        <v>1.0</v>
      </c>
      <c r="R1053" s="1">
        <v>1.0</v>
      </c>
      <c r="U1053" s="1">
        <v>24.0</v>
      </c>
      <c r="V1053" s="1" t="s">
        <v>14402</v>
      </c>
      <c r="W1053" s="10">
        <v>44047.0</v>
      </c>
      <c r="X1053" s="6"/>
      <c r="Y1053" s="1" t="s">
        <v>36</v>
      </c>
    </row>
    <row r="1054">
      <c r="A1054" s="1" t="s">
        <v>14403</v>
      </c>
      <c r="B1054" s="1" t="s">
        <v>14404</v>
      </c>
      <c r="C1054" s="1" t="s">
        <v>14405</v>
      </c>
      <c r="H1054" s="1" t="s">
        <v>14406</v>
      </c>
      <c r="J1054" s="4" t="s">
        <v>14407</v>
      </c>
      <c r="K1054" s="1" t="s">
        <v>30</v>
      </c>
      <c r="L1054" s="1" t="s">
        <v>31</v>
      </c>
      <c r="M1054" s="1" t="s">
        <v>14408</v>
      </c>
      <c r="N1054" s="1" t="s">
        <v>14409</v>
      </c>
      <c r="O1054" s="1" t="s">
        <v>14410</v>
      </c>
      <c r="P1054" s="1">
        <v>1.0</v>
      </c>
      <c r="Q1054" s="1">
        <v>2.0</v>
      </c>
      <c r="U1054" s="1">
        <v>45.0</v>
      </c>
      <c r="V1054" s="1" t="s">
        <v>14411</v>
      </c>
      <c r="W1054" s="10">
        <v>43809.0</v>
      </c>
      <c r="X1054" s="6"/>
      <c r="Y1054" s="1" t="s">
        <v>36</v>
      </c>
    </row>
    <row r="1055">
      <c r="A1055" s="1" t="s">
        <v>14412</v>
      </c>
      <c r="B1055" s="1" t="s">
        <v>14413</v>
      </c>
      <c r="C1055" s="1" t="s">
        <v>14414</v>
      </c>
      <c r="D1055" s="1" t="s">
        <v>14415</v>
      </c>
      <c r="E1055" s="1" t="s">
        <v>14416</v>
      </c>
      <c r="G1055" s="1" t="s">
        <v>14417</v>
      </c>
      <c r="H1055" s="1" t="s">
        <v>14418</v>
      </c>
      <c r="J1055" s="4" t="s">
        <v>14419</v>
      </c>
      <c r="K1055" s="1" t="s">
        <v>401</v>
      </c>
      <c r="L1055" s="1" t="s">
        <v>31</v>
      </c>
      <c r="M1055" s="1" t="s">
        <v>14420</v>
      </c>
      <c r="N1055" s="1" t="s">
        <v>14421</v>
      </c>
      <c r="O1055" s="1" t="s">
        <v>14422</v>
      </c>
      <c r="P1055" s="1">
        <v>1.0</v>
      </c>
      <c r="Q1055" s="1">
        <v>1.0</v>
      </c>
      <c r="R1055" s="1">
        <v>1.0</v>
      </c>
      <c r="T1055" s="1">
        <v>36.0</v>
      </c>
      <c r="U1055" s="1">
        <v>163.0</v>
      </c>
      <c r="V1055" s="1" t="s">
        <v>14423</v>
      </c>
      <c r="W1055" s="10">
        <v>43514.0</v>
      </c>
      <c r="X1055" s="6"/>
      <c r="Y1055" s="1" t="s">
        <v>36</v>
      </c>
    </row>
    <row r="1056">
      <c r="A1056" s="1" t="s">
        <v>14424</v>
      </c>
      <c r="B1056" s="1" t="s">
        <v>14425</v>
      </c>
      <c r="C1056" s="1" t="s">
        <v>14426</v>
      </c>
      <c r="J1056" s="4" t="s">
        <v>14427</v>
      </c>
      <c r="K1056" s="1" t="s">
        <v>663</v>
      </c>
      <c r="L1056" s="1" t="s">
        <v>31</v>
      </c>
      <c r="M1056" s="1" t="s">
        <v>6549</v>
      </c>
      <c r="N1056" s="1" t="s">
        <v>14428</v>
      </c>
      <c r="O1056" s="1" t="s">
        <v>14429</v>
      </c>
      <c r="P1056" s="1">
        <v>1.0</v>
      </c>
      <c r="Q1056" s="1">
        <v>1.0</v>
      </c>
      <c r="U1056" s="1">
        <v>7.0</v>
      </c>
      <c r="V1056" s="1" t="s">
        <v>14430</v>
      </c>
      <c r="W1056" s="10">
        <v>44050.0</v>
      </c>
      <c r="X1056" s="6"/>
      <c r="Y1056" s="1" t="s">
        <v>36</v>
      </c>
    </row>
    <row r="1057">
      <c r="A1057" s="1" t="s">
        <v>14431</v>
      </c>
      <c r="B1057" s="1" t="s">
        <v>14432</v>
      </c>
      <c r="C1057" s="1" t="s">
        <v>14433</v>
      </c>
      <c r="J1057" s="4" t="s">
        <v>14434</v>
      </c>
      <c r="K1057" s="1" t="s">
        <v>30</v>
      </c>
      <c r="L1057" s="1" t="s">
        <v>31</v>
      </c>
      <c r="M1057" s="1" t="s">
        <v>14435</v>
      </c>
      <c r="N1057" s="1" t="s">
        <v>14436</v>
      </c>
      <c r="O1057" s="1" t="s">
        <v>14437</v>
      </c>
      <c r="P1057" s="1">
        <v>2.0</v>
      </c>
      <c r="Q1057" s="1">
        <v>1.0</v>
      </c>
      <c r="U1057" s="1">
        <v>224.0</v>
      </c>
      <c r="V1057" s="1" t="s">
        <v>14438</v>
      </c>
      <c r="W1057" s="10">
        <v>43907.0</v>
      </c>
      <c r="X1057" s="6"/>
      <c r="Y1057" s="6"/>
    </row>
    <row r="1058">
      <c r="A1058" s="1" t="s">
        <v>14439</v>
      </c>
      <c r="B1058" s="1" t="s">
        <v>14440</v>
      </c>
      <c r="C1058" s="1" t="s">
        <v>14441</v>
      </c>
      <c r="J1058" s="4" t="s">
        <v>14442</v>
      </c>
      <c r="K1058" s="1" t="s">
        <v>2309</v>
      </c>
      <c r="L1058" s="1" t="s">
        <v>51</v>
      </c>
      <c r="M1058" s="1" t="s">
        <v>14443</v>
      </c>
      <c r="N1058" s="1" t="s">
        <v>14444</v>
      </c>
      <c r="O1058" s="1" t="s">
        <v>14445</v>
      </c>
      <c r="P1058" s="1">
        <v>1.0</v>
      </c>
      <c r="U1058" s="1">
        <v>7.0</v>
      </c>
      <c r="V1058" s="1" t="s">
        <v>14446</v>
      </c>
      <c r="W1058" s="10">
        <v>44041.0</v>
      </c>
      <c r="X1058" s="6"/>
      <c r="Y1058" s="1" t="s">
        <v>36</v>
      </c>
    </row>
    <row r="1059">
      <c r="A1059" s="1" t="s">
        <v>14447</v>
      </c>
      <c r="B1059" s="1" t="s">
        <v>14448</v>
      </c>
      <c r="C1059" s="1" t="s">
        <v>14449</v>
      </c>
      <c r="D1059" s="1" t="s">
        <v>14450</v>
      </c>
      <c r="E1059" s="1" t="s">
        <v>14451</v>
      </c>
      <c r="F1059" s="1" t="s">
        <v>14452</v>
      </c>
      <c r="G1059" s="1" t="s">
        <v>14453</v>
      </c>
      <c r="J1059" s="4" t="s">
        <v>14454</v>
      </c>
      <c r="K1059" s="1" t="s">
        <v>2309</v>
      </c>
      <c r="L1059" s="1" t="s">
        <v>51</v>
      </c>
      <c r="M1059" s="1" t="s">
        <v>14455</v>
      </c>
      <c r="N1059" s="1" t="s">
        <v>14456</v>
      </c>
      <c r="O1059" s="1" t="s">
        <v>14457</v>
      </c>
      <c r="P1059" s="1">
        <v>2.0</v>
      </c>
      <c r="Q1059" s="1">
        <v>1.0</v>
      </c>
      <c r="U1059" s="1">
        <v>1.0</v>
      </c>
      <c r="V1059" s="1" t="s">
        <v>14458</v>
      </c>
      <c r="W1059" s="10">
        <v>44051.0</v>
      </c>
      <c r="X1059" s="1" t="s">
        <v>95</v>
      </c>
      <c r="Y1059" s="6"/>
    </row>
    <row r="1060">
      <c r="A1060" s="1" t="s">
        <v>14459</v>
      </c>
      <c r="B1060" s="1" t="s">
        <v>14460</v>
      </c>
      <c r="C1060" s="1" t="s">
        <v>14461</v>
      </c>
      <c r="D1060" s="1" t="s">
        <v>14462</v>
      </c>
      <c r="E1060" s="1" t="s">
        <v>14463</v>
      </c>
      <c r="F1060" s="1" t="s">
        <v>14464</v>
      </c>
      <c r="G1060" s="1" t="s">
        <v>14465</v>
      </c>
      <c r="H1060" s="1" t="s">
        <v>14466</v>
      </c>
      <c r="J1060" s="4" t="s">
        <v>14467</v>
      </c>
      <c r="K1060" s="1" t="s">
        <v>663</v>
      </c>
      <c r="L1060" s="1" t="s">
        <v>31</v>
      </c>
      <c r="M1060" s="1" t="s">
        <v>14468</v>
      </c>
      <c r="N1060" s="1" t="s">
        <v>14469</v>
      </c>
      <c r="O1060" s="1" t="s">
        <v>14470</v>
      </c>
      <c r="P1060" s="1">
        <v>1.0</v>
      </c>
      <c r="Q1060" s="1">
        <v>1.0</v>
      </c>
      <c r="R1060" s="1">
        <v>1.0</v>
      </c>
      <c r="S1060" s="1">
        <v>2.0</v>
      </c>
      <c r="U1060" s="1">
        <v>3.0</v>
      </c>
      <c r="V1060" s="1" t="s">
        <v>14471</v>
      </c>
      <c r="W1060" s="10">
        <v>44013.0</v>
      </c>
      <c r="X1060" s="1" t="s">
        <v>95</v>
      </c>
      <c r="Y1060" s="1" t="s">
        <v>36</v>
      </c>
    </row>
    <row r="1061">
      <c r="A1061" s="1" t="s">
        <v>14472</v>
      </c>
      <c r="B1061" s="1" t="s">
        <v>14473</v>
      </c>
      <c r="C1061" s="1" t="s">
        <v>14474</v>
      </c>
      <c r="D1061" s="1" t="s">
        <v>14475</v>
      </c>
      <c r="E1061" s="1" t="s">
        <v>14476</v>
      </c>
      <c r="G1061" s="1" t="s">
        <v>14477</v>
      </c>
      <c r="H1061" s="1" t="s">
        <v>14478</v>
      </c>
      <c r="J1061" s="14" t="s">
        <v>14479</v>
      </c>
      <c r="K1061" s="1" t="s">
        <v>30</v>
      </c>
      <c r="L1061" s="1" t="s">
        <v>31</v>
      </c>
      <c r="M1061" s="1" t="s">
        <v>4498</v>
      </c>
      <c r="N1061" s="1" t="s">
        <v>14480</v>
      </c>
      <c r="O1061" s="1" t="s">
        <v>14481</v>
      </c>
      <c r="P1061" s="1">
        <v>2.0</v>
      </c>
      <c r="Q1061" s="1">
        <v>1.0</v>
      </c>
      <c r="U1061" s="1">
        <v>43.0</v>
      </c>
      <c r="V1061" s="1" t="s">
        <v>14482</v>
      </c>
      <c r="W1061" s="10">
        <v>44001.0</v>
      </c>
      <c r="X1061" s="6"/>
      <c r="Y1061" s="1" t="s">
        <v>36</v>
      </c>
    </row>
    <row r="1062">
      <c r="A1062" s="1" t="s">
        <v>4724</v>
      </c>
      <c r="B1062" s="1" t="s">
        <v>4725</v>
      </c>
      <c r="C1062" s="1" t="s">
        <v>4726</v>
      </c>
      <c r="J1062" s="4" t="s">
        <v>4727</v>
      </c>
      <c r="K1062" s="1" t="s">
        <v>401</v>
      </c>
      <c r="L1062" s="1" t="s">
        <v>51</v>
      </c>
      <c r="M1062" s="1" t="s">
        <v>4728</v>
      </c>
      <c r="N1062" s="1" t="s">
        <v>4729</v>
      </c>
      <c r="O1062" s="1" t="s">
        <v>4730</v>
      </c>
      <c r="P1062" s="1">
        <v>1.0</v>
      </c>
      <c r="Q1062" s="1">
        <v>1.0</v>
      </c>
      <c r="U1062" s="1">
        <v>11.0</v>
      </c>
      <c r="V1062" s="1" t="s">
        <v>4731</v>
      </c>
      <c r="W1062" s="10">
        <v>44046.0</v>
      </c>
      <c r="X1062" s="6"/>
      <c r="Y1062" s="6"/>
    </row>
    <row r="1063">
      <c r="A1063" s="1" t="s">
        <v>14483</v>
      </c>
      <c r="B1063" s="1" t="s">
        <v>14484</v>
      </c>
      <c r="C1063" s="1" t="s">
        <v>14485</v>
      </c>
      <c r="J1063" s="4" t="s">
        <v>14486</v>
      </c>
      <c r="K1063" s="1" t="s">
        <v>2309</v>
      </c>
      <c r="L1063" s="1" t="s">
        <v>51</v>
      </c>
      <c r="M1063" s="1" t="s">
        <v>14487</v>
      </c>
      <c r="N1063" s="1" t="s">
        <v>14488</v>
      </c>
      <c r="O1063" s="1" t="s">
        <v>14489</v>
      </c>
      <c r="P1063" s="1">
        <v>1.0</v>
      </c>
      <c r="Q1063" s="1">
        <v>1.0</v>
      </c>
      <c r="R1063" s="1">
        <v>1.0</v>
      </c>
      <c r="U1063" s="1">
        <v>3.0</v>
      </c>
      <c r="V1063" s="1" t="s">
        <v>14490</v>
      </c>
      <c r="W1063" s="10">
        <v>44036.0</v>
      </c>
      <c r="X1063" s="6"/>
      <c r="Y1063" s="6"/>
    </row>
    <row r="1064">
      <c r="A1064" s="1" t="s">
        <v>14491</v>
      </c>
      <c r="B1064" s="1" t="s">
        <v>14492</v>
      </c>
      <c r="C1064" s="1" t="s">
        <v>14493</v>
      </c>
      <c r="D1064" s="1" t="s">
        <v>14494</v>
      </c>
      <c r="J1064" s="4" t="s">
        <v>14495</v>
      </c>
      <c r="K1064" s="1" t="s">
        <v>30</v>
      </c>
      <c r="L1064" s="1" t="s">
        <v>31</v>
      </c>
      <c r="M1064" s="1" t="s">
        <v>14496</v>
      </c>
      <c r="N1064" s="1" t="s">
        <v>14497</v>
      </c>
      <c r="O1064" s="1" t="s">
        <v>14498</v>
      </c>
      <c r="P1064" s="1">
        <v>1.0</v>
      </c>
      <c r="U1064" s="1">
        <v>3.0</v>
      </c>
      <c r="V1064" s="1" t="s">
        <v>14499</v>
      </c>
      <c r="W1064" s="10">
        <v>44040.0</v>
      </c>
      <c r="X1064" s="6"/>
      <c r="Y1064" s="1" t="s">
        <v>36</v>
      </c>
    </row>
    <row r="1065">
      <c r="A1065" s="1" t="s">
        <v>14500</v>
      </c>
      <c r="B1065" s="1" t="s">
        <v>14501</v>
      </c>
      <c r="C1065" s="1" t="s">
        <v>14502</v>
      </c>
      <c r="D1065" s="1" t="s">
        <v>14503</v>
      </c>
      <c r="G1065" s="1" t="s">
        <v>14504</v>
      </c>
      <c r="H1065" s="1" t="s">
        <v>14505</v>
      </c>
      <c r="J1065" s="4" t="s">
        <v>14506</v>
      </c>
      <c r="K1065" s="1" t="s">
        <v>401</v>
      </c>
      <c r="L1065" s="1" t="s">
        <v>51</v>
      </c>
      <c r="M1065" s="1" t="s">
        <v>14507</v>
      </c>
      <c r="N1065" s="1" t="s">
        <v>14508</v>
      </c>
      <c r="O1065" s="1" t="s">
        <v>14509</v>
      </c>
      <c r="P1065" s="1">
        <v>1.0</v>
      </c>
      <c r="Q1065" s="1">
        <v>1.0</v>
      </c>
      <c r="U1065" s="1">
        <v>42.0</v>
      </c>
      <c r="V1065" s="1" t="s">
        <v>14510</v>
      </c>
      <c r="W1065" s="10">
        <v>43909.0</v>
      </c>
      <c r="X1065" s="6"/>
      <c r="Y1065" s="1" t="s">
        <v>36</v>
      </c>
    </row>
    <row r="1066">
      <c r="A1066" s="1" t="s">
        <v>14511</v>
      </c>
      <c r="B1066" s="1" t="s">
        <v>14512</v>
      </c>
      <c r="C1066" s="1" t="s">
        <v>14513</v>
      </c>
      <c r="D1066" s="1" t="s">
        <v>14514</v>
      </c>
      <c r="J1066" s="4" t="s">
        <v>14515</v>
      </c>
      <c r="K1066" s="1" t="s">
        <v>2309</v>
      </c>
      <c r="L1066" s="1" t="s">
        <v>51</v>
      </c>
      <c r="M1066" s="1" t="s">
        <v>14516</v>
      </c>
      <c r="N1066" s="1" t="s">
        <v>14517</v>
      </c>
      <c r="O1066" s="1" t="s">
        <v>14518</v>
      </c>
      <c r="P1066" s="1">
        <v>1.0</v>
      </c>
      <c r="U1066" s="1">
        <v>6.0</v>
      </c>
      <c r="V1066" s="1" t="s">
        <v>14519</v>
      </c>
      <c r="W1066" s="10">
        <v>44041.0</v>
      </c>
      <c r="X1066" s="6"/>
      <c r="Y1066" s="1" t="s">
        <v>36</v>
      </c>
    </row>
    <row r="1067">
      <c r="A1067" s="1" t="s">
        <v>14520</v>
      </c>
      <c r="B1067" s="1" t="s">
        <v>14521</v>
      </c>
      <c r="C1067" s="1" t="s">
        <v>14522</v>
      </c>
      <c r="E1067" s="1" t="s">
        <v>14523</v>
      </c>
      <c r="H1067" s="1" t="s">
        <v>14524</v>
      </c>
      <c r="J1067" s="4" t="s">
        <v>14525</v>
      </c>
      <c r="K1067" s="1" t="s">
        <v>30</v>
      </c>
      <c r="L1067" s="1" t="s">
        <v>79</v>
      </c>
      <c r="M1067" s="1" t="s">
        <v>14526</v>
      </c>
      <c r="N1067" s="1" t="s">
        <v>14527</v>
      </c>
      <c r="O1067" s="1" t="s">
        <v>14528</v>
      </c>
      <c r="P1067" s="1">
        <v>1.0</v>
      </c>
      <c r="U1067" s="1">
        <v>4.0</v>
      </c>
      <c r="V1067" s="1" t="s">
        <v>14529</v>
      </c>
      <c r="W1067" s="10">
        <v>44042.0</v>
      </c>
      <c r="X1067" s="6"/>
      <c r="Y1067" s="1" t="s">
        <v>36</v>
      </c>
    </row>
    <row r="1068">
      <c r="A1068" s="1" t="s">
        <v>14530</v>
      </c>
      <c r="B1068" s="1" t="s">
        <v>14531</v>
      </c>
      <c r="C1068" s="1" t="s">
        <v>14397</v>
      </c>
      <c r="J1068" s="4" t="s">
        <v>14532</v>
      </c>
      <c r="K1068" s="1" t="s">
        <v>2309</v>
      </c>
      <c r="L1068" s="1" t="s">
        <v>51</v>
      </c>
      <c r="M1068" s="1" t="s">
        <v>14399</v>
      </c>
      <c r="N1068" s="1" t="s">
        <v>14533</v>
      </c>
      <c r="O1068" s="1" t="s">
        <v>14534</v>
      </c>
      <c r="P1068" s="1">
        <v>1.0</v>
      </c>
      <c r="Q1068" s="1">
        <v>1.0</v>
      </c>
      <c r="U1068" s="1">
        <v>4.0</v>
      </c>
      <c r="V1068" s="1" t="s">
        <v>14535</v>
      </c>
      <c r="W1068" s="10">
        <v>44047.0</v>
      </c>
      <c r="X1068" s="6"/>
      <c r="Y1068" s="1" t="s">
        <v>36</v>
      </c>
    </row>
    <row r="1069">
      <c r="A1069" s="1" t="s">
        <v>14536</v>
      </c>
      <c r="B1069" s="1" t="s">
        <v>14537</v>
      </c>
      <c r="C1069" s="1" t="s">
        <v>14538</v>
      </c>
      <c r="J1069" s="4" t="s">
        <v>14539</v>
      </c>
      <c r="K1069" s="1" t="s">
        <v>30</v>
      </c>
      <c r="L1069" s="1" t="s">
        <v>79</v>
      </c>
      <c r="M1069" s="1" t="s">
        <v>14540</v>
      </c>
      <c r="N1069" s="1" t="s">
        <v>14541</v>
      </c>
      <c r="O1069" s="1" t="s">
        <v>14542</v>
      </c>
      <c r="P1069" s="1">
        <v>4.0</v>
      </c>
      <c r="Q1069" s="1">
        <v>1.0</v>
      </c>
      <c r="U1069" s="1">
        <v>15.0</v>
      </c>
      <c r="V1069" s="1" t="s">
        <v>14543</v>
      </c>
      <c r="W1069" s="10">
        <v>43900.0</v>
      </c>
      <c r="X1069" s="6"/>
      <c r="Y1069" s="1" t="s">
        <v>36</v>
      </c>
    </row>
    <row r="1070">
      <c r="A1070" s="1" t="s">
        <v>14544</v>
      </c>
      <c r="B1070" s="1" t="s">
        <v>14545</v>
      </c>
      <c r="C1070" s="1" t="s">
        <v>14546</v>
      </c>
      <c r="G1070" s="1" t="s">
        <v>14547</v>
      </c>
      <c r="H1070" s="1" t="s">
        <v>14548</v>
      </c>
      <c r="J1070" s="4" t="s">
        <v>14549</v>
      </c>
      <c r="K1070" s="1" t="s">
        <v>30</v>
      </c>
      <c r="L1070" s="1" t="s">
        <v>31</v>
      </c>
      <c r="M1070" s="1" t="s">
        <v>7217</v>
      </c>
      <c r="N1070" s="1" t="s">
        <v>14550</v>
      </c>
      <c r="O1070" s="1" t="s">
        <v>14551</v>
      </c>
      <c r="P1070" s="1">
        <v>1.0</v>
      </c>
      <c r="Q1070" s="1">
        <v>1.0</v>
      </c>
      <c r="U1070" s="1">
        <v>2.0</v>
      </c>
      <c r="V1070" s="1" t="s">
        <v>14552</v>
      </c>
      <c r="W1070" s="10">
        <v>44046.0</v>
      </c>
      <c r="X1070" s="6"/>
      <c r="Y1070" s="6"/>
    </row>
    <row r="1071">
      <c r="A1071" s="1" t="s">
        <v>14553</v>
      </c>
      <c r="B1071" s="1" t="s">
        <v>14554</v>
      </c>
      <c r="C1071" s="1" t="s">
        <v>9072</v>
      </c>
      <c r="J1071" s="4" t="s">
        <v>14555</v>
      </c>
      <c r="K1071" s="1" t="s">
        <v>401</v>
      </c>
      <c r="L1071" s="1" t="s">
        <v>31</v>
      </c>
      <c r="M1071" s="1" t="s">
        <v>14556</v>
      </c>
      <c r="N1071" s="1" t="s">
        <v>14557</v>
      </c>
      <c r="O1071" s="1" t="s">
        <v>14558</v>
      </c>
      <c r="P1071" s="1">
        <v>2.0</v>
      </c>
      <c r="Q1071" s="1">
        <v>1.0</v>
      </c>
      <c r="U1071" s="1">
        <v>24.0</v>
      </c>
      <c r="V1071" s="1" t="s">
        <v>14559</v>
      </c>
      <c r="W1071" s="10">
        <v>44031.0</v>
      </c>
      <c r="X1071" s="6"/>
      <c r="Y1071" s="1" t="s">
        <v>36</v>
      </c>
    </row>
    <row r="1072">
      <c r="A1072" s="1" t="s">
        <v>14560</v>
      </c>
      <c r="B1072" s="1" t="s">
        <v>14561</v>
      </c>
      <c r="C1072" s="1" t="s">
        <v>14562</v>
      </c>
      <c r="J1072" s="4" t="s">
        <v>14563</v>
      </c>
      <c r="K1072" s="1" t="s">
        <v>30</v>
      </c>
      <c r="L1072" s="1" t="s">
        <v>213</v>
      </c>
      <c r="M1072" s="1" t="s">
        <v>14564</v>
      </c>
      <c r="N1072" s="1" t="s">
        <v>14565</v>
      </c>
      <c r="O1072" s="1" t="s">
        <v>14566</v>
      </c>
      <c r="P1072" s="1">
        <v>1.0</v>
      </c>
      <c r="Q1072" s="1">
        <v>1.0</v>
      </c>
      <c r="U1072" s="1">
        <v>1.0</v>
      </c>
      <c r="V1072" s="1" t="s">
        <v>14567</v>
      </c>
      <c r="W1072" s="10">
        <v>44046.0</v>
      </c>
      <c r="X1072" s="6"/>
      <c r="Y1072" s="1" t="s">
        <v>36</v>
      </c>
    </row>
    <row r="1073">
      <c r="A1073" s="1" t="s">
        <v>14568</v>
      </c>
      <c r="B1073" s="1" t="s">
        <v>14501</v>
      </c>
      <c r="C1073" s="1" t="s">
        <v>14569</v>
      </c>
      <c r="D1073" s="1" t="s">
        <v>14570</v>
      </c>
      <c r="E1073" s="1" t="s">
        <v>14571</v>
      </c>
      <c r="F1073" s="1" t="s">
        <v>14572</v>
      </c>
      <c r="G1073" s="1" t="s">
        <v>4782</v>
      </c>
      <c r="J1073" s="4" t="s">
        <v>14573</v>
      </c>
      <c r="K1073" s="1" t="s">
        <v>30</v>
      </c>
      <c r="L1073" s="1" t="s">
        <v>31</v>
      </c>
      <c r="M1073" s="1" t="s">
        <v>14574</v>
      </c>
      <c r="N1073" s="1" t="s">
        <v>14575</v>
      </c>
      <c r="O1073" s="1" t="s">
        <v>14576</v>
      </c>
      <c r="P1073" s="1">
        <v>1.0</v>
      </c>
      <c r="Q1073" s="1">
        <v>1.0</v>
      </c>
      <c r="U1073" s="1">
        <v>1.0</v>
      </c>
      <c r="V1073" s="1" t="s">
        <v>14577</v>
      </c>
      <c r="W1073" s="10">
        <v>44046.0</v>
      </c>
      <c r="X1073" s="1" t="s">
        <v>95</v>
      </c>
      <c r="Y1073" s="1" t="s">
        <v>36</v>
      </c>
    </row>
    <row r="1074">
      <c r="A1074" s="1" t="s">
        <v>14578</v>
      </c>
      <c r="B1074" s="1" t="s">
        <v>14579</v>
      </c>
      <c r="C1074" s="1" t="s">
        <v>14580</v>
      </c>
      <c r="F1074" s="1" t="s">
        <v>14581</v>
      </c>
      <c r="G1074" s="1" t="s">
        <v>14582</v>
      </c>
      <c r="H1074" s="1" t="s">
        <v>14583</v>
      </c>
      <c r="I1074" s="1" t="s">
        <v>14584</v>
      </c>
      <c r="J1074" s="4" t="s">
        <v>14585</v>
      </c>
      <c r="K1074" s="1" t="s">
        <v>30</v>
      </c>
      <c r="L1074" s="1" t="s">
        <v>31</v>
      </c>
      <c r="M1074" s="1" t="s">
        <v>4940</v>
      </c>
      <c r="N1074" s="1" t="s">
        <v>14586</v>
      </c>
      <c r="O1074" s="1" t="s">
        <v>14587</v>
      </c>
      <c r="P1074" s="1">
        <v>1.0</v>
      </c>
      <c r="U1074" s="1">
        <v>13.0</v>
      </c>
      <c r="V1074" s="1" t="s">
        <v>14588</v>
      </c>
      <c r="W1074" s="10">
        <v>44044.0</v>
      </c>
      <c r="X1074" s="1" t="s">
        <v>95</v>
      </c>
      <c r="Y1074" s="1" t="s">
        <v>36</v>
      </c>
    </row>
    <row r="1075">
      <c r="A1075" s="1" t="s">
        <v>14589</v>
      </c>
      <c r="B1075" s="1" t="s">
        <v>14590</v>
      </c>
      <c r="C1075" s="1" t="s">
        <v>14591</v>
      </c>
      <c r="J1075" s="4" t="s">
        <v>14592</v>
      </c>
      <c r="K1075" s="1" t="s">
        <v>401</v>
      </c>
      <c r="L1075" s="1" t="s">
        <v>31</v>
      </c>
      <c r="M1075" s="1" t="s">
        <v>4639</v>
      </c>
      <c r="N1075" s="1" t="s">
        <v>14593</v>
      </c>
      <c r="O1075" s="1" t="s">
        <v>14594</v>
      </c>
      <c r="P1075" s="1">
        <v>1.0</v>
      </c>
      <c r="Q1075" s="1">
        <v>1.0</v>
      </c>
      <c r="U1075" s="1">
        <v>6.0</v>
      </c>
      <c r="V1075" s="1" t="s">
        <v>14595</v>
      </c>
      <c r="W1075" s="10">
        <v>44045.0</v>
      </c>
      <c r="X1075" s="6"/>
      <c r="Y1075" s="6"/>
    </row>
    <row r="1076">
      <c r="A1076" s="1" t="s">
        <v>14596</v>
      </c>
      <c r="B1076" s="1" t="s">
        <v>14597</v>
      </c>
      <c r="C1076" s="1" t="s">
        <v>14598</v>
      </c>
      <c r="D1076" s="1" t="s">
        <v>14599</v>
      </c>
      <c r="E1076" s="1" t="s">
        <v>14600</v>
      </c>
      <c r="G1076" s="1" t="s">
        <v>14601</v>
      </c>
      <c r="J1076" s="4" t="s">
        <v>14602</v>
      </c>
      <c r="K1076" s="1" t="s">
        <v>30</v>
      </c>
      <c r="L1076" s="1" t="s">
        <v>31</v>
      </c>
      <c r="M1076" s="1" t="s">
        <v>14603</v>
      </c>
      <c r="N1076" s="1" t="s">
        <v>14604</v>
      </c>
      <c r="O1076" s="1" t="s">
        <v>14605</v>
      </c>
      <c r="P1076" s="1">
        <v>1.0</v>
      </c>
      <c r="Q1076" s="1">
        <v>1.0</v>
      </c>
      <c r="R1076" s="1">
        <v>1.0</v>
      </c>
      <c r="S1076" s="1">
        <v>1.0</v>
      </c>
      <c r="U1076" s="1">
        <v>25.0</v>
      </c>
      <c r="V1076" s="1" t="s">
        <v>14606</v>
      </c>
      <c r="W1076" s="10">
        <v>43954.0</v>
      </c>
      <c r="X1076" s="6"/>
    </row>
    <row r="1077">
      <c r="A1077" s="1" t="s">
        <v>14607</v>
      </c>
      <c r="B1077" s="1" t="s">
        <v>178</v>
      </c>
      <c r="C1077" s="1" t="s">
        <v>14608</v>
      </c>
      <c r="H1077" s="1" t="s">
        <v>2261</v>
      </c>
      <c r="J1077" s="4" t="s">
        <v>14609</v>
      </c>
      <c r="K1077" s="1" t="s">
        <v>9123</v>
      </c>
      <c r="L1077" s="1" t="s">
        <v>79</v>
      </c>
      <c r="M1077" s="1" t="s">
        <v>14610</v>
      </c>
      <c r="N1077" s="1" t="s">
        <v>14611</v>
      </c>
      <c r="O1077" s="1" t="s">
        <v>14612</v>
      </c>
      <c r="P1077" s="1">
        <v>1.0</v>
      </c>
      <c r="Q1077" s="1">
        <v>1.0</v>
      </c>
      <c r="U1077" s="1">
        <v>3.0</v>
      </c>
      <c r="V1077" s="1" t="s">
        <v>14613</v>
      </c>
      <c r="W1077" s="10">
        <v>44042.0</v>
      </c>
      <c r="X1077" s="6"/>
      <c r="Y1077" s="16" t="s">
        <v>168</v>
      </c>
    </row>
    <row r="1078">
      <c r="A1078" s="1" t="s">
        <v>14614</v>
      </c>
      <c r="B1078" s="1" t="s">
        <v>14615</v>
      </c>
      <c r="C1078" s="1" t="s">
        <v>14616</v>
      </c>
      <c r="D1078" s="1" t="s">
        <v>14617</v>
      </c>
      <c r="E1078" s="1" t="s">
        <v>14618</v>
      </c>
      <c r="F1078" s="1" t="s">
        <v>14619</v>
      </c>
      <c r="G1078" s="1" t="s">
        <v>14620</v>
      </c>
      <c r="H1078" s="1" t="s">
        <v>14621</v>
      </c>
      <c r="J1078" s="4" t="s">
        <v>14622</v>
      </c>
      <c r="K1078" s="1" t="s">
        <v>30</v>
      </c>
      <c r="L1078" s="1" t="s">
        <v>79</v>
      </c>
      <c r="M1078" s="1" t="s">
        <v>5018</v>
      </c>
      <c r="N1078" s="1" t="s">
        <v>14623</v>
      </c>
      <c r="O1078" s="1" t="s">
        <v>14624</v>
      </c>
      <c r="P1078" s="1">
        <v>1.0</v>
      </c>
      <c r="Q1078" s="1">
        <v>1.0</v>
      </c>
      <c r="R1078" s="1">
        <v>2.0</v>
      </c>
      <c r="U1078" s="1">
        <v>2.0</v>
      </c>
      <c r="V1078" s="1" t="s">
        <v>14625</v>
      </c>
      <c r="W1078" s="10">
        <v>44043.0</v>
      </c>
      <c r="X1078" s="1" t="s">
        <v>95</v>
      </c>
      <c r="Y1078" s="1" t="s">
        <v>36</v>
      </c>
    </row>
    <row r="1079">
      <c r="A1079" s="1" t="s">
        <v>14626</v>
      </c>
      <c r="B1079" s="1" t="s">
        <v>14627</v>
      </c>
      <c r="C1079" s="1" t="s">
        <v>14628</v>
      </c>
      <c r="J1079" s="4" t="s">
        <v>14629</v>
      </c>
      <c r="K1079" s="1" t="s">
        <v>30</v>
      </c>
      <c r="L1079" s="1" t="s">
        <v>51</v>
      </c>
      <c r="M1079" s="1" t="s">
        <v>14630</v>
      </c>
      <c r="N1079" s="1" t="s">
        <v>14631</v>
      </c>
      <c r="O1079" s="1" t="s">
        <v>14632</v>
      </c>
      <c r="P1079" s="1">
        <v>2.0</v>
      </c>
      <c r="Q1079" s="1">
        <v>1.0</v>
      </c>
      <c r="U1079" s="1">
        <v>32.0</v>
      </c>
      <c r="V1079" s="1" t="s">
        <v>14633</v>
      </c>
      <c r="W1079" s="10">
        <v>44027.0</v>
      </c>
      <c r="X1079" s="6"/>
      <c r="Y1079" s="6"/>
    </row>
    <row r="1080">
      <c r="A1080" s="1" t="s">
        <v>14634</v>
      </c>
      <c r="B1080" s="1" t="s">
        <v>14635</v>
      </c>
      <c r="C1080" s="1" t="s">
        <v>14636</v>
      </c>
      <c r="J1080" s="4" t="s">
        <v>14637</v>
      </c>
      <c r="K1080" s="1" t="s">
        <v>663</v>
      </c>
      <c r="L1080" s="1" t="s">
        <v>31</v>
      </c>
      <c r="M1080" s="1" t="s">
        <v>6549</v>
      </c>
      <c r="N1080" s="1" t="s">
        <v>14638</v>
      </c>
      <c r="O1080" s="1" t="s">
        <v>14639</v>
      </c>
      <c r="P1080" s="1">
        <v>1.0</v>
      </c>
      <c r="Q1080" s="1">
        <v>1.0</v>
      </c>
      <c r="U1080" s="1">
        <v>98399.0</v>
      </c>
      <c r="V1080" s="1" t="s">
        <v>14640</v>
      </c>
      <c r="W1080" s="10">
        <v>37217.0</v>
      </c>
      <c r="X1080" s="6"/>
      <c r="Y1080" s="1" t="s">
        <v>36</v>
      </c>
    </row>
    <row r="1081">
      <c r="A1081" s="1" t="s">
        <v>14641</v>
      </c>
      <c r="B1081" s="1" t="s">
        <v>14642</v>
      </c>
      <c r="C1081" s="1" t="s">
        <v>14643</v>
      </c>
      <c r="D1081" s="1" t="s">
        <v>14644</v>
      </c>
      <c r="H1081" s="1" t="s">
        <v>14645</v>
      </c>
      <c r="J1081" s="4" t="s">
        <v>14646</v>
      </c>
      <c r="K1081" s="1" t="s">
        <v>30</v>
      </c>
      <c r="L1081" s="1" t="s">
        <v>51</v>
      </c>
      <c r="M1081" s="1" t="s">
        <v>14647</v>
      </c>
      <c r="N1081" s="1" t="s">
        <v>14648</v>
      </c>
      <c r="O1081" s="1" t="s">
        <v>14649</v>
      </c>
      <c r="P1081" s="1">
        <v>1.0</v>
      </c>
      <c r="Q1081" s="1">
        <v>1.0</v>
      </c>
      <c r="U1081" s="1">
        <v>2.0</v>
      </c>
      <c r="V1081" s="1" t="s">
        <v>14650</v>
      </c>
      <c r="W1081" s="10">
        <v>44041.0</v>
      </c>
      <c r="X1081" s="1" t="s">
        <v>135</v>
      </c>
      <c r="Y1081" s="1" t="s">
        <v>199</v>
      </c>
    </row>
    <row r="1082">
      <c r="A1082" s="1" t="s">
        <v>14651</v>
      </c>
      <c r="B1082" s="1" t="s">
        <v>14652</v>
      </c>
      <c r="C1082" s="1" t="s">
        <v>14653</v>
      </c>
      <c r="H1082" s="1" t="s">
        <v>14654</v>
      </c>
      <c r="J1082" s="4" t="s">
        <v>14655</v>
      </c>
      <c r="K1082" s="1" t="s">
        <v>30</v>
      </c>
      <c r="L1082" s="1" t="s">
        <v>79</v>
      </c>
      <c r="M1082" s="1" t="s">
        <v>14656</v>
      </c>
      <c r="N1082" s="1" t="s">
        <v>14657</v>
      </c>
      <c r="O1082" s="1" t="s">
        <v>14658</v>
      </c>
      <c r="P1082" s="1">
        <v>2.0</v>
      </c>
      <c r="Q1082" s="1">
        <v>1.0</v>
      </c>
      <c r="S1082" s="1">
        <v>1.0</v>
      </c>
      <c r="U1082" s="1">
        <v>20.0</v>
      </c>
      <c r="V1082" s="1" t="s">
        <v>14659</v>
      </c>
      <c r="W1082" s="10">
        <v>44020.0</v>
      </c>
      <c r="X1082" s="6"/>
      <c r="Y1082" s="1" t="s">
        <v>36</v>
      </c>
    </row>
    <row r="1083">
      <c r="A1083" s="1" t="s">
        <v>14660</v>
      </c>
      <c r="B1083" s="1" t="s">
        <v>14661</v>
      </c>
      <c r="C1083" s="1" t="s">
        <v>14662</v>
      </c>
      <c r="H1083" s="1" t="s">
        <v>14663</v>
      </c>
      <c r="J1083" s="4" t="s">
        <v>14664</v>
      </c>
      <c r="K1083" s="1" t="s">
        <v>30</v>
      </c>
      <c r="L1083" s="1" t="s">
        <v>31</v>
      </c>
      <c r="M1083" s="1" t="s">
        <v>14665</v>
      </c>
      <c r="N1083" s="1" t="s">
        <v>14666</v>
      </c>
      <c r="O1083" s="1" t="s">
        <v>14667</v>
      </c>
      <c r="P1083" s="1">
        <v>1.0</v>
      </c>
      <c r="Q1083" s="1">
        <v>1.0</v>
      </c>
      <c r="U1083" s="1">
        <v>3.0</v>
      </c>
      <c r="V1083" s="1" t="s">
        <v>14668</v>
      </c>
      <c r="W1083" s="10">
        <v>44040.0</v>
      </c>
      <c r="X1083" s="6"/>
      <c r="Y1083" s="1" t="s">
        <v>199</v>
      </c>
    </row>
    <row r="1084">
      <c r="A1084" s="1" t="s">
        <v>14669</v>
      </c>
      <c r="B1084" s="1" t="s">
        <v>14670</v>
      </c>
      <c r="C1084" s="1" t="s">
        <v>14671</v>
      </c>
      <c r="D1084" s="1" t="s">
        <v>14672</v>
      </c>
      <c r="E1084" s="1" t="s">
        <v>14673</v>
      </c>
      <c r="F1084" s="1" t="s">
        <v>14674</v>
      </c>
      <c r="G1084" s="1" t="s">
        <v>14675</v>
      </c>
      <c r="J1084" s="4" t="s">
        <v>14676</v>
      </c>
      <c r="K1084" s="1" t="s">
        <v>30</v>
      </c>
      <c r="L1084" s="1" t="s">
        <v>163</v>
      </c>
      <c r="M1084" s="1" t="s">
        <v>3454</v>
      </c>
      <c r="N1084" s="1" t="s">
        <v>14677</v>
      </c>
      <c r="O1084" s="1" t="s">
        <v>14678</v>
      </c>
      <c r="P1084" s="1">
        <v>1.0</v>
      </c>
      <c r="Q1084" s="1">
        <v>1.0</v>
      </c>
      <c r="U1084" s="1">
        <v>2.0</v>
      </c>
      <c r="V1084" s="1" t="s">
        <v>14679</v>
      </c>
      <c r="W1084" s="10">
        <v>44040.0</v>
      </c>
      <c r="X1084" s="1" t="s">
        <v>95</v>
      </c>
      <c r="Y1084" s="6"/>
    </row>
    <row r="1085">
      <c r="A1085" s="1" t="s">
        <v>14680</v>
      </c>
      <c r="B1085" s="1" t="s">
        <v>14681</v>
      </c>
      <c r="C1085" s="1" t="s">
        <v>14682</v>
      </c>
      <c r="J1085" s="4" t="s">
        <v>14683</v>
      </c>
      <c r="K1085" s="1" t="s">
        <v>663</v>
      </c>
      <c r="L1085" s="1" t="s">
        <v>51</v>
      </c>
      <c r="M1085" s="1" t="s">
        <v>11051</v>
      </c>
      <c r="N1085" s="1" t="s">
        <v>14684</v>
      </c>
      <c r="O1085" s="1" t="s">
        <v>14685</v>
      </c>
      <c r="P1085" s="1">
        <v>1.0</v>
      </c>
      <c r="Q1085" s="1">
        <v>1.0</v>
      </c>
      <c r="U1085" s="1">
        <v>1.0</v>
      </c>
      <c r="V1085" s="1" t="s">
        <v>14686</v>
      </c>
      <c r="W1085" s="10">
        <v>44040.0</v>
      </c>
      <c r="X1085" s="6"/>
      <c r="Y1085" s="16" t="s">
        <v>168</v>
      </c>
    </row>
    <row r="1086">
      <c r="A1086" s="1" t="s">
        <v>14687</v>
      </c>
      <c r="B1086" s="1" t="s">
        <v>14688</v>
      </c>
      <c r="C1086" s="1" t="s">
        <v>14689</v>
      </c>
      <c r="D1086" s="1" t="s">
        <v>14690</v>
      </c>
      <c r="F1086" s="1" t="s">
        <v>14691</v>
      </c>
      <c r="G1086" s="1" t="s">
        <v>11201</v>
      </c>
      <c r="J1086" s="4" t="s">
        <v>14692</v>
      </c>
      <c r="K1086" s="1" t="s">
        <v>30</v>
      </c>
      <c r="L1086" s="1" t="s">
        <v>79</v>
      </c>
      <c r="M1086" s="1" t="s">
        <v>14256</v>
      </c>
      <c r="N1086" s="1" t="s">
        <v>14693</v>
      </c>
      <c r="O1086" s="1" t="s">
        <v>14694</v>
      </c>
      <c r="P1086" s="1">
        <v>1.0</v>
      </c>
      <c r="Q1086" s="1">
        <v>1.0</v>
      </c>
      <c r="R1086" s="1">
        <v>3.0</v>
      </c>
      <c r="U1086" s="1">
        <v>2.0</v>
      </c>
      <c r="V1086" s="1" t="s">
        <v>14695</v>
      </c>
      <c r="W1086" s="10">
        <v>44037.0</v>
      </c>
      <c r="X1086" s="1" t="s">
        <v>95</v>
      </c>
      <c r="Y1086" s="1" t="s">
        <v>36</v>
      </c>
    </row>
    <row r="1087">
      <c r="A1087" s="1" t="s">
        <v>14696</v>
      </c>
      <c r="B1087" s="1" t="s">
        <v>14697</v>
      </c>
      <c r="C1087" s="1" t="s">
        <v>14698</v>
      </c>
      <c r="J1087" s="4" t="s">
        <v>14699</v>
      </c>
      <c r="K1087" s="1" t="s">
        <v>41</v>
      </c>
      <c r="L1087" s="1" t="s">
        <v>51</v>
      </c>
      <c r="M1087" s="1" t="s">
        <v>14700</v>
      </c>
      <c r="N1087" s="1" t="s">
        <v>14701</v>
      </c>
      <c r="O1087" s="1" t="s">
        <v>14702</v>
      </c>
      <c r="P1087" s="1">
        <v>1.0</v>
      </c>
      <c r="Q1087" s="1">
        <v>1.0</v>
      </c>
      <c r="U1087" s="1">
        <v>79.0</v>
      </c>
      <c r="V1087" s="1" t="s">
        <v>14703</v>
      </c>
      <c r="W1087" s="10">
        <v>43873.0</v>
      </c>
      <c r="X1087" s="6"/>
      <c r="Y1087" s="1" t="s">
        <v>36</v>
      </c>
    </row>
    <row r="1088">
      <c r="A1088" s="1" t="s">
        <v>14704</v>
      </c>
      <c r="B1088" s="1" t="s">
        <v>14705</v>
      </c>
      <c r="C1088" s="1" t="s">
        <v>14706</v>
      </c>
      <c r="D1088" s="1" t="s">
        <v>14707</v>
      </c>
      <c r="G1088" s="1" t="s">
        <v>4782</v>
      </c>
      <c r="H1088" s="1" t="s">
        <v>14708</v>
      </c>
      <c r="J1088" s="4" t="s">
        <v>14709</v>
      </c>
      <c r="K1088" s="1" t="s">
        <v>30</v>
      </c>
      <c r="L1088" s="1" t="s">
        <v>79</v>
      </c>
      <c r="M1088" s="1" t="s">
        <v>14710</v>
      </c>
      <c r="N1088" s="1" t="s">
        <v>14711</v>
      </c>
      <c r="O1088" s="1" t="s">
        <v>14712</v>
      </c>
      <c r="P1088" s="1">
        <v>2.0</v>
      </c>
      <c r="Q1088" s="1">
        <v>1.0</v>
      </c>
      <c r="U1088" s="1">
        <v>55.0</v>
      </c>
      <c r="V1088" s="1" t="s">
        <v>14713</v>
      </c>
      <c r="W1088" s="10">
        <v>43451.0</v>
      </c>
      <c r="X1088" s="11"/>
      <c r="Y1088" s="1"/>
    </row>
    <row r="1089">
      <c r="A1089" s="1" t="s">
        <v>14714</v>
      </c>
      <c r="B1089" s="1" t="s">
        <v>14715</v>
      </c>
      <c r="C1089" s="1" t="s">
        <v>14716</v>
      </c>
      <c r="D1089" s="1" t="s">
        <v>14717</v>
      </c>
      <c r="E1089" s="1" t="s">
        <v>14718</v>
      </c>
      <c r="G1089" s="1" t="s">
        <v>14719</v>
      </c>
      <c r="J1089" s="4" t="s">
        <v>14720</v>
      </c>
      <c r="K1089" s="1" t="s">
        <v>401</v>
      </c>
      <c r="L1089" s="1" t="s">
        <v>31</v>
      </c>
      <c r="M1089" s="1" t="s">
        <v>10431</v>
      </c>
      <c r="N1089" s="1" t="s">
        <v>14721</v>
      </c>
      <c r="O1089" s="1" t="s">
        <v>14722</v>
      </c>
      <c r="P1089" s="1">
        <v>2.0</v>
      </c>
      <c r="Q1089" s="1">
        <v>1.0</v>
      </c>
      <c r="U1089" s="1">
        <v>7.0</v>
      </c>
      <c r="V1089" s="1" t="s">
        <v>14723</v>
      </c>
      <c r="W1089" s="10">
        <v>44007.0</v>
      </c>
      <c r="X1089" s="6"/>
      <c r="Y1089" s="6"/>
    </row>
    <row r="1090">
      <c r="A1090" s="1" t="s">
        <v>14724</v>
      </c>
      <c r="B1090" s="1" t="s">
        <v>14725</v>
      </c>
      <c r="C1090" s="1" t="s">
        <v>14726</v>
      </c>
      <c r="J1090" s="4" t="s">
        <v>14727</v>
      </c>
      <c r="K1090" s="1" t="s">
        <v>30</v>
      </c>
      <c r="L1090" s="1" t="s">
        <v>79</v>
      </c>
      <c r="M1090" s="1" t="s">
        <v>14728</v>
      </c>
      <c r="N1090" s="1" t="s">
        <v>14729</v>
      </c>
      <c r="O1090" s="1" t="s">
        <v>14730</v>
      </c>
      <c r="P1090" s="1">
        <v>1.0</v>
      </c>
      <c r="Q1090" s="1">
        <v>1.0</v>
      </c>
      <c r="U1090" s="1">
        <v>4.0</v>
      </c>
      <c r="V1090" s="1" t="s">
        <v>14731</v>
      </c>
      <c r="W1090" s="10">
        <v>44039.0</v>
      </c>
      <c r="X1090" s="6"/>
      <c r="Y1090" s="1" t="s">
        <v>36</v>
      </c>
    </row>
    <row r="1091">
      <c r="A1091" s="1" t="s">
        <v>14732</v>
      </c>
      <c r="B1091" s="1" t="s">
        <v>14733</v>
      </c>
      <c r="C1091" s="1" t="s">
        <v>14734</v>
      </c>
      <c r="J1091" s="4" t="s">
        <v>14735</v>
      </c>
      <c r="K1091" s="1" t="s">
        <v>130</v>
      </c>
      <c r="L1091" s="1" t="s">
        <v>31</v>
      </c>
      <c r="M1091" s="1" t="s">
        <v>14736</v>
      </c>
      <c r="N1091" s="1" t="s">
        <v>14737</v>
      </c>
      <c r="O1091" s="1" t="s">
        <v>14738</v>
      </c>
      <c r="P1091" s="1">
        <v>1.0</v>
      </c>
      <c r="Q1091" s="1">
        <v>2.0</v>
      </c>
      <c r="U1091" s="1">
        <v>35.0</v>
      </c>
      <c r="V1091" s="1" t="s">
        <v>14739</v>
      </c>
      <c r="W1091" s="10">
        <v>43843.0</v>
      </c>
      <c r="X1091" s="6"/>
      <c r="Y1091" s="1" t="s">
        <v>36</v>
      </c>
    </row>
    <row r="1092">
      <c r="A1092" s="1" t="s">
        <v>14740</v>
      </c>
      <c r="B1092" s="1" t="s">
        <v>2695</v>
      </c>
      <c r="C1092" s="1" t="s">
        <v>14741</v>
      </c>
      <c r="J1092" s="4" t="s">
        <v>14742</v>
      </c>
      <c r="K1092" s="1" t="s">
        <v>30</v>
      </c>
      <c r="L1092" s="1" t="s">
        <v>51</v>
      </c>
      <c r="M1092" s="1" t="s">
        <v>3572</v>
      </c>
      <c r="N1092" s="1" t="s">
        <v>14743</v>
      </c>
      <c r="O1092" s="1" t="s">
        <v>14744</v>
      </c>
      <c r="P1092" s="1">
        <v>1.0</v>
      </c>
      <c r="Q1092" s="1">
        <v>1.0</v>
      </c>
      <c r="U1092" s="1">
        <v>2.0</v>
      </c>
      <c r="V1092" s="1" t="s">
        <v>14745</v>
      </c>
      <c r="W1092" s="10">
        <v>44039.0</v>
      </c>
      <c r="X1092" s="6"/>
      <c r="Y1092" s="1" t="s">
        <v>36</v>
      </c>
    </row>
    <row r="1093">
      <c r="A1093" s="1" t="s">
        <v>14746</v>
      </c>
      <c r="B1093" s="1" t="s">
        <v>3926</v>
      </c>
      <c r="C1093" s="1" t="s">
        <v>14747</v>
      </c>
      <c r="J1093" s="4" t="s">
        <v>14748</v>
      </c>
      <c r="K1093" s="1" t="s">
        <v>30</v>
      </c>
      <c r="L1093" s="1" t="s">
        <v>30</v>
      </c>
      <c r="N1093" s="1" t="s">
        <v>14749</v>
      </c>
      <c r="O1093" s="1" t="s">
        <v>14750</v>
      </c>
      <c r="P1093" s="1">
        <v>1.0</v>
      </c>
      <c r="U1093" s="1">
        <v>1.0</v>
      </c>
      <c r="V1093" s="1" t="s">
        <v>14751</v>
      </c>
      <c r="W1093" s="10">
        <v>44038.0</v>
      </c>
      <c r="X1093" s="6"/>
      <c r="Y1093" s="6"/>
    </row>
    <row r="1094">
      <c r="A1094" s="1" t="s">
        <v>14752</v>
      </c>
      <c r="B1094" s="1" t="s">
        <v>14753</v>
      </c>
      <c r="C1094" s="1" t="s">
        <v>14754</v>
      </c>
      <c r="J1094" s="4" t="s">
        <v>14755</v>
      </c>
      <c r="K1094" s="1" t="s">
        <v>30</v>
      </c>
      <c r="L1094" s="1" t="s">
        <v>31</v>
      </c>
      <c r="M1094" s="1" t="s">
        <v>5018</v>
      </c>
      <c r="N1094" s="1" t="s">
        <v>14756</v>
      </c>
      <c r="O1094" s="1" t="s">
        <v>14757</v>
      </c>
      <c r="P1094" s="1">
        <v>1.0</v>
      </c>
      <c r="U1094" s="1">
        <v>2.0</v>
      </c>
      <c r="V1094" s="1" t="s">
        <v>14758</v>
      </c>
      <c r="W1094" s="10">
        <v>44037.0</v>
      </c>
      <c r="X1094" s="6"/>
      <c r="Y1094" s="16" t="s">
        <v>168</v>
      </c>
    </row>
    <row r="1095">
      <c r="A1095" s="1" t="s">
        <v>14759</v>
      </c>
      <c r="B1095" s="1" t="s">
        <v>7129</v>
      </c>
      <c r="C1095" s="1" t="s">
        <v>14760</v>
      </c>
      <c r="D1095" s="1" t="s">
        <v>14761</v>
      </c>
      <c r="E1095" s="1" t="s">
        <v>14762</v>
      </c>
      <c r="F1095" s="1" t="s">
        <v>14763</v>
      </c>
      <c r="G1095" s="1" t="s">
        <v>14764</v>
      </c>
      <c r="J1095" s="4" t="s">
        <v>14765</v>
      </c>
      <c r="K1095" s="1" t="s">
        <v>663</v>
      </c>
      <c r="L1095" s="1" t="s">
        <v>31</v>
      </c>
      <c r="M1095" s="1" t="s">
        <v>6549</v>
      </c>
      <c r="N1095" s="1" t="s">
        <v>14766</v>
      </c>
      <c r="O1095" s="1" t="s">
        <v>14767</v>
      </c>
      <c r="P1095" s="1">
        <v>1.0</v>
      </c>
      <c r="Q1095" s="1">
        <v>1.0</v>
      </c>
      <c r="U1095" s="1">
        <v>1.0</v>
      </c>
      <c r="V1095" s="1" t="s">
        <v>14768</v>
      </c>
      <c r="W1095" s="10">
        <v>44037.0</v>
      </c>
      <c r="X1095" s="6"/>
      <c r="Y1095" s="1" t="s">
        <v>36</v>
      </c>
    </row>
    <row r="1096">
      <c r="A1096" s="1" t="s">
        <v>14769</v>
      </c>
      <c r="B1096" s="1" t="s">
        <v>14770</v>
      </c>
      <c r="C1096" s="1" t="s">
        <v>14771</v>
      </c>
      <c r="J1096" s="4" t="s">
        <v>14772</v>
      </c>
      <c r="K1096" s="1" t="s">
        <v>30</v>
      </c>
      <c r="L1096" s="1" t="s">
        <v>31</v>
      </c>
      <c r="M1096" s="1" t="s">
        <v>14773</v>
      </c>
      <c r="N1096" s="1" t="s">
        <v>14774</v>
      </c>
      <c r="O1096" s="1" t="s">
        <v>14775</v>
      </c>
      <c r="P1096" s="1">
        <v>2.0</v>
      </c>
      <c r="U1096" s="1">
        <v>121.0</v>
      </c>
      <c r="V1096" s="1" t="s">
        <v>14776</v>
      </c>
      <c r="W1096" s="10">
        <v>43967.0</v>
      </c>
      <c r="X1096" s="6"/>
      <c r="Y1096" s="6"/>
    </row>
    <row r="1097">
      <c r="A1097" s="1" t="s">
        <v>14777</v>
      </c>
      <c r="B1097" s="1" t="s">
        <v>14778</v>
      </c>
      <c r="C1097" s="1" t="s">
        <v>14779</v>
      </c>
      <c r="E1097" s="1" t="s">
        <v>14780</v>
      </c>
      <c r="G1097" s="1" t="s">
        <v>14781</v>
      </c>
      <c r="H1097" s="1" t="s">
        <v>14782</v>
      </c>
      <c r="J1097" s="4" t="s">
        <v>14783</v>
      </c>
      <c r="K1097" s="1" t="s">
        <v>663</v>
      </c>
      <c r="L1097" s="1" t="s">
        <v>31</v>
      </c>
      <c r="M1097" s="1" t="s">
        <v>31</v>
      </c>
      <c r="N1097" s="1" t="s">
        <v>14784</v>
      </c>
      <c r="O1097" s="1" t="s">
        <v>14785</v>
      </c>
      <c r="P1097" s="1">
        <v>1.0</v>
      </c>
      <c r="U1097" s="1">
        <v>2.0</v>
      </c>
      <c r="V1097" s="1" t="s">
        <v>14786</v>
      </c>
      <c r="W1097" s="10">
        <v>44036.0</v>
      </c>
      <c r="X1097" s="6"/>
      <c r="Y1097" s="6"/>
    </row>
    <row r="1098">
      <c r="A1098" s="1" t="s">
        <v>14787</v>
      </c>
      <c r="B1098" s="1" t="s">
        <v>14788</v>
      </c>
      <c r="C1098" s="1" t="s">
        <v>6854</v>
      </c>
      <c r="D1098" s="1" t="s">
        <v>6855</v>
      </c>
      <c r="E1098" s="1" t="s">
        <v>6856</v>
      </c>
      <c r="F1098" s="1" t="s">
        <v>6857</v>
      </c>
      <c r="G1098" s="1" t="s">
        <v>6858</v>
      </c>
      <c r="H1098" s="1" t="s">
        <v>14789</v>
      </c>
      <c r="I1098" s="1" t="s">
        <v>14790</v>
      </c>
      <c r="J1098" s="4" t="s">
        <v>14791</v>
      </c>
      <c r="K1098" s="1" t="s">
        <v>401</v>
      </c>
      <c r="L1098" s="1" t="s">
        <v>31</v>
      </c>
      <c r="M1098" s="1" t="s">
        <v>31</v>
      </c>
      <c r="N1098" s="1" t="s">
        <v>14792</v>
      </c>
      <c r="O1098" s="1" t="s">
        <v>14793</v>
      </c>
      <c r="P1098" s="1">
        <v>1.0</v>
      </c>
      <c r="Q1098" s="1">
        <v>1.0</v>
      </c>
      <c r="R1098" s="1">
        <v>1.0</v>
      </c>
      <c r="U1098" s="1">
        <v>41.0</v>
      </c>
      <c r="V1098" s="1" t="s">
        <v>14794</v>
      </c>
      <c r="W1098" s="10">
        <v>43953.0</v>
      </c>
      <c r="X1098" s="1" t="s">
        <v>95</v>
      </c>
      <c r="Y1098" s="1" t="s">
        <v>36</v>
      </c>
    </row>
    <row r="1099">
      <c r="A1099" s="1" t="s">
        <v>14795</v>
      </c>
      <c r="B1099" s="1" t="s">
        <v>14796</v>
      </c>
      <c r="C1099" s="1" t="s">
        <v>14797</v>
      </c>
      <c r="D1099" s="1" t="s">
        <v>14798</v>
      </c>
      <c r="H1099" s="1" t="s">
        <v>14799</v>
      </c>
      <c r="J1099" s="4" t="s">
        <v>14800</v>
      </c>
      <c r="K1099" s="1" t="s">
        <v>30</v>
      </c>
      <c r="L1099" s="1" t="s">
        <v>79</v>
      </c>
      <c r="M1099" s="1" t="s">
        <v>14801</v>
      </c>
      <c r="N1099" s="1" t="s">
        <v>14802</v>
      </c>
      <c r="O1099" s="1" t="s">
        <v>14803</v>
      </c>
      <c r="P1099" s="1">
        <v>1.0</v>
      </c>
      <c r="Q1099" s="1">
        <v>1.0</v>
      </c>
      <c r="U1099" s="1">
        <v>8.0</v>
      </c>
      <c r="V1099" s="1" t="s">
        <v>14804</v>
      </c>
      <c r="W1099" s="10">
        <v>43939.0</v>
      </c>
      <c r="X1099" s="6"/>
      <c r="Y1099" s="1" t="s">
        <v>36</v>
      </c>
    </row>
    <row r="1100">
      <c r="A1100" s="1" t="s">
        <v>14805</v>
      </c>
      <c r="B1100" s="1" t="s">
        <v>14806</v>
      </c>
      <c r="C1100" s="1" t="s">
        <v>5382</v>
      </c>
      <c r="J1100" s="4" t="s">
        <v>14807</v>
      </c>
      <c r="K1100" s="1" t="s">
        <v>130</v>
      </c>
      <c r="L1100" s="1" t="s">
        <v>31</v>
      </c>
      <c r="M1100" s="1" t="s">
        <v>4940</v>
      </c>
      <c r="N1100" s="1" t="s">
        <v>14808</v>
      </c>
      <c r="O1100" s="1" t="s">
        <v>14809</v>
      </c>
      <c r="P1100" s="1">
        <v>1.0</v>
      </c>
      <c r="Q1100" s="1">
        <v>1.0</v>
      </c>
      <c r="U1100" s="1">
        <v>2.0</v>
      </c>
      <c r="V1100" s="1" t="s">
        <v>14810</v>
      </c>
      <c r="W1100" s="10">
        <v>44026.0</v>
      </c>
      <c r="X1100" s="6"/>
      <c r="Y1100" s="1" t="s">
        <v>36</v>
      </c>
    </row>
    <row r="1101">
      <c r="A1101" s="1" t="s">
        <v>14811</v>
      </c>
      <c r="B1101" s="1" t="s">
        <v>14812</v>
      </c>
      <c r="C1101" s="1" t="s">
        <v>14813</v>
      </c>
      <c r="J1101" s="4" t="s">
        <v>14814</v>
      </c>
      <c r="K1101" s="1" t="s">
        <v>401</v>
      </c>
      <c r="L1101" s="1" t="s">
        <v>163</v>
      </c>
      <c r="M1101" s="1" t="s">
        <v>14815</v>
      </c>
      <c r="N1101" s="1" t="s">
        <v>14816</v>
      </c>
      <c r="O1101" s="1" t="s">
        <v>14817</v>
      </c>
      <c r="P1101" s="1">
        <v>1.0</v>
      </c>
      <c r="Q1101" s="1">
        <v>1.0</v>
      </c>
      <c r="U1101" s="1">
        <v>2.0</v>
      </c>
      <c r="V1101" s="1" t="s">
        <v>14818</v>
      </c>
      <c r="W1101" s="10">
        <v>44035.0</v>
      </c>
      <c r="X1101" s="6"/>
      <c r="Y1101" s="6"/>
    </row>
    <row r="1102">
      <c r="A1102" s="1" t="s">
        <v>14819</v>
      </c>
      <c r="B1102" s="1" t="s">
        <v>14820</v>
      </c>
      <c r="C1102" s="1" t="s">
        <v>14821</v>
      </c>
      <c r="D1102" s="1" t="s">
        <v>150</v>
      </c>
      <c r="E1102" s="1" t="s">
        <v>330</v>
      </c>
      <c r="J1102" s="4" t="s">
        <v>14822</v>
      </c>
      <c r="K1102" s="1" t="s">
        <v>30</v>
      </c>
      <c r="L1102" s="1" t="s">
        <v>51</v>
      </c>
      <c r="M1102" s="1" t="s">
        <v>14135</v>
      </c>
      <c r="N1102" s="1" t="s">
        <v>14823</v>
      </c>
      <c r="O1102" s="1" t="s">
        <v>14824</v>
      </c>
      <c r="P1102" s="1">
        <v>1.0</v>
      </c>
      <c r="Q1102" s="1">
        <v>1.0</v>
      </c>
      <c r="U1102" s="1">
        <v>7.0</v>
      </c>
      <c r="V1102" s="1" t="s">
        <v>14825</v>
      </c>
      <c r="W1102" s="10">
        <v>44025.0</v>
      </c>
      <c r="X1102" s="6"/>
      <c r="Y1102" s="1" t="s">
        <v>36</v>
      </c>
    </row>
    <row r="1103">
      <c r="A1103" s="1" t="s">
        <v>14826</v>
      </c>
      <c r="B1103" s="1">
        <v>123.0</v>
      </c>
      <c r="C1103" s="1" t="s">
        <v>14827</v>
      </c>
      <c r="J1103" s="4" t="s">
        <v>14828</v>
      </c>
      <c r="K1103" s="1" t="s">
        <v>30</v>
      </c>
      <c r="L1103" s="1" t="s">
        <v>31</v>
      </c>
      <c r="M1103" s="1" t="s">
        <v>10947</v>
      </c>
      <c r="N1103" s="1" t="s">
        <v>14829</v>
      </c>
      <c r="O1103" s="1" t="s">
        <v>14830</v>
      </c>
      <c r="P1103" s="1">
        <v>1.0</v>
      </c>
      <c r="U1103" s="1">
        <v>1.0</v>
      </c>
      <c r="V1103" s="1" t="s">
        <v>14831</v>
      </c>
      <c r="W1103" s="10">
        <v>44035.0</v>
      </c>
      <c r="X1103" s="6"/>
      <c r="Y1103" s="6"/>
    </row>
    <row r="1104">
      <c r="A1104" s="1" t="s">
        <v>14832</v>
      </c>
      <c r="B1104" s="1" t="s">
        <v>14833</v>
      </c>
      <c r="C1104" s="1" t="s">
        <v>14121</v>
      </c>
      <c r="D1104" s="1" t="s">
        <v>14122</v>
      </c>
      <c r="J1104" s="4" t="s">
        <v>14834</v>
      </c>
      <c r="K1104" s="1" t="s">
        <v>30</v>
      </c>
      <c r="L1104" s="1" t="s">
        <v>51</v>
      </c>
      <c r="M1104" s="1" t="s">
        <v>14835</v>
      </c>
      <c r="N1104" s="1" t="s">
        <v>14836</v>
      </c>
      <c r="O1104" s="1" t="s">
        <v>14837</v>
      </c>
      <c r="P1104" s="1">
        <v>1.0</v>
      </c>
      <c r="Q1104" s="1">
        <v>1.0</v>
      </c>
      <c r="U1104" s="1">
        <v>14.0</v>
      </c>
      <c r="V1104" s="1" t="s">
        <v>14838</v>
      </c>
      <c r="W1104" s="10">
        <v>43958.0</v>
      </c>
      <c r="X1104" s="6"/>
      <c r="Y1104" s="1" t="s">
        <v>36</v>
      </c>
    </row>
    <row r="1105">
      <c r="A1105" s="1" t="s">
        <v>14839</v>
      </c>
      <c r="B1105" s="1" t="s">
        <v>14840</v>
      </c>
      <c r="C1105" s="1" t="s">
        <v>14841</v>
      </c>
      <c r="H1105" s="1" t="s">
        <v>14842</v>
      </c>
      <c r="J1105" s="4" t="s">
        <v>14843</v>
      </c>
      <c r="K1105" s="1" t="s">
        <v>30</v>
      </c>
      <c r="L1105" s="1" t="s">
        <v>163</v>
      </c>
      <c r="M1105" s="1" t="s">
        <v>14844</v>
      </c>
      <c r="N1105" s="1" t="s">
        <v>14845</v>
      </c>
      <c r="O1105" s="1" t="s">
        <v>14846</v>
      </c>
      <c r="P1105" s="1">
        <v>1.0</v>
      </c>
      <c r="Q1105" s="1">
        <v>1.0</v>
      </c>
      <c r="U1105" s="1">
        <v>1.0</v>
      </c>
      <c r="V1105" s="1" t="s">
        <v>14847</v>
      </c>
      <c r="W1105" s="10">
        <v>44034.0</v>
      </c>
      <c r="X1105" s="6"/>
      <c r="Y1105" s="6"/>
    </row>
    <row r="1106">
      <c r="A1106" s="1" t="s">
        <v>14848</v>
      </c>
      <c r="B1106" s="1" t="s">
        <v>14849</v>
      </c>
      <c r="C1106" s="1" t="s">
        <v>14850</v>
      </c>
      <c r="J1106" s="4" t="s">
        <v>14851</v>
      </c>
      <c r="K1106" s="1" t="s">
        <v>663</v>
      </c>
      <c r="L1106" s="1" t="s">
        <v>51</v>
      </c>
      <c r="M1106" s="1" t="s">
        <v>11051</v>
      </c>
      <c r="N1106" s="1" t="s">
        <v>14852</v>
      </c>
      <c r="O1106" s="1" t="s">
        <v>14853</v>
      </c>
      <c r="P1106" s="1">
        <v>1.0</v>
      </c>
      <c r="U1106" s="1">
        <v>7.0</v>
      </c>
      <c r="V1106" s="1" t="s">
        <v>14854</v>
      </c>
      <c r="W1106" s="10">
        <v>44034.0</v>
      </c>
      <c r="X1106" s="6"/>
      <c r="Y1106" s="6"/>
    </row>
    <row r="1107">
      <c r="A1107" s="1" t="s">
        <v>14855</v>
      </c>
      <c r="B1107" s="1" t="s">
        <v>13968</v>
      </c>
      <c r="C1107" s="1" t="s">
        <v>14856</v>
      </c>
      <c r="D1107" s="1" t="s">
        <v>14857</v>
      </c>
      <c r="F1107" s="1" t="s">
        <v>14858</v>
      </c>
      <c r="H1107" s="1" t="s">
        <v>14859</v>
      </c>
      <c r="J1107" s="4" t="s">
        <v>14860</v>
      </c>
      <c r="K1107" s="1" t="s">
        <v>663</v>
      </c>
      <c r="L1107" s="1" t="s">
        <v>31</v>
      </c>
      <c r="M1107" s="1" t="s">
        <v>6549</v>
      </c>
      <c r="N1107" s="1" t="s">
        <v>14861</v>
      </c>
      <c r="O1107" s="1" t="s">
        <v>14862</v>
      </c>
      <c r="P1107" s="1">
        <v>1.0</v>
      </c>
      <c r="Q1107" s="1">
        <v>1.0</v>
      </c>
      <c r="U1107" s="1">
        <v>4.0</v>
      </c>
      <c r="V1107" s="1" t="s">
        <v>14863</v>
      </c>
      <c r="W1107" s="10">
        <v>44033.0</v>
      </c>
      <c r="X1107" s="6"/>
      <c r="Y1107" s="1" t="s">
        <v>36</v>
      </c>
    </row>
    <row r="1108">
      <c r="A1108" s="1" t="s">
        <v>14864</v>
      </c>
      <c r="B1108" s="1" t="s">
        <v>14865</v>
      </c>
      <c r="C1108" s="1" t="s">
        <v>14866</v>
      </c>
      <c r="J1108" s="4" t="s">
        <v>14867</v>
      </c>
      <c r="K1108" s="1" t="s">
        <v>61</v>
      </c>
      <c r="L1108" s="1" t="s">
        <v>51</v>
      </c>
      <c r="M1108" s="1" t="s">
        <v>14868</v>
      </c>
      <c r="N1108" s="1" t="s">
        <v>14869</v>
      </c>
      <c r="O1108" s="1" t="s">
        <v>14870</v>
      </c>
      <c r="P1108" s="1">
        <v>1.0</v>
      </c>
      <c r="U1108" s="1">
        <v>5.0</v>
      </c>
      <c r="V1108" s="1" t="s">
        <v>14871</v>
      </c>
      <c r="W1108" s="10">
        <v>44033.0</v>
      </c>
      <c r="X1108" s="6"/>
      <c r="Y1108" s="6"/>
    </row>
    <row r="1109">
      <c r="A1109" s="1" t="s">
        <v>14872</v>
      </c>
      <c r="B1109" s="1" t="s">
        <v>14873</v>
      </c>
      <c r="C1109" s="1" t="s">
        <v>14874</v>
      </c>
      <c r="D1109" s="1" t="s">
        <v>14875</v>
      </c>
      <c r="E1109" s="1" t="s">
        <v>14876</v>
      </c>
      <c r="F1109" s="1" t="s">
        <v>14877</v>
      </c>
      <c r="G1109" s="1" t="s">
        <v>5104</v>
      </c>
      <c r="H1109" s="1" t="s">
        <v>14878</v>
      </c>
      <c r="J1109" s="4" t="s">
        <v>14879</v>
      </c>
      <c r="K1109" s="1" t="s">
        <v>30</v>
      </c>
      <c r="L1109" s="1" t="s">
        <v>51</v>
      </c>
      <c r="M1109" s="1" t="s">
        <v>14880</v>
      </c>
      <c r="N1109" s="1" t="s">
        <v>14881</v>
      </c>
      <c r="O1109" s="1" t="s">
        <v>14882</v>
      </c>
      <c r="P1109" s="1">
        <v>1.0</v>
      </c>
      <c r="Q1109" s="1">
        <v>1.0</v>
      </c>
      <c r="U1109" s="1">
        <v>3.0</v>
      </c>
      <c r="V1109" s="1" t="s">
        <v>14883</v>
      </c>
      <c r="W1109" s="10">
        <v>44032.0</v>
      </c>
      <c r="X1109" s="1" t="s">
        <v>95</v>
      </c>
      <c r="Y1109" s="1" t="s">
        <v>199</v>
      </c>
    </row>
    <row r="1110">
      <c r="A1110" s="1" t="s">
        <v>14884</v>
      </c>
      <c r="B1110" s="1" t="s">
        <v>14885</v>
      </c>
      <c r="C1110" s="1" t="s">
        <v>14886</v>
      </c>
      <c r="D1110" s="1" t="s">
        <v>14887</v>
      </c>
      <c r="E1110" s="1" t="s">
        <v>14888</v>
      </c>
      <c r="J1110" s="4" t="s">
        <v>14889</v>
      </c>
      <c r="K1110" s="1" t="s">
        <v>30</v>
      </c>
      <c r="L1110" s="1" t="s">
        <v>4536</v>
      </c>
      <c r="M1110" s="1" t="s">
        <v>14890</v>
      </c>
      <c r="N1110" s="1" t="s">
        <v>14891</v>
      </c>
      <c r="O1110" s="1" t="s">
        <v>14892</v>
      </c>
      <c r="P1110" s="1">
        <v>4.0</v>
      </c>
      <c r="Q1110" s="1">
        <v>1.0</v>
      </c>
      <c r="U1110" s="1">
        <v>210.0</v>
      </c>
      <c r="V1110" s="1" t="s">
        <v>14893</v>
      </c>
      <c r="W1110" s="10">
        <v>43904.0</v>
      </c>
      <c r="X1110" s="6"/>
      <c r="Y1110" s="6"/>
    </row>
    <row r="1111">
      <c r="A1111" s="1" t="s">
        <v>14894</v>
      </c>
      <c r="B1111" s="1" t="s">
        <v>14895</v>
      </c>
      <c r="C1111" s="1" t="s">
        <v>14896</v>
      </c>
      <c r="J1111" s="4" t="s">
        <v>14897</v>
      </c>
      <c r="K1111" s="1" t="s">
        <v>30</v>
      </c>
      <c r="L1111" s="1" t="s">
        <v>213</v>
      </c>
      <c r="M1111" s="1" t="s">
        <v>4895</v>
      </c>
      <c r="N1111" s="1" t="s">
        <v>14898</v>
      </c>
      <c r="O1111" s="1" t="s">
        <v>14899</v>
      </c>
      <c r="P1111" s="1">
        <v>2.0</v>
      </c>
      <c r="Q1111" s="1">
        <v>1.0</v>
      </c>
      <c r="U1111" s="1">
        <v>11.0</v>
      </c>
      <c r="V1111" s="1" t="s">
        <v>14900</v>
      </c>
      <c r="W1111" s="10">
        <v>43859.0</v>
      </c>
      <c r="X1111" s="6"/>
      <c r="Y1111" s="1" t="s">
        <v>36</v>
      </c>
    </row>
    <row r="1112">
      <c r="A1112" s="1" t="s">
        <v>14901</v>
      </c>
      <c r="B1112" s="1" t="s">
        <v>14902</v>
      </c>
      <c r="C1112" s="1" t="s">
        <v>14903</v>
      </c>
      <c r="F1112" s="1" t="s">
        <v>14904</v>
      </c>
      <c r="G1112" s="1" t="s">
        <v>14905</v>
      </c>
      <c r="J1112" s="4" t="s">
        <v>14906</v>
      </c>
      <c r="K1112" s="1" t="s">
        <v>30</v>
      </c>
      <c r="L1112" s="1" t="s">
        <v>79</v>
      </c>
      <c r="M1112" s="1" t="s">
        <v>5116</v>
      </c>
      <c r="N1112" s="1" t="s">
        <v>14907</v>
      </c>
      <c r="O1112" s="1" t="s">
        <v>14908</v>
      </c>
      <c r="P1112" s="1">
        <v>3.0</v>
      </c>
      <c r="Q1112" s="1">
        <v>2.0</v>
      </c>
      <c r="U1112" s="1">
        <v>103.0</v>
      </c>
      <c r="V1112" s="1" t="s">
        <v>14909</v>
      </c>
      <c r="W1112" s="10">
        <v>43891.0</v>
      </c>
      <c r="X1112" s="1" t="s">
        <v>95</v>
      </c>
      <c r="Y1112" s="6"/>
    </row>
    <row r="1113">
      <c r="A1113" s="1" t="s">
        <v>14910</v>
      </c>
      <c r="B1113" s="1" t="s">
        <v>14911</v>
      </c>
      <c r="C1113" s="1" t="s">
        <v>14912</v>
      </c>
      <c r="J1113" s="4" t="s">
        <v>14913</v>
      </c>
      <c r="K1113" s="1" t="s">
        <v>61</v>
      </c>
      <c r="L1113" s="1" t="s">
        <v>31</v>
      </c>
      <c r="M1113" s="1" t="s">
        <v>14914</v>
      </c>
      <c r="N1113" s="1" t="s">
        <v>14915</v>
      </c>
      <c r="O1113" s="1" t="s">
        <v>14916</v>
      </c>
      <c r="P1113" s="1">
        <v>1.0</v>
      </c>
      <c r="Q1113" s="1">
        <v>1.0</v>
      </c>
      <c r="U1113" s="1">
        <v>122.0</v>
      </c>
      <c r="V1113" s="1" t="s">
        <v>14917</v>
      </c>
      <c r="W1113" s="10">
        <v>43679.0</v>
      </c>
      <c r="X1113" s="6"/>
      <c r="Y1113" s="6"/>
    </row>
    <row r="1114">
      <c r="A1114" s="1" t="s">
        <v>4878</v>
      </c>
      <c r="B1114" s="1" t="s">
        <v>4879</v>
      </c>
      <c r="C1114" s="1" t="s">
        <v>4880</v>
      </c>
      <c r="D1114" s="1" t="s">
        <v>4881</v>
      </c>
      <c r="E1114" s="1" t="s">
        <v>4882</v>
      </c>
      <c r="F1114" s="1" t="s">
        <v>4883</v>
      </c>
      <c r="G1114" s="1" t="s">
        <v>4884</v>
      </c>
      <c r="J1114" s="4" t="s">
        <v>4885</v>
      </c>
      <c r="K1114" s="1" t="s">
        <v>130</v>
      </c>
      <c r="L1114" s="1" t="s">
        <v>31</v>
      </c>
      <c r="M1114" s="1" t="s">
        <v>4886</v>
      </c>
      <c r="N1114" s="1" t="s">
        <v>4887</v>
      </c>
      <c r="O1114" s="1" t="s">
        <v>4888</v>
      </c>
      <c r="P1114" s="1">
        <v>1.0</v>
      </c>
      <c r="Q1114" s="1">
        <v>2.0</v>
      </c>
      <c r="S1114" s="1">
        <v>1.0</v>
      </c>
      <c r="U1114" s="1">
        <v>16.0</v>
      </c>
      <c r="V1114" s="1" t="s">
        <v>4889</v>
      </c>
      <c r="W1114" s="10">
        <v>43752.0</v>
      </c>
      <c r="X1114" s="1" t="s">
        <v>95</v>
      </c>
      <c r="Y1114" s="16" t="s">
        <v>168</v>
      </c>
    </row>
    <row r="1115">
      <c r="A1115" s="1" t="s">
        <v>14918</v>
      </c>
      <c r="B1115" s="1" t="s">
        <v>14919</v>
      </c>
      <c r="C1115" s="1" t="s">
        <v>14920</v>
      </c>
      <c r="D1115" s="1" t="s">
        <v>14921</v>
      </c>
      <c r="J1115" s="4" t="s">
        <v>14922</v>
      </c>
      <c r="K1115" s="1" t="s">
        <v>401</v>
      </c>
      <c r="L1115" s="1" t="s">
        <v>51</v>
      </c>
      <c r="M1115" s="1" t="s">
        <v>13644</v>
      </c>
      <c r="N1115" s="1" t="s">
        <v>14923</v>
      </c>
      <c r="O1115" s="1" t="s">
        <v>14924</v>
      </c>
      <c r="P1115" s="1">
        <v>2.0</v>
      </c>
      <c r="Q1115" s="1">
        <v>1.0</v>
      </c>
      <c r="U1115" s="1">
        <v>11.0</v>
      </c>
      <c r="V1115" s="1" t="s">
        <v>14925</v>
      </c>
      <c r="W1115" s="10">
        <v>44022.0</v>
      </c>
      <c r="X1115" s="6"/>
      <c r="Y1115" s="6"/>
    </row>
    <row r="1116">
      <c r="A1116" s="1" t="s">
        <v>14926</v>
      </c>
      <c r="B1116" s="1" t="s">
        <v>14927</v>
      </c>
      <c r="C1116" s="1" t="s">
        <v>14928</v>
      </c>
      <c r="D1116" s="1" t="s">
        <v>14929</v>
      </c>
      <c r="E1116" s="1" t="s">
        <v>14930</v>
      </c>
      <c r="F1116" s="1" t="s">
        <v>14931</v>
      </c>
      <c r="G1116" s="1" t="s">
        <v>14932</v>
      </c>
      <c r="H1116" s="1" t="s">
        <v>14933</v>
      </c>
      <c r="J1116" s="4" t="s">
        <v>14934</v>
      </c>
      <c r="K1116" s="1" t="s">
        <v>30</v>
      </c>
      <c r="L1116" s="1" t="s">
        <v>31</v>
      </c>
      <c r="M1116" s="1" t="s">
        <v>14935</v>
      </c>
      <c r="N1116" s="1" t="s">
        <v>14936</v>
      </c>
      <c r="O1116" s="1" t="s">
        <v>14937</v>
      </c>
      <c r="P1116" s="1">
        <v>4.0</v>
      </c>
      <c r="Q1116" s="1">
        <v>3.0</v>
      </c>
      <c r="T1116" s="1">
        <v>1.0</v>
      </c>
      <c r="U1116" s="1">
        <v>439.0</v>
      </c>
      <c r="V1116" s="1" t="s">
        <v>14938</v>
      </c>
      <c r="W1116" s="10">
        <v>43959.0</v>
      </c>
      <c r="X1116" s="1" t="s">
        <v>135</v>
      </c>
      <c r="Y1116" s="1" t="s">
        <v>199</v>
      </c>
    </row>
    <row r="1117">
      <c r="A1117" s="1" t="s">
        <v>14939</v>
      </c>
      <c r="B1117" s="1" t="s">
        <v>14940</v>
      </c>
      <c r="C1117" s="1" t="s">
        <v>14941</v>
      </c>
      <c r="J1117" s="4" t="s">
        <v>14942</v>
      </c>
      <c r="K1117" s="1" t="s">
        <v>30</v>
      </c>
      <c r="L1117" s="1" t="s">
        <v>31</v>
      </c>
      <c r="M1117" s="1" t="s">
        <v>10509</v>
      </c>
      <c r="N1117" s="1" t="s">
        <v>14943</v>
      </c>
      <c r="O1117" s="1" t="s">
        <v>14944</v>
      </c>
      <c r="P1117" s="1">
        <v>1.0</v>
      </c>
      <c r="U1117" s="1">
        <v>18.0</v>
      </c>
      <c r="V1117" s="1" t="s">
        <v>14945</v>
      </c>
      <c r="W1117" s="10">
        <v>44006.0</v>
      </c>
      <c r="X1117" s="6"/>
      <c r="Y1117" s="6"/>
    </row>
    <row r="1118">
      <c r="A1118" s="1" t="s">
        <v>4899</v>
      </c>
      <c r="B1118" s="1" t="s">
        <v>4900</v>
      </c>
      <c r="C1118" s="1" t="s">
        <v>4901</v>
      </c>
      <c r="D1118" s="1" t="s">
        <v>4902</v>
      </c>
      <c r="H1118" s="1" t="s">
        <v>4903</v>
      </c>
      <c r="J1118" s="4" t="s">
        <v>4904</v>
      </c>
      <c r="K1118" s="1" t="s">
        <v>30</v>
      </c>
      <c r="L1118" s="1" t="s">
        <v>31</v>
      </c>
      <c r="M1118" s="1" t="s">
        <v>4905</v>
      </c>
      <c r="N1118" s="1" t="s">
        <v>4906</v>
      </c>
      <c r="O1118" s="1" t="s">
        <v>4907</v>
      </c>
      <c r="P1118" s="1">
        <v>2.0</v>
      </c>
      <c r="Q1118" s="1">
        <v>1.0</v>
      </c>
      <c r="R1118" s="1">
        <v>1.0</v>
      </c>
      <c r="T1118" s="1">
        <v>27.0</v>
      </c>
      <c r="U1118" s="1">
        <v>69.0</v>
      </c>
      <c r="V1118" s="1" t="s">
        <v>4908</v>
      </c>
      <c r="W1118" s="10">
        <v>43928.0</v>
      </c>
      <c r="X1118" s="6"/>
      <c r="Y1118" s="16" t="s">
        <v>168</v>
      </c>
    </row>
    <row r="1119">
      <c r="A1119" s="1" t="s">
        <v>14946</v>
      </c>
      <c r="B1119" s="1" t="s">
        <v>14947</v>
      </c>
      <c r="C1119" s="1" t="s">
        <v>14948</v>
      </c>
      <c r="D1119" s="1" t="s">
        <v>14949</v>
      </c>
      <c r="E1119" s="1" t="s">
        <v>14950</v>
      </c>
      <c r="G1119" s="1" t="s">
        <v>14951</v>
      </c>
      <c r="H1119" s="1" t="s">
        <v>14952</v>
      </c>
      <c r="I1119" s="1" t="s">
        <v>14953</v>
      </c>
      <c r="J1119" s="4" t="s">
        <v>14954</v>
      </c>
      <c r="K1119" s="1" t="s">
        <v>401</v>
      </c>
      <c r="L1119" s="1" t="s">
        <v>31</v>
      </c>
      <c r="M1119" s="1" t="s">
        <v>14955</v>
      </c>
      <c r="N1119" s="1" t="s">
        <v>14956</v>
      </c>
      <c r="O1119" s="1" t="s">
        <v>14957</v>
      </c>
      <c r="P1119" s="1">
        <v>1.0</v>
      </c>
      <c r="Q1119" s="1">
        <v>1.0</v>
      </c>
      <c r="R1119" s="1">
        <v>3.0</v>
      </c>
      <c r="T1119" s="1">
        <v>1.0</v>
      </c>
      <c r="U1119" s="1">
        <v>9.0</v>
      </c>
      <c r="V1119" s="1" t="s">
        <v>14958</v>
      </c>
      <c r="W1119" s="10">
        <v>44013.0</v>
      </c>
      <c r="X1119" s="6"/>
      <c r="Y1119" s="1" t="s">
        <v>36</v>
      </c>
    </row>
    <row r="1120">
      <c r="A1120" s="1" t="s">
        <v>14959</v>
      </c>
      <c r="B1120" s="1" t="s">
        <v>14960</v>
      </c>
      <c r="C1120" s="1" t="s">
        <v>14961</v>
      </c>
      <c r="H1120" s="1" t="s">
        <v>14962</v>
      </c>
      <c r="J1120" s="4" t="s">
        <v>14963</v>
      </c>
      <c r="K1120" s="1" t="s">
        <v>401</v>
      </c>
      <c r="L1120" s="1" t="s">
        <v>31</v>
      </c>
      <c r="M1120" s="1" t="s">
        <v>7145</v>
      </c>
      <c r="N1120" s="1" t="s">
        <v>14964</v>
      </c>
      <c r="O1120" s="1" t="s">
        <v>14965</v>
      </c>
      <c r="P1120" s="1">
        <v>1.0</v>
      </c>
      <c r="Q1120" s="1">
        <v>2.0</v>
      </c>
      <c r="S1120" s="1">
        <v>1.0</v>
      </c>
      <c r="U1120" s="1">
        <v>12.0</v>
      </c>
      <c r="V1120" s="1" t="s">
        <v>14966</v>
      </c>
      <c r="W1120" s="10">
        <v>43766.0</v>
      </c>
      <c r="X1120" s="6"/>
      <c r="Y1120" s="1" t="s">
        <v>36</v>
      </c>
    </row>
    <row r="1121">
      <c r="A1121" s="1" t="s">
        <v>14967</v>
      </c>
      <c r="B1121" s="1" t="s">
        <v>14968</v>
      </c>
      <c r="C1121" s="1" t="s">
        <v>14969</v>
      </c>
      <c r="D1121" s="1" t="s">
        <v>14970</v>
      </c>
      <c r="E1121" s="1" t="s">
        <v>14971</v>
      </c>
      <c r="F1121" s="1" t="s">
        <v>14972</v>
      </c>
      <c r="G1121" s="1" t="s">
        <v>14973</v>
      </c>
      <c r="H1121" s="1" t="s">
        <v>14974</v>
      </c>
      <c r="J1121" s="4" t="s">
        <v>14975</v>
      </c>
      <c r="K1121" s="1" t="s">
        <v>30</v>
      </c>
      <c r="L1121" s="1" t="s">
        <v>31</v>
      </c>
      <c r="M1121" s="1" t="s">
        <v>31</v>
      </c>
      <c r="N1121" s="1" t="s">
        <v>14976</v>
      </c>
      <c r="O1121" s="1" t="s">
        <v>14977</v>
      </c>
      <c r="P1121" s="1">
        <v>1.0</v>
      </c>
      <c r="R1121" s="1">
        <v>1.0</v>
      </c>
      <c r="U1121" s="1">
        <v>1.0</v>
      </c>
      <c r="V1121" s="1" t="s">
        <v>14978</v>
      </c>
      <c r="W1121" s="10">
        <v>44030.0</v>
      </c>
      <c r="X1121" s="1" t="s">
        <v>95</v>
      </c>
      <c r="Y1121" s="1" t="s">
        <v>199</v>
      </c>
    </row>
    <row r="1122">
      <c r="A1122" s="1" t="s">
        <v>14979</v>
      </c>
      <c r="B1122" s="1" t="s">
        <v>14980</v>
      </c>
      <c r="C1122" s="1" t="s">
        <v>14981</v>
      </c>
      <c r="H1122" s="1" t="s">
        <v>14982</v>
      </c>
      <c r="J1122" s="4" t="s">
        <v>14983</v>
      </c>
      <c r="K1122" s="1" t="s">
        <v>30</v>
      </c>
      <c r="L1122" s="1" t="s">
        <v>31</v>
      </c>
      <c r="M1122" s="1" t="s">
        <v>14984</v>
      </c>
      <c r="N1122" s="1" t="s">
        <v>14985</v>
      </c>
      <c r="O1122" s="1" t="s">
        <v>14986</v>
      </c>
      <c r="P1122" s="1">
        <v>4.0</v>
      </c>
      <c r="Q1122" s="1">
        <v>4.0</v>
      </c>
      <c r="U1122" s="1">
        <v>224.0</v>
      </c>
      <c r="V1122" s="1" t="s">
        <v>14987</v>
      </c>
      <c r="W1122" s="10">
        <v>43566.0</v>
      </c>
      <c r="X1122" s="6"/>
      <c r="Y1122" s="1" t="s">
        <v>36</v>
      </c>
    </row>
    <row r="1123">
      <c r="A1123" s="1" t="s">
        <v>14988</v>
      </c>
      <c r="B1123" s="4" t="s">
        <v>14989</v>
      </c>
      <c r="C1123" s="1" t="s">
        <v>14990</v>
      </c>
      <c r="E1123" s="1" t="s">
        <v>14991</v>
      </c>
      <c r="J1123" s="4" t="s">
        <v>14992</v>
      </c>
      <c r="K1123" s="1" t="s">
        <v>61</v>
      </c>
      <c r="L1123" s="1" t="s">
        <v>31</v>
      </c>
      <c r="M1123" s="1" t="s">
        <v>14993</v>
      </c>
      <c r="N1123" s="1" t="s">
        <v>14994</v>
      </c>
      <c r="O1123" s="1" t="s">
        <v>14995</v>
      </c>
      <c r="P1123" s="1">
        <v>2.0</v>
      </c>
      <c r="Q1123" s="1">
        <v>1.0</v>
      </c>
      <c r="R1123" s="1">
        <v>1.0</v>
      </c>
      <c r="U1123" s="1">
        <v>37.0</v>
      </c>
      <c r="V1123" s="1" t="s">
        <v>14996</v>
      </c>
      <c r="W1123" s="10">
        <v>43952.0</v>
      </c>
      <c r="X1123" s="6"/>
      <c r="Y1123" s="6"/>
    </row>
    <row r="1124">
      <c r="A1124" s="1" t="s">
        <v>4944</v>
      </c>
      <c r="B1124" s="1" t="s">
        <v>4945</v>
      </c>
      <c r="C1124" s="1" t="s">
        <v>4946</v>
      </c>
      <c r="D1124" s="1" t="s">
        <v>4947</v>
      </c>
      <c r="F1124" s="1" t="s">
        <v>4948</v>
      </c>
      <c r="G1124" s="1" t="s">
        <v>4949</v>
      </c>
      <c r="J1124" s="4" t="s">
        <v>4950</v>
      </c>
      <c r="K1124" s="1" t="s">
        <v>401</v>
      </c>
      <c r="L1124" s="1" t="s">
        <v>31</v>
      </c>
      <c r="M1124" s="1" t="s">
        <v>4951</v>
      </c>
      <c r="N1124" s="1" t="s">
        <v>4952</v>
      </c>
      <c r="O1124" s="1" t="s">
        <v>4953</v>
      </c>
      <c r="P1124" s="1">
        <v>1.0</v>
      </c>
      <c r="Q1124" s="1">
        <v>1.0</v>
      </c>
      <c r="U1124" s="1">
        <v>16.0</v>
      </c>
      <c r="V1124" s="1" t="s">
        <v>4954</v>
      </c>
      <c r="W1124" s="10">
        <v>44000.0</v>
      </c>
      <c r="X1124" s="6"/>
      <c r="Y1124" s="6"/>
    </row>
    <row r="1125">
      <c r="A1125" s="1" t="s">
        <v>14997</v>
      </c>
      <c r="B1125" s="1" t="s">
        <v>14998</v>
      </c>
      <c r="C1125" s="1" t="s">
        <v>14999</v>
      </c>
      <c r="J1125" s="4" t="s">
        <v>15000</v>
      </c>
      <c r="K1125" s="1" t="s">
        <v>30</v>
      </c>
      <c r="L1125" s="1" t="s">
        <v>31</v>
      </c>
      <c r="M1125" s="1" t="s">
        <v>2507</v>
      </c>
      <c r="N1125" s="1" t="s">
        <v>15001</v>
      </c>
      <c r="O1125" s="1" t="s">
        <v>15002</v>
      </c>
      <c r="P1125" s="1">
        <v>5.0</v>
      </c>
      <c r="Q1125" s="1">
        <v>1.0</v>
      </c>
      <c r="R1125" s="1">
        <v>1.0</v>
      </c>
      <c r="U1125" s="1">
        <v>14.0</v>
      </c>
      <c r="V1125" s="1" t="s">
        <v>15003</v>
      </c>
      <c r="W1125" s="10">
        <v>44016.0</v>
      </c>
      <c r="X1125" s="6"/>
      <c r="Y1125" s="1" t="s">
        <v>36</v>
      </c>
    </row>
    <row r="1126">
      <c r="A1126" s="1" t="s">
        <v>15004</v>
      </c>
      <c r="B1126" s="1" t="s">
        <v>15005</v>
      </c>
      <c r="C1126" s="1" t="s">
        <v>15006</v>
      </c>
      <c r="J1126" s="4" t="s">
        <v>15007</v>
      </c>
      <c r="K1126" s="1" t="s">
        <v>30</v>
      </c>
      <c r="L1126" s="1" t="s">
        <v>31</v>
      </c>
      <c r="M1126" s="1" t="s">
        <v>15008</v>
      </c>
      <c r="N1126" s="1" t="s">
        <v>15009</v>
      </c>
      <c r="O1126" s="1" t="s">
        <v>15010</v>
      </c>
      <c r="P1126" s="1">
        <v>1.0</v>
      </c>
      <c r="U1126" s="1">
        <v>1.0</v>
      </c>
      <c r="V1126" s="1" t="s">
        <v>15011</v>
      </c>
      <c r="W1126" s="10">
        <v>44028.0</v>
      </c>
      <c r="X1126" s="6"/>
      <c r="Y1126" s="1" t="s">
        <v>36</v>
      </c>
    </row>
    <row r="1127">
      <c r="A1127" s="1" t="s">
        <v>15012</v>
      </c>
      <c r="B1127" s="1" t="s">
        <v>3926</v>
      </c>
      <c r="C1127" s="1" t="s">
        <v>15013</v>
      </c>
      <c r="J1127" s="4" t="s">
        <v>15014</v>
      </c>
      <c r="K1127" s="1" t="s">
        <v>30</v>
      </c>
      <c r="L1127" s="1" t="s">
        <v>31</v>
      </c>
      <c r="M1127" s="1" t="s">
        <v>15015</v>
      </c>
      <c r="N1127" s="1" t="s">
        <v>15016</v>
      </c>
      <c r="O1127" s="1" t="s">
        <v>15017</v>
      </c>
      <c r="P1127" s="1">
        <v>1.0</v>
      </c>
      <c r="U1127" s="1">
        <v>1.0</v>
      </c>
      <c r="V1127" s="1" t="s">
        <v>15018</v>
      </c>
      <c r="W1127" s="10">
        <v>44028.0</v>
      </c>
      <c r="X1127" s="6"/>
      <c r="Y1127" s="6"/>
    </row>
    <row r="1128">
      <c r="A1128" s="1" t="s">
        <v>15019</v>
      </c>
      <c r="B1128" s="1" t="s">
        <v>15020</v>
      </c>
      <c r="C1128" s="1" t="s">
        <v>15021</v>
      </c>
      <c r="J1128" s="4" t="s">
        <v>15022</v>
      </c>
      <c r="K1128" s="1" t="s">
        <v>30</v>
      </c>
      <c r="L1128" s="1" t="s">
        <v>51</v>
      </c>
      <c r="M1128" s="1" t="s">
        <v>15023</v>
      </c>
      <c r="N1128" s="1" t="s">
        <v>15024</v>
      </c>
      <c r="O1128" s="1" t="s">
        <v>15025</v>
      </c>
      <c r="P1128" s="1">
        <v>1.0</v>
      </c>
      <c r="Q1128" s="1">
        <v>1.0</v>
      </c>
      <c r="U1128" s="1">
        <v>2.0</v>
      </c>
      <c r="V1128" s="1" t="s">
        <v>15026</v>
      </c>
      <c r="W1128" s="10">
        <v>44028.0</v>
      </c>
      <c r="X1128" s="6"/>
      <c r="Y1128" s="1" t="s">
        <v>36</v>
      </c>
    </row>
    <row r="1129">
      <c r="A1129" s="1" t="s">
        <v>15027</v>
      </c>
      <c r="B1129" s="1" t="s">
        <v>15028</v>
      </c>
      <c r="C1129" s="1" t="s">
        <v>15029</v>
      </c>
      <c r="J1129" s="4" t="s">
        <v>15030</v>
      </c>
      <c r="K1129" s="1" t="s">
        <v>30</v>
      </c>
      <c r="L1129" s="1" t="s">
        <v>51</v>
      </c>
      <c r="M1129" s="1" t="s">
        <v>15031</v>
      </c>
      <c r="N1129" s="1" t="s">
        <v>15032</v>
      </c>
      <c r="O1129" s="1" t="s">
        <v>15033</v>
      </c>
      <c r="P1129" s="1">
        <v>1.0</v>
      </c>
      <c r="Q1129" s="1">
        <v>1.0</v>
      </c>
      <c r="U1129" s="1">
        <v>2.0</v>
      </c>
      <c r="V1129" s="1" t="s">
        <v>15034</v>
      </c>
      <c r="W1129" s="10">
        <v>44028.0</v>
      </c>
      <c r="X1129" s="6"/>
      <c r="Y1129" s="1" t="s">
        <v>36</v>
      </c>
    </row>
    <row r="1130">
      <c r="A1130" s="1" t="s">
        <v>15035</v>
      </c>
      <c r="B1130" s="1" t="s">
        <v>15036</v>
      </c>
      <c r="C1130" s="1" t="s">
        <v>15037</v>
      </c>
      <c r="H1130" s="1" t="s">
        <v>15036</v>
      </c>
      <c r="J1130" s="4" t="s">
        <v>15038</v>
      </c>
      <c r="K1130" s="1" t="s">
        <v>30</v>
      </c>
      <c r="L1130" s="1" t="s">
        <v>51</v>
      </c>
      <c r="M1130" s="1" t="s">
        <v>15039</v>
      </c>
      <c r="N1130" s="1" t="s">
        <v>15040</v>
      </c>
      <c r="O1130" s="1" t="s">
        <v>15041</v>
      </c>
      <c r="P1130" s="1">
        <v>1.0</v>
      </c>
      <c r="Q1130" s="1">
        <v>1.0</v>
      </c>
      <c r="U1130" s="1">
        <v>5.0</v>
      </c>
      <c r="V1130" s="1" t="s">
        <v>15042</v>
      </c>
      <c r="W1130" s="10">
        <v>44018.0</v>
      </c>
      <c r="X1130" s="6"/>
      <c r="Y1130" s="6"/>
    </row>
    <row r="1131">
      <c r="A1131" s="1" t="s">
        <v>15043</v>
      </c>
      <c r="B1131" s="1" t="s">
        <v>15044</v>
      </c>
      <c r="C1131" s="1" t="s">
        <v>15045</v>
      </c>
      <c r="H1131" s="1" t="s">
        <v>15046</v>
      </c>
      <c r="J1131" s="4" t="s">
        <v>15047</v>
      </c>
      <c r="K1131" s="1" t="s">
        <v>30</v>
      </c>
      <c r="L1131" s="1" t="s">
        <v>4536</v>
      </c>
      <c r="M1131" s="1" t="s">
        <v>15048</v>
      </c>
      <c r="N1131" s="1" t="s">
        <v>15049</v>
      </c>
      <c r="O1131" s="1" t="s">
        <v>15050</v>
      </c>
      <c r="P1131" s="1">
        <v>1.0</v>
      </c>
      <c r="U1131" s="1">
        <v>2.0</v>
      </c>
      <c r="V1131" s="1" t="s">
        <v>15051</v>
      </c>
      <c r="W1131" s="10">
        <v>44027.0</v>
      </c>
      <c r="X1131" s="6"/>
      <c r="Y1131" s="1" t="s">
        <v>36</v>
      </c>
    </row>
    <row r="1132">
      <c r="A1132" s="1" t="s">
        <v>4963</v>
      </c>
      <c r="B1132" s="1" t="s">
        <v>4964</v>
      </c>
      <c r="C1132" s="1" t="s">
        <v>4965</v>
      </c>
      <c r="D1132" s="1" t="s">
        <v>4966</v>
      </c>
      <c r="E1132" s="1" t="s">
        <v>4967</v>
      </c>
      <c r="H1132" s="1" t="s">
        <v>4968</v>
      </c>
      <c r="J1132" s="4" t="s">
        <v>4969</v>
      </c>
      <c r="K1132" s="1" t="s">
        <v>30</v>
      </c>
      <c r="L1132" s="1" t="s">
        <v>79</v>
      </c>
      <c r="M1132" s="1" t="s">
        <v>3572</v>
      </c>
      <c r="N1132" s="1" t="s">
        <v>4970</v>
      </c>
      <c r="O1132" s="1" t="s">
        <v>4971</v>
      </c>
      <c r="P1132" s="1">
        <v>1.0</v>
      </c>
      <c r="Q1132" s="1">
        <v>1.0</v>
      </c>
      <c r="U1132" s="1">
        <v>20.0</v>
      </c>
      <c r="V1132" s="1" t="s">
        <v>4972</v>
      </c>
      <c r="W1132" s="10">
        <v>43929.0</v>
      </c>
      <c r="X1132" s="6"/>
      <c r="Y1132" s="1" t="s">
        <v>36</v>
      </c>
    </row>
    <row r="1133">
      <c r="A1133" s="1" t="s">
        <v>15052</v>
      </c>
      <c r="B1133" s="1" t="s">
        <v>15053</v>
      </c>
      <c r="C1133" s="1" t="s">
        <v>15054</v>
      </c>
      <c r="J1133" s="4" t="s">
        <v>15055</v>
      </c>
      <c r="K1133" s="1" t="s">
        <v>30</v>
      </c>
      <c r="L1133" s="1" t="s">
        <v>163</v>
      </c>
      <c r="M1133" s="1" t="s">
        <v>15056</v>
      </c>
      <c r="N1133" s="1" t="s">
        <v>15057</v>
      </c>
      <c r="O1133" s="1" t="s">
        <v>15058</v>
      </c>
      <c r="P1133" s="1">
        <v>1.0</v>
      </c>
      <c r="Q1133" s="1">
        <v>1.0</v>
      </c>
      <c r="U1133" s="1">
        <v>11.0</v>
      </c>
      <c r="V1133" s="1" t="s">
        <v>15059</v>
      </c>
      <c r="W1133" s="10">
        <v>44001.0</v>
      </c>
      <c r="X1133" s="6"/>
      <c r="Y1133" s="1" t="s">
        <v>36</v>
      </c>
    </row>
    <row r="1134">
      <c r="A1134" s="1" t="s">
        <v>15060</v>
      </c>
      <c r="B1134" s="1" t="s">
        <v>15061</v>
      </c>
      <c r="C1134" s="1" t="s">
        <v>15062</v>
      </c>
      <c r="J1134" s="4" t="s">
        <v>15063</v>
      </c>
      <c r="K1134" s="1" t="s">
        <v>2309</v>
      </c>
      <c r="L1134" s="1" t="s">
        <v>79</v>
      </c>
      <c r="M1134" s="1" t="s">
        <v>4639</v>
      </c>
      <c r="N1134" s="1" t="s">
        <v>15064</v>
      </c>
      <c r="O1134" s="1" t="s">
        <v>15065</v>
      </c>
      <c r="P1134" s="1">
        <v>1.0</v>
      </c>
      <c r="Q1134" s="1">
        <v>1.0</v>
      </c>
      <c r="U1134" s="1">
        <v>84.0</v>
      </c>
      <c r="V1134" s="1" t="s">
        <v>15066</v>
      </c>
      <c r="W1134" s="10">
        <v>43948.0</v>
      </c>
      <c r="X1134" s="6"/>
      <c r="Y1134" s="16" t="s">
        <v>168</v>
      </c>
    </row>
    <row r="1135">
      <c r="A1135" s="1" t="s">
        <v>15067</v>
      </c>
      <c r="B1135" s="1" t="s">
        <v>15068</v>
      </c>
      <c r="C1135" s="1" t="s">
        <v>15069</v>
      </c>
      <c r="D1135" s="1" t="s">
        <v>15070</v>
      </c>
      <c r="E1135" s="1" t="s">
        <v>15071</v>
      </c>
      <c r="G1135" s="1" t="s">
        <v>15072</v>
      </c>
      <c r="H1135" s="1" t="s">
        <v>15073</v>
      </c>
      <c r="J1135" s="4" t="s">
        <v>15074</v>
      </c>
      <c r="K1135" s="1" t="s">
        <v>61</v>
      </c>
      <c r="L1135" s="1" t="s">
        <v>30</v>
      </c>
      <c r="N1135" s="1" t="s">
        <v>15075</v>
      </c>
      <c r="O1135" s="1" t="s">
        <v>15076</v>
      </c>
      <c r="P1135" s="1">
        <v>1.0</v>
      </c>
      <c r="U1135" s="1">
        <v>2.0</v>
      </c>
      <c r="V1135" s="1" t="s">
        <v>15077</v>
      </c>
      <c r="W1135" s="10">
        <v>44026.0</v>
      </c>
      <c r="X1135" s="6"/>
      <c r="Y1135" s="1" t="s">
        <v>36</v>
      </c>
    </row>
    <row r="1136">
      <c r="A1136" s="1" t="s">
        <v>15078</v>
      </c>
      <c r="B1136" s="1" t="s">
        <v>15079</v>
      </c>
      <c r="C1136" s="1" t="s">
        <v>15080</v>
      </c>
      <c r="H1136" s="1" t="s">
        <v>15081</v>
      </c>
      <c r="J1136" s="4" t="s">
        <v>15082</v>
      </c>
      <c r="K1136" s="1" t="s">
        <v>401</v>
      </c>
      <c r="L1136" s="1" t="s">
        <v>31</v>
      </c>
      <c r="M1136" s="1" t="s">
        <v>15083</v>
      </c>
      <c r="N1136" s="1" t="s">
        <v>15084</v>
      </c>
      <c r="O1136" s="1" t="s">
        <v>15085</v>
      </c>
      <c r="P1136" s="1">
        <v>1.0</v>
      </c>
      <c r="U1136" s="1">
        <v>2.0</v>
      </c>
      <c r="V1136" s="1" t="s">
        <v>15086</v>
      </c>
      <c r="W1136" s="10">
        <v>44025.0</v>
      </c>
      <c r="X1136" s="6"/>
      <c r="Y1136" s="1" t="s">
        <v>36</v>
      </c>
    </row>
    <row r="1137">
      <c r="A1137" s="1" t="s">
        <v>15087</v>
      </c>
      <c r="B1137" s="1" t="s">
        <v>15088</v>
      </c>
      <c r="C1137" s="1" t="s">
        <v>5382</v>
      </c>
      <c r="J1137" s="4" t="s">
        <v>15089</v>
      </c>
      <c r="K1137" s="1" t="s">
        <v>130</v>
      </c>
      <c r="L1137" s="1" t="s">
        <v>31</v>
      </c>
      <c r="M1137" s="1" t="s">
        <v>4940</v>
      </c>
      <c r="N1137" s="1" t="s">
        <v>15090</v>
      </c>
      <c r="O1137" s="1" t="s">
        <v>15091</v>
      </c>
      <c r="P1137" s="1">
        <v>1.0</v>
      </c>
      <c r="U1137" s="1">
        <v>1.0</v>
      </c>
      <c r="V1137" s="1" t="s">
        <v>15092</v>
      </c>
      <c r="W1137" s="10">
        <v>44025.0</v>
      </c>
      <c r="X1137" s="6"/>
      <c r="Y1137" s="1" t="s">
        <v>36</v>
      </c>
    </row>
    <row r="1138">
      <c r="A1138" s="1" t="s">
        <v>15093</v>
      </c>
      <c r="B1138" s="1" t="s">
        <v>15094</v>
      </c>
      <c r="C1138" s="1" t="s">
        <v>15095</v>
      </c>
      <c r="J1138" s="4" t="s">
        <v>15096</v>
      </c>
      <c r="K1138" s="1" t="s">
        <v>30</v>
      </c>
      <c r="L1138" s="1" t="s">
        <v>31</v>
      </c>
      <c r="M1138" s="1" t="s">
        <v>4895</v>
      </c>
      <c r="N1138" s="1" t="s">
        <v>15097</v>
      </c>
      <c r="O1138" s="1" t="s">
        <v>15098</v>
      </c>
      <c r="P1138" s="1">
        <v>1.0</v>
      </c>
      <c r="U1138" s="1">
        <v>2.0</v>
      </c>
      <c r="V1138" s="1" t="s">
        <v>15099</v>
      </c>
      <c r="W1138" s="10">
        <v>44025.0</v>
      </c>
      <c r="X1138" s="6"/>
      <c r="Y1138" s="1" t="s">
        <v>36</v>
      </c>
    </row>
    <row r="1139">
      <c r="A1139" s="1" t="s">
        <v>15100</v>
      </c>
      <c r="B1139" s="1" t="s">
        <v>15101</v>
      </c>
      <c r="C1139" s="1" t="s">
        <v>15102</v>
      </c>
      <c r="D1139" s="1" t="s">
        <v>15103</v>
      </c>
      <c r="E1139" s="1" t="s">
        <v>15104</v>
      </c>
      <c r="G1139" s="1" t="s">
        <v>1589</v>
      </c>
      <c r="J1139" s="4" t="s">
        <v>15105</v>
      </c>
      <c r="K1139" s="1" t="s">
        <v>401</v>
      </c>
      <c r="L1139" s="1" t="s">
        <v>31</v>
      </c>
      <c r="M1139" s="1" t="s">
        <v>4639</v>
      </c>
      <c r="N1139" s="1" t="s">
        <v>15106</v>
      </c>
      <c r="O1139" s="1" t="s">
        <v>15107</v>
      </c>
      <c r="P1139" s="1">
        <v>1.0</v>
      </c>
      <c r="Q1139" s="1">
        <v>1.0</v>
      </c>
      <c r="U1139" s="1">
        <v>18.0</v>
      </c>
      <c r="V1139" s="1" t="s">
        <v>15108</v>
      </c>
      <c r="W1139" s="10">
        <v>44020.0</v>
      </c>
      <c r="X1139" s="6"/>
      <c r="Y1139" s="6"/>
    </row>
    <row r="1140">
      <c r="A1140" s="1" t="s">
        <v>15109</v>
      </c>
      <c r="B1140" s="1" t="s">
        <v>15110</v>
      </c>
      <c r="C1140" s="1" t="s">
        <v>15111</v>
      </c>
      <c r="D1140" s="1" t="s">
        <v>15112</v>
      </c>
      <c r="E1140" s="1" t="s">
        <v>15113</v>
      </c>
      <c r="F1140" s="1" t="s">
        <v>15114</v>
      </c>
      <c r="G1140" s="1" t="s">
        <v>5094</v>
      </c>
      <c r="J1140" s="4" t="s">
        <v>15115</v>
      </c>
      <c r="K1140" s="1" t="s">
        <v>30</v>
      </c>
      <c r="L1140" s="1" t="s">
        <v>79</v>
      </c>
      <c r="M1140" s="1" t="s">
        <v>15116</v>
      </c>
      <c r="N1140" s="1" t="s">
        <v>15117</v>
      </c>
      <c r="O1140" s="1" t="s">
        <v>15118</v>
      </c>
      <c r="P1140" s="1">
        <v>1.0</v>
      </c>
      <c r="Q1140" s="1">
        <v>1.0</v>
      </c>
      <c r="U1140" s="1">
        <v>16.0</v>
      </c>
      <c r="V1140" s="1" t="s">
        <v>15119</v>
      </c>
      <c r="W1140" s="10">
        <v>43933.0</v>
      </c>
      <c r="X1140" s="6"/>
      <c r="Y1140" s="1" t="s">
        <v>36</v>
      </c>
    </row>
    <row r="1141">
      <c r="A1141" s="1" t="s">
        <v>15120</v>
      </c>
      <c r="B1141" s="1" t="s">
        <v>15121</v>
      </c>
      <c r="C1141" s="1" t="s">
        <v>15122</v>
      </c>
      <c r="D1141" s="1" t="s">
        <v>15123</v>
      </c>
      <c r="G1141" s="1" t="s">
        <v>15124</v>
      </c>
      <c r="H1141" s="1" t="s">
        <v>15125</v>
      </c>
      <c r="I1141" s="1" t="s">
        <v>15126</v>
      </c>
      <c r="J1141" s="4" t="s">
        <v>15127</v>
      </c>
      <c r="K1141" s="1" t="s">
        <v>401</v>
      </c>
      <c r="L1141" s="1" t="s">
        <v>31</v>
      </c>
      <c r="M1141" s="1" t="s">
        <v>15128</v>
      </c>
      <c r="N1141" s="1" t="s">
        <v>15129</v>
      </c>
      <c r="O1141" s="1" t="s">
        <v>15130</v>
      </c>
      <c r="P1141" s="1">
        <v>1.0</v>
      </c>
      <c r="Q1141" s="1">
        <v>1.0</v>
      </c>
      <c r="R1141" s="1">
        <v>1.0</v>
      </c>
      <c r="S1141" s="1">
        <v>1.0</v>
      </c>
      <c r="U1141" s="1">
        <v>115.0</v>
      </c>
      <c r="V1141" s="1" t="s">
        <v>15131</v>
      </c>
      <c r="W1141" s="10">
        <v>43543.0</v>
      </c>
      <c r="X1141" s="6"/>
      <c r="Y1141" s="1" t="s">
        <v>199</v>
      </c>
    </row>
    <row r="1142">
      <c r="A1142" s="1" t="s">
        <v>15132</v>
      </c>
      <c r="B1142" s="1" t="s">
        <v>15133</v>
      </c>
      <c r="C1142" s="1" t="s">
        <v>15134</v>
      </c>
      <c r="H1142" s="1" t="s">
        <v>15135</v>
      </c>
      <c r="J1142" s="4" t="s">
        <v>15136</v>
      </c>
      <c r="K1142" s="1" t="s">
        <v>30</v>
      </c>
      <c r="L1142" s="1" t="s">
        <v>31</v>
      </c>
      <c r="M1142" s="1" t="s">
        <v>4895</v>
      </c>
      <c r="N1142" s="1" t="s">
        <v>15137</v>
      </c>
      <c r="O1142" s="1" t="s">
        <v>15138</v>
      </c>
      <c r="P1142" s="1">
        <v>2.0</v>
      </c>
      <c r="Q1142" s="1">
        <v>1.0</v>
      </c>
      <c r="U1142" s="1">
        <v>63.0</v>
      </c>
      <c r="V1142" s="1" t="s">
        <v>15139</v>
      </c>
      <c r="W1142" s="10">
        <v>43956.0</v>
      </c>
      <c r="X1142" s="6"/>
      <c r="Y1142" s="16" t="s">
        <v>168</v>
      </c>
    </row>
    <row r="1143">
      <c r="A1143" s="1" t="s">
        <v>15140</v>
      </c>
      <c r="B1143" s="1" t="s">
        <v>2814</v>
      </c>
      <c r="C1143" s="1" t="s">
        <v>15141</v>
      </c>
      <c r="J1143" s="4" t="s">
        <v>15142</v>
      </c>
      <c r="K1143" s="1" t="s">
        <v>30</v>
      </c>
      <c r="L1143" s="1" t="s">
        <v>31</v>
      </c>
      <c r="M1143" s="1" t="s">
        <v>15143</v>
      </c>
      <c r="N1143" s="1" t="s">
        <v>15144</v>
      </c>
      <c r="O1143" s="1" t="s">
        <v>15145</v>
      </c>
      <c r="P1143" s="1">
        <v>1.0</v>
      </c>
      <c r="Q1143" s="1">
        <v>1.0</v>
      </c>
      <c r="U1143" s="1">
        <v>1.0</v>
      </c>
      <c r="V1143" s="1" t="s">
        <v>15146</v>
      </c>
      <c r="W1143" s="10">
        <v>44023.0</v>
      </c>
      <c r="X1143" s="6"/>
      <c r="Y1143" s="6"/>
    </row>
    <row r="1144">
      <c r="A1144" s="1" t="s">
        <v>15147</v>
      </c>
      <c r="B1144" s="1" t="s">
        <v>15148</v>
      </c>
      <c r="C1144" s="1" t="s">
        <v>15149</v>
      </c>
      <c r="D1144" s="1" t="s">
        <v>15150</v>
      </c>
      <c r="E1144" s="1" t="s">
        <v>15151</v>
      </c>
      <c r="G1144" s="1" t="s">
        <v>10918</v>
      </c>
      <c r="J1144" s="4" t="s">
        <v>15152</v>
      </c>
      <c r="K1144" s="1" t="s">
        <v>30</v>
      </c>
      <c r="L1144" s="1" t="s">
        <v>79</v>
      </c>
      <c r="M1144" s="1" t="s">
        <v>15153</v>
      </c>
      <c r="N1144" s="1" t="s">
        <v>15154</v>
      </c>
      <c r="O1144" s="1" t="s">
        <v>15155</v>
      </c>
      <c r="P1144" s="1">
        <v>2.0</v>
      </c>
      <c r="Q1144" s="1">
        <v>1.0</v>
      </c>
      <c r="U1144" s="1">
        <v>5.0</v>
      </c>
      <c r="V1144" s="1" t="s">
        <v>15156</v>
      </c>
      <c r="W1144" s="10">
        <v>44014.0</v>
      </c>
      <c r="X1144" s="6"/>
      <c r="Y1144" s="6"/>
    </row>
    <row r="1145">
      <c r="A1145" s="1" t="s">
        <v>15157</v>
      </c>
      <c r="B1145" s="1" t="s">
        <v>15158</v>
      </c>
      <c r="C1145" s="1" t="s">
        <v>15159</v>
      </c>
      <c r="D1145" s="1" t="s">
        <v>15160</v>
      </c>
      <c r="E1145" s="1" t="s">
        <v>15161</v>
      </c>
      <c r="J1145" s="4" t="s">
        <v>15162</v>
      </c>
      <c r="K1145" s="1" t="s">
        <v>30</v>
      </c>
      <c r="L1145" s="1" t="s">
        <v>31</v>
      </c>
      <c r="M1145" s="1" t="s">
        <v>14564</v>
      </c>
      <c r="N1145" s="1" t="s">
        <v>15163</v>
      </c>
      <c r="O1145" s="1" t="s">
        <v>15164</v>
      </c>
      <c r="P1145" s="1">
        <v>1.0</v>
      </c>
      <c r="U1145" s="1">
        <v>2.0</v>
      </c>
      <c r="V1145" s="1" t="s">
        <v>15165</v>
      </c>
      <c r="W1145" s="10">
        <v>44022.0</v>
      </c>
      <c r="X1145" s="6"/>
      <c r="Y1145" s="16" t="s">
        <v>168</v>
      </c>
    </row>
    <row r="1146">
      <c r="A1146" s="1" t="s">
        <v>5003</v>
      </c>
      <c r="B1146" s="1" t="s">
        <v>5004</v>
      </c>
      <c r="C1146" s="1" t="s">
        <v>5005</v>
      </c>
      <c r="D1146" s="1" t="s">
        <v>5006</v>
      </c>
      <c r="E1146" s="1" t="s">
        <v>5007</v>
      </c>
      <c r="J1146" s="4" t="s">
        <v>5008</v>
      </c>
      <c r="K1146" s="1" t="s">
        <v>30</v>
      </c>
      <c r="L1146" s="1" t="s">
        <v>31</v>
      </c>
      <c r="M1146" s="1" t="s">
        <v>5009</v>
      </c>
      <c r="N1146" s="1" t="s">
        <v>5010</v>
      </c>
      <c r="O1146" s="1" t="s">
        <v>5011</v>
      </c>
      <c r="P1146" s="1">
        <v>1.0</v>
      </c>
      <c r="U1146" s="1">
        <v>2.0</v>
      </c>
      <c r="V1146" s="1" t="s">
        <v>5012</v>
      </c>
      <c r="W1146" s="10">
        <v>44022.0</v>
      </c>
      <c r="X1146" s="1" t="s">
        <v>135</v>
      </c>
      <c r="Y1146" s="6"/>
    </row>
    <row r="1147">
      <c r="A1147" s="1" t="s">
        <v>15166</v>
      </c>
      <c r="B1147" s="1" t="s">
        <v>15167</v>
      </c>
      <c r="C1147" s="1" t="s">
        <v>15168</v>
      </c>
      <c r="D1147" s="1" t="s">
        <v>15169</v>
      </c>
      <c r="H1147" s="1" t="s">
        <v>15170</v>
      </c>
      <c r="J1147" s="4" t="s">
        <v>15171</v>
      </c>
      <c r="K1147" s="1" t="s">
        <v>30</v>
      </c>
      <c r="L1147" s="1" t="s">
        <v>31</v>
      </c>
      <c r="M1147" s="1" t="s">
        <v>14408</v>
      </c>
      <c r="N1147" s="1" t="s">
        <v>15172</v>
      </c>
      <c r="O1147" s="1" t="s">
        <v>15173</v>
      </c>
      <c r="P1147" s="1">
        <v>1.0</v>
      </c>
      <c r="U1147" s="1">
        <v>5.0</v>
      </c>
      <c r="V1147" s="1" t="s">
        <v>15174</v>
      </c>
      <c r="W1147" s="10">
        <v>44022.0</v>
      </c>
      <c r="X1147" s="6"/>
      <c r="Y1147" s="1" t="s">
        <v>36</v>
      </c>
    </row>
    <row r="1148">
      <c r="A1148" s="1" t="s">
        <v>5013</v>
      </c>
      <c r="B1148" s="1" t="s">
        <v>5014</v>
      </c>
      <c r="C1148" s="1" t="s">
        <v>5015</v>
      </c>
      <c r="F1148" s="1" t="s">
        <v>5016</v>
      </c>
      <c r="G1148" s="1" t="s">
        <v>522</v>
      </c>
      <c r="J1148" s="4" t="s">
        <v>5017</v>
      </c>
      <c r="K1148" s="1" t="s">
        <v>401</v>
      </c>
      <c r="L1148" s="1" t="s">
        <v>163</v>
      </c>
      <c r="M1148" s="1" t="s">
        <v>5018</v>
      </c>
      <c r="N1148" s="1" t="s">
        <v>5019</v>
      </c>
      <c r="O1148" s="1" t="s">
        <v>5020</v>
      </c>
      <c r="P1148" s="1">
        <v>2.0</v>
      </c>
      <c r="Q1148" s="1">
        <v>1.0</v>
      </c>
      <c r="U1148" s="1">
        <v>37.0</v>
      </c>
      <c r="V1148" s="1" t="s">
        <v>5021</v>
      </c>
      <c r="W1148" s="10">
        <v>44012.0</v>
      </c>
      <c r="X1148" s="1" t="s">
        <v>95</v>
      </c>
      <c r="Y1148" s="1" t="s">
        <v>199</v>
      </c>
    </row>
    <row r="1149">
      <c r="A1149" s="1" t="s">
        <v>15175</v>
      </c>
      <c r="B1149" s="1" t="s">
        <v>15176</v>
      </c>
      <c r="C1149" s="1" t="s">
        <v>15177</v>
      </c>
      <c r="D1149" s="1" t="s">
        <v>15178</v>
      </c>
      <c r="F1149" s="1" t="s">
        <v>15179</v>
      </c>
      <c r="G1149" s="1" t="s">
        <v>15180</v>
      </c>
      <c r="J1149" s="4" t="s">
        <v>15181</v>
      </c>
      <c r="K1149" s="1" t="s">
        <v>30</v>
      </c>
      <c r="L1149" s="1" t="s">
        <v>79</v>
      </c>
      <c r="M1149" s="1" t="s">
        <v>15182</v>
      </c>
      <c r="N1149" s="1" t="s">
        <v>15183</v>
      </c>
      <c r="O1149" s="1" t="s">
        <v>15184</v>
      </c>
      <c r="P1149" s="1">
        <v>3.0</v>
      </c>
      <c r="Q1149" s="1">
        <v>1.0</v>
      </c>
      <c r="R1149" s="1">
        <v>1.0</v>
      </c>
      <c r="S1149" s="1">
        <v>1.0</v>
      </c>
      <c r="U1149" s="1">
        <v>354.0</v>
      </c>
      <c r="V1149" s="1" t="s">
        <v>15185</v>
      </c>
      <c r="W1149" s="10">
        <v>43727.0</v>
      </c>
      <c r="X1149" s="1" t="s">
        <v>95</v>
      </c>
      <c r="Y1149" s="1" t="s">
        <v>36</v>
      </c>
    </row>
    <row r="1150">
      <c r="A1150" s="1" t="s">
        <v>15186</v>
      </c>
      <c r="B1150" s="1" t="s">
        <v>15187</v>
      </c>
      <c r="C1150" s="1" t="s">
        <v>8542</v>
      </c>
      <c r="H1150" s="1" t="s">
        <v>15188</v>
      </c>
      <c r="I1150" s="1" t="s">
        <v>15189</v>
      </c>
      <c r="J1150" s="4" t="s">
        <v>15190</v>
      </c>
      <c r="K1150" s="1" t="s">
        <v>401</v>
      </c>
      <c r="L1150" s="1" t="s">
        <v>31</v>
      </c>
      <c r="M1150" s="1" t="s">
        <v>31</v>
      </c>
      <c r="N1150" s="1" t="s">
        <v>15191</v>
      </c>
      <c r="O1150" s="1" t="s">
        <v>15192</v>
      </c>
      <c r="P1150" s="1">
        <v>5.0</v>
      </c>
      <c r="Q1150" s="1">
        <v>1.0</v>
      </c>
      <c r="R1150" s="1">
        <v>3.0</v>
      </c>
      <c r="S1150" s="1">
        <v>1.0</v>
      </c>
      <c r="U1150" s="1">
        <v>15.0</v>
      </c>
      <c r="V1150" s="1" t="s">
        <v>15193</v>
      </c>
      <c r="W1150" s="10">
        <v>43853.0</v>
      </c>
      <c r="X1150" s="6"/>
      <c r="Y1150" s="1" t="s">
        <v>36</v>
      </c>
    </row>
    <row r="1151">
      <c r="A1151" s="1" t="s">
        <v>15194</v>
      </c>
      <c r="B1151" s="1" t="s">
        <v>15195</v>
      </c>
      <c r="C1151" s="1">
        <v>1.768177868E9</v>
      </c>
      <c r="J1151" s="4" t="s">
        <v>15196</v>
      </c>
      <c r="K1151" s="1" t="s">
        <v>2309</v>
      </c>
      <c r="L1151" s="1" t="s">
        <v>51</v>
      </c>
      <c r="M1151" s="1" t="s">
        <v>15197</v>
      </c>
      <c r="N1151" s="1" t="s">
        <v>15198</v>
      </c>
      <c r="O1151" s="1" t="s">
        <v>15199</v>
      </c>
      <c r="P1151" s="1">
        <v>1.0</v>
      </c>
      <c r="Q1151" s="1">
        <v>1.0</v>
      </c>
      <c r="R1151" s="1">
        <v>2.0</v>
      </c>
      <c r="T1151" s="1">
        <v>1.0</v>
      </c>
      <c r="U1151" s="1">
        <v>7.0</v>
      </c>
      <c r="V1151" s="1" t="s">
        <v>15200</v>
      </c>
      <c r="W1151" s="10">
        <v>44018.0</v>
      </c>
      <c r="X1151" s="6"/>
      <c r="Y1151" s="1" t="s">
        <v>36</v>
      </c>
    </row>
    <row r="1152">
      <c r="A1152" s="1" t="s">
        <v>15201</v>
      </c>
      <c r="B1152" s="1" t="s">
        <v>15202</v>
      </c>
      <c r="C1152" s="1" t="s">
        <v>15203</v>
      </c>
      <c r="J1152" s="4" t="s">
        <v>15204</v>
      </c>
      <c r="K1152" s="1" t="s">
        <v>61</v>
      </c>
      <c r="L1152" s="1" t="s">
        <v>31</v>
      </c>
      <c r="M1152" s="1" t="s">
        <v>14273</v>
      </c>
      <c r="N1152" s="1" t="s">
        <v>15205</v>
      </c>
      <c r="O1152" s="1" t="s">
        <v>15206</v>
      </c>
      <c r="P1152" s="1">
        <v>2.0</v>
      </c>
      <c r="Q1152" s="1">
        <v>1.0</v>
      </c>
      <c r="S1152" s="1">
        <v>1.0</v>
      </c>
      <c r="U1152" s="1">
        <v>1.0</v>
      </c>
      <c r="V1152" s="1" t="s">
        <v>15207</v>
      </c>
      <c r="W1152" s="10">
        <v>44021.0</v>
      </c>
      <c r="X1152" s="6"/>
      <c r="Y1152" s="1" t="s">
        <v>36</v>
      </c>
    </row>
    <row r="1153">
      <c r="A1153" s="1" t="s">
        <v>15208</v>
      </c>
      <c r="B1153" s="1" t="s">
        <v>15209</v>
      </c>
      <c r="C1153" s="1" t="s">
        <v>15210</v>
      </c>
      <c r="J1153" s="4" t="s">
        <v>15211</v>
      </c>
      <c r="K1153" s="1" t="s">
        <v>401</v>
      </c>
      <c r="L1153" s="1" t="s">
        <v>79</v>
      </c>
      <c r="M1153" s="1" t="s">
        <v>5931</v>
      </c>
      <c r="N1153" s="1" t="s">
        <v>15212</v>
      </c>
      <c r="O1153" s="1" t="s">
        <v>15213</v>
      </c>
      <c r="P1153" s="1">
        <v>1.0</v>
      </c>
      <c r="Q1153" s="1">
        <v>1.0</v>
      </c>
      <c r="U1153" s="1">
        <v>18.0</v>
      </c>
      <c r="V1153" s="1" t="s">
        <v>15214</v>
      </c>
      <c r="W1153" s="10">
        <v>43768.0</v>
      </c>
      <c r="X1153" s="6"/>
      <c r="Y1153" s="1" t="s">
        <v>36</v>
      </c>
    </row>
    <row r="1154">
      <c r="A1154" s="1" t="s">
        <v>15215</v>
      </c>
      <c r="B1154" s="1" t="s">
        <v>15216</v>
      </c>
      <c r="C1154" s="1" t="s">
        <v>15217</v>
      </c>
      <c r="D1154" s="1" t="s">
        <v>15218</v>
      </c>
      <c r="H1154" s="1" t="s">
        <v>15219</v>
      </c>
      <c r="J1154" s="4" t="s">
        <v>15220</v>
      </c>
      <c r="K1154" s="1" t="s">
        <v>30</v>
      </c>
      <c r="L1154" s="1" t="s">
        <v>31</v>
      </c>
      <c r="M1154" s="1" t="s">
        <v>15221</v>
      </c>
      <c r="N1154" s="1" t="s">
        <v>15222</v>
      </c>
      <c r="O1154" s="1" t="s">
        <v>15223</v>
      </c>
      <c r="P1154" s="1">
        <v>1.0</v>
      </c>
      <c r="Q1154" s="1">
        <v>1.0</v>
      </c>
      <c r="R1154" s="1">
        <v>1.0</v>
      </c>
      <c r="U1154" s="1">
        <v>3.0</v>
      </c>
      <c r="V1154" s="1" t="s">
        <v>15224</v>
      </c>
      <c r="W1154" s="10">
        <v>44020.0</v>
      </c>
      <c r="X1154" s="6"/>
      <c r="Y1154" s="1" t="s">
        <v>36</v>
      </c>
    </row>
    <row r="1155">
      <c r="A1155" s="1" t="s">
        <v>15225</v>
      </c>
      <c r="B1155" s="1" t="s">
        <v>15226</v>
      </c>
      <c r="C1155" s="1" t="s">
        <v>15227</v>
      </c>
      <c r="H1155" s="1" t="s">
        <v>15228</v>
      </c>
      <c r="J1155" s="4" t="s">
        <v>15229</v>
      </c>
      <c r="K1155" s="1" t="s">
        <v>30</v>
      </c>
      <c r="L1155" s="1" t="s">
        <v>31</v>
      </c>
      <c r="M1155" s="1" t="s">
        <v>15230</v>
      </c>
      <c r="N1155" s="1" t="s">
        <v>15231</v>
      </c>
      <c r="O1155" s="1" t="s">
        <v>15232</v>
      </c>
      <c r="P1155" s="1">
        <v>1.0</v>
      </c>
      <c r="Q1155" s="1">
        <v>1.0</v>
      </c>
      <c r="S1155" s="1">
        <v>2.0</v>
      </c>
      <c r="U1155" s="1">
        <v>75.0</v>
      </c>
      <c r="V1155" s="1" t="s">
        <v>15233</v>
      </c>
      <c r="W1155" s="10">
        <v>43910.0</v>
      </c>
      <c r="X1155" s="6"/>
      <c r="Y1155" s="6"/>
    </row>
    <row r="1156">
      <c r="A1156" s="1" t="s">
        <v>15234</v>
      </c>
      <c r="B1156" s="1" t="s">
        <v>15235</v>
      </c>
      <c r="C1156" s="1" t="s">
        <v>15236</v>
      </c>
      <c r="J1156" s="4" t="s">
        <v>15237</v>
      </c>
      <c r="K1156" s="1" t="s">
        <v>61</v>
      </c>
      <c r="L1156" s="1" t="s">
        <v>51</v>
      </c>
      <c r="M1156" s="1" t="s">
        <v>15238</v>
      </c>
      <c r="N1156" s="1" t="s">
        <v>15239</v>
      </c>
      <c r="O1156" s="1" t="s">
        <v>15240</v>
      </c>
      <c r="P1156" s="1">
        <v>1.0</v>
      </c>
      <c r="Q1156" s="1">
        <v>1.0</v>
      </c>
      <c r="R1156" s="1">
        <v>1.0</v>
      </c>
      <c r="U1156" s="1">
        <v>3.0</v>
      </c>
      <c r="V1156" s="1" t="s">
        <v>15241</v>
      </c>
      <c r="W1156" s="10">
        <v>44020.0</v>
      </c>
      <c r="X1156" s="6"/>
      <c r="Y1156" s="1" t="s">
        <v>36</v>
      </c>
    </row>
    <row r="1157">
      <c r="A1157" s="1" t="s">
        <v>15242</v>
      </c>
      <c r="B1157" s="1" t="s">
        <v>15243</v>
      </c>
      <c r="C1157" s="1" t="s">
        <v>15244</v>
      </c>
      <c r="D1157" s="1" t="s">
        <v>15245</v>
      </c>
      <c r="E1157" s="1" t="s">
        <v>15246</v>
      </c>
      <c r="G1157" s="1" t="s">
        <v>15247</v>
      </c>
      <c r="J1157" s="4" t="s">
        <v>15248</v>
      </c>
      <c r="K1157" s="1" t="s">
        <v>30</v>
      </c>
      <c r="L1157" s="1" t="s">
        <v>31</v>
      </c>
      <c r="M1157" s="1" t="s">
        <v>14256</v>
      </c>
      <c r="N1157" s="1" t="s">
        <v>15249</v>
      </c>
      <c r="O1157" s="1" t="s">
        <v>15250</v>
      </c>
      <c r="P1157" s="1">
        <v>1.0</v>
      </c>
      <c r="Q1157" s="1">
        <v>1.0</v>
      </c>
      <c r="U1157" s="1">
        <v>2.0</v>
      </c>
      <c r="V1157" s="1" t="s">
        <v>15251</v>
      </c>
      <c r="W1157" s="10">
        <v>44019.0</v>
      </c>
      <c r="X1157" s="1" t="s">
        <v>135</v>
      </c>
      <c r="Y1157" s="1" t="s">
        <v>36</v>
      </c>
    </row>
    <row r="1158">
      <c r="A1158" s="1" t="s">
        <v>15252</v>
      </c>
      <c r="B1158" s="1" t="s">
        <v>15253</v>
      </c>
      <c r="C1158" s="1" t="s">
        <v>15254</v>
      </c>
      <c r="D1158" s="1" t="s">
        <v>15255</v>
      </c>
      <c r="E1158" s="1" t="s">
        <v>15256</v>
      </c>
      <c r="H1158" s="1" t="s">
        <v>15257</v>
      </c>
      <c r="J1158" s="4" t="s">
        <v>15258</v>
      </c>
      <c r="K1158" s="1" t="s">
        <v>2309</v>
      </c>
      <c r="L1158" s="1" t="s">
        <v>51</v>
      </c>
      <c r="M1158" s="1" t="s">
        <v>15259</v>
      </c>
      <c r="N1158" s="1" t="s">
        <v>15260</v>
      </c>
      <c r="O1158" s="1" t="s">
        <v>15261</v>
      </c>
      <c r="P1158" s="1">
        <v>1.0</v>
      </c>
      <c r="Q1158" s="1">
        <v>1.0</v>
      </c>
      <c r="S1158" s="1">
        <v>1.0</v>
      </c>
      <c r="U1158" s="1">
        <v>14.0</v>
      </c>
      <c r="V1158" s="1" t="s">
        <v>15262</v>
      </c>
      <c r="W1158" s="10">
        <v>44014.0</v>
      </c>
      <c r="X1158" s="6"/>
      <c r="Y1158" s="16" t="s">
        <v>168</v>
      </c>
    </row>
    <row r="1159">
      <c r="A1159" s="1" t="s">
        <v>15263</v>
      </c>
      <c r="B1159" s="1" t="s">
        <v>15264</v>
      </c>
      <c r="C1159" s="1" t="s">
        <v>15265</v>
      </c>
      <c r="D1159" s="1" t="s">
        <v>15266</v>
      </c>
      <c r="J1159" s="4" t="s">
        <v>15267</v>
      </c>
      <c r="K1159" s="1" t="s">
        <v>61</v>
      </c>
      <c r="L1159" s="1" t="s">
        <v>51</v>
      </c>
      <c r="M1159" s="1" t="s">
        <v>15268</v>
      </c>
      <c r="N1159" s="1" t="s">
        <v>15269</v>
      </c>
      <c r="O1159" s="1" t="s">
        <v>15270</v>
      </c>
      <c r="P1159" s="1">
        <v>1.0</v>
      </c>
      <c r="Q1159" s="1">
        <v>1.0</v>
      </c>
      <c r="U1159" s="1">
        <v>1371.0</v>
      </c>
      <c r="V1159" s="1" t="s">
        <v>15271</v>
      </c>
      <c r="W1159" s="10">
        <v>43979.0</v>
      </c>
      <c r="X1159" s="6"/>
      <c r="Y1159" s="1" t="s">
        <v>36</v>
      </c>
    </row>
    <row r="1160">
      <c r="A1160" s="1" t="s">
        <v>15272</v>
      </c>
      <c r="B1160" s="1" t="s">
        <v>15273</v>
      </c>
      <c r="C1160" s="1" t="s">
        <v>15274</v>
      </c>
      <c r="J1160" s="4" t="s">
        <v>15275</v>
      </c>
      <c r="K1160" s="1" t="s">
        <v>663</v>
      </c>
      <c r="L1160" s="1" t="s">
        <v>31</v>
      </c>
      <c r="M1160" s="1" t="s">
        <v>5027</v>
      </c>
      <c r="N1160" s="1" t="s">
        <v>15276</v>
      </c>
      <c r="O1160" s="1" t="s">
        <v>15277</v>
      </c>
      <c r="P1160" s="1">
        <v>1.0</v>
      </c>
      <c r="Q1160" s="1">
        <v>1.0</v>
      </c>
      <c r="U1160" s="1">
        <v>2.0</v>
      </c>
      <c r="V1160" s="1" t="s">
        <v>15278</v>
      </c>
      <c r="W1160" s="10">
        <v>44019.0</v>
      </c>
      <c r="X1160" s="6"/>
      <c r="Y1160" s="1" t="s">
        <v>36</v>
      </c>
    </row>
    <row r="1161">
      <c r="A1161" s="1" t="s">
        <v>15279</v>
      </c>
      <c r="B1161" s="1" t="s">
        <v>15280</v>
      </c>
      <c r="C1161" s="1" t="s">
        <v>15281</v>
      </c>
      <c r="D1161" s="1" t="s">
        <v>15282</v>
      </c>
      <c r="J1161" s="4" t="s">
        <v>15283</v>
      </c>
      <c r="K1161" s="1" t="s">
        <v>401</v>
      </c>
      <c r="L1161" s="1" t="s">
        <v>79</v>
      </c>
      <c r="M1161" s="1" t="s">
        <v>15284</v>
      </c>
      <c r="N1161" s="1" t="s">
        <v>15285</v>
      </c>
      <c r="O1161" s="1" t="s">
        <v>15286</v>
      </c>
      <c r="P1161" s="1">
        <v>2.0</v>
      </c>
      <c r="Q1161" s="1">
        <v>1.0</v>
      </c>
      <c r="T1161" s="1">
        <v>1.0</v>
      </c>
      <c r="U1161" s="1">
        <v>444.0</v>
      </c>
      <c r="V1161" s="1" t="s">
        <v>15287</v>
      </c>
      <c r="W1161" s="10">
        <v>43339.0</v>
      </c>
      <c r="X1161" s="6"/>
      <c r="Y1161" s="6"/>
    </row>
    <row r="1162">
      <c r="A1162" s="1" t="s">
        <v>15288</v>
      </c>
      <c r="B1162" s="1" t="s">
        <v>15289</v>
      </c>
      <c r="C1162" s="1" t="s">
        <v>15290</v>
      </c>
      <c r="H1162" s="1" t="s">
        <v>15291</v>
      </c>
      <c r="J1162" s="4" t="s">
        <v>15292</v>
      </c>
      <c r="K1162" s="1" t="s">
        <v>130</v>
      </c>
      <c r="L1162" s="1" t="s">
        <v>31</v>
      </c>
      <c r="M1162" s="1" t="s">
        <v>15293</v>
      </c>
      <c r="N1162" s="1" t="s">
        <v>15294</v>
      </c>
      <c r="O1162" s="1" t="s">
        <v>15295</v>
      </c>
      <c r="P1162" s="1">
        <v>5.0</v>
      </c>
      <c r="Q1162" s="1">
        <v>6.0</v>
      </c>
      <c r="U1162" s="1">
        <v>2.0</v>
      </c>
      <c r="V1162" s="1" t="s">
        <v>15296</v>
      </c>
      <c r="W1162" s="10">
        <v>43600.0</v>
      </c>
      <c r="X1162" s="6"/>
      <c r="Y1162" s="6"/>
    </row>
    <row r="1163">
      <c r="A1163" s="1" t="s">
        <v>15297</v>
      </c>
      <c r="B1163" s="1" t="s">
        <v>15298</v>
      </c>
      <c r="C1163" s="1" t="s">
        <v>15299</v>
      </c>
      <c r="D1163" s="1" t="s">
        <v>15300</v>
      </c>
      <c r="E1163" s="1" t="s">
        <v>15301</v>
      </c>
      <c r="H1163" s="1" t="s">
        <v>15302</v>
      </c>
      <c r="I1163" s="1" t="s">
        <v>15303</v>
      </c>
      <c r="J1163" s="4" t="s">
        <v>15304</v>
      </c>
      <c r="K1163" s="1" t="s">
        <v>30</v>
      </c>
      <c r="L1163" s="1" t="s">
        <v>31</v>
      </c>
      <c r="M1163" s="1" t="s">
        <v>5018</v>
      </c>
      <c r="N1163" s="1" t="s">
        <v>15305</v>
      </c>
      <c r="O1163" s="1" t="s">
        <v>15306</v>
      </c>
      <c r="P1163" s="1">
        <v>1.0</v>
      </c>
      <c r="Q1163" s="1">
        <v>2.0</v>
      </c>
      <c r="R1163" s="1">
        <v>1.0</v>
      </c>
      <c r="U1163" s="1">
        <v>6.0</v>
      </c>
      <c r="V1163" s="1" t="s">
        <v>15307</v>
      </c>
      <c r="W1163" s="10">
        <v>44019.0</v>
      </c>
      <c r="X1163" s="6"/>
      <c r="Y1163" s="1" t="s">
        <v>36</v>
      </c>
    </row>
    <row r="1164">
      <c r="A1164" s="1" t="s">
        <v>15308</v>
      </c>
      <c r="B1164" s="1" t="s">
        <v>15309</v>
      </c>
      <c r="C1164" s="1" t="s">
        <v>15310</v>
      </c>
      <c r="D1164" s="1" t="s">
        <v>15311</v>
      </c>
      <c r="H1164" s="1" t="s">
        <v>15312</v>
      </c>
      <c r="J1164" s="4" t="s">
        <v>15313</v>
      </c>
      <c r="K1164" s="1" t="s">
        <v>30</v>
      </c>
      <c r="L1164" s="1" t="s">
        <v>31</v>
      </c>
      <c r="M1164" s="1" t="s">
        <v>4940</v>
      </c>
      <c r="N1164" s="1" t="s">
        <v>15314</v>
      </c>
      <c r="O1164" s="1" t="s">
        <v>15315</v>
      </c>
      <c r="P1164" s="1">
        <v>1.0</v>
      </c>
      <c r="Q1164" s="1">
        <v>1.0</v>
      </c>
      <c r="U1164" s="1">
        <v>6.0</v>
      </c>
      <c r="V1164" s="1" t="s">
        <v>15316</v>
      </c>
      <c r="W1164" s="10">
        <v>44012.0</v>
      </c>
      <c r="X1164" s="6"/>
      <c r="Y1164" s="1" t="s">
        <v>36</v>
      </c>
    </row>
    <row r="1165">
      <c r="A1165" s="1" t="s">
        <v>15317</v>
      </c>
      <c r="B1165" s="1" t="s">
        <v>15318</v>
      </c>
      <c r="C1165" s="1" t="s">
        <v>15319</v>
      </c>
      <c r="J1165" s="4" t="s">
        <v>15320</v>
      </c>
      <c r="K1165" s="1" t="s">
        <v>401</v>
      </c>
      <c r="L1165" s="1" t="s">
        <v>31</v>
      </c>
      <c r="M1165" s="1" t="s">
        <v>6216</v>
      </c>
      <c r="N1165" s="1" t="s">
        <v>15321</v>
      </c>
      <c r="O1165" s="1" t="s">
        <v>15322</v>
      </c>
      <c r="P1165" s="1">
        <v>30.0</v>
      </c>
      <c r="Q1165" s="1">
        <v>8.0</v>
      </c>
      <c r="U1165" s="1">
        <v>22.0</v>
      </c>
      <c r="V1165" s="1" t="s">
        <v>15323</v>
      </c>
      <c r="W1165" s="10">
        <v>43817.0</v>
      </c>
      <c r="X1165" s="6"/>
      <c r="Y1165" s="1" t="s">
        <v>36</v>
      </c>
    </row>
    <row r="1166">
      <c r="A1166" s="1" t="s">
        <v>5066</v>
      </c>
      <c r="B1166" s="1" t="s">
        <v>5067</v>
      </c>
      <c r="C1166" s="1" t="s">
        <v>5068</v>
      </c>
      <c r="J1166" s="4" t="s">
        <v>5069</v>
      </c>
      <c r="K1166" s="1" t="s">
        <v>30</v>
      </c>
      <c r="L1166" s="1" t="s">
        <v>31</v>
      </c>
      <c r="M1166" s="1" t="s">
        <v>2507</v>
      </c>
      <c r="N1166" s="1" t="s">
        <v>5070</v>
      </c>
      <c r="O1166" s="1" t="s">
        <v>5071</v>
      </c>
      <c r="P1166" s="1">
        <v>1.0</v>
      </c>
      <c r="Q1166" s="1">
        <v>1.0</v>
      </c>
      <c r="U1166" s="1">
        <v>3.0</v>
      </c>
      <c r="V1166" s="1" t="s">
        <v>5072</v>
      </c>
      <c r="W1166" s="10">
        <v>44018.0</v>
      </c>
      <c r="X1166" s="6"/>
      <c r="Y1166" s="6"/>
    </row>
    <row r="1167">
      <c r="A1167" s="1" t="s">
        <v>15324</v>
      </c>
      <c r="B1167" s="1" t="s">
        <v>15325</v>
      </c>
      <c r="C1167" s="1" t="s">
        <v>15326</v>
      </c>
      <c r="D1167" s="1" t="s">
        <v>15327</v>
      </c>
      <c r="E1167" s="1" t="s">
        <v>15328</v>
      </c>
      <c r="G1167" s="1" t="s">
        <v>6435</v>
      </c>
      <c r="H1167" s="1" t="s">
        <v>15329</v>
      </c>
      <c r="J1167" s="4" t="s">
        <v>15330</v>
      </c>
      <c r="K1167" s="1" t="s">
        <v>30</v>
      </c>
      <c r="L1167" s="1" t="s">
        <v>4536</v>
      </c>
      <c r="M1167" s="1" t="s">
        <v>15331</v>
      </c>
      <c r="N1167" s="1" t="s">
        <v>15332</v>
      </c>
      <c r="O1167" s="1" t="s">
        <v>15333</v>
      </c>
      <c r="P1167" s="1">
        <v>1.0</v>
      </c>
      <c r="Q1167" s="1">
        <v>1.0</v>
      </c>
      <c r="U1167" s="1">
        <v>2.0</v>
      </c>
      <c r="V1167" s="1" t="s">
        <v>15334</v>
      </c>
      <c r="W1167" s="10">
        <v>44015.0</v>
      </c>
      <c r="X1167" s="6"/>
      <c r="Y1167" s="1" t="s">
        <v>199</v>
      </c>
    </row>
    <row r="1168">
      <c r="A1168" s="1" t="s">
        <v>15335</v>
      </c>
      <c r="B1168" s="1" t="s">
        <v>15336</v>
      </c>
      <c r="C1168" s="1" t="s">
        <v>15337</v>
      </c>
      <c r="J1168" s="4" t="s">
        <v>15338</v>
      </c>
      <c r="K1168" s="1" t="s">
        <v>30</v>
      </c>
      <c r="L1168" s="1" t="s">
        <v>31</v>
      </c>
      <c r="M1168" s="1" t="s">
        <v>2507</v>
      </c>
      <c r="N1168" s="1" t="s">
        <v>15339</v>
      </c>
      <c r="O1168" s="1" t="s">
        <v>15340</v>
      </c>
      <c r="P1168" s="1">
        <v>3.0</v>
      </c>
      <c r="Q1168" s="1">
        <v>1.0</v>
      </c>
      <c r="U1168" s="1">
        <v>57.0</v>
      </c>
      <c r="V1168" s="1" t="s">
        <v>15341</v>
      </c>
      <c r="W1168" s="10">
        <v>43944.0</v>
      </c>
      <c r="X1168" s="6"/>
      <c r="Y1168" s="1" t="s">
        <v>36</v>
      </c>
    </row>
    <row r="1169">
      <c r="A1169" s="1" t="s">
        <v>15342</v>
      </c>
      <c r="B1169" s="1" t="s">
        <v>15343</v>
      </c>
      <c r="C1169" s="1" t="s">
        <v>15344</v>
      </c>
      <c r="D1169" s="1" t="s">
        <v>15345</v>
      </c>
      <c r="G1169" s="1" t="s">
        <v>15346</v>
      </c>
      <c r="J1169" s="4" t="s">
        <v>15347</v>
      </c>
      <c r="K1169" s="1" t="s">
        <v>61</v>
      </c>
      <c r="L1169" s="1" t="s">
        <v>31</v>
      </c>
      <c r="M1169" s="1" t="s">
        <v>15348</v>
      </c>
      <c r="N1169" s="1" t="s">
        <v>15349</v>
      </c>
      <c r="O1169" s="1" t="s">
        <v>15350</v>
      </c>
      <c r="P1169" s="1">
        <v>1.0</v>
      </c>
      <c r="Q1169" s="1">
        <v>1.0</v>
      </c>
      <c r="U1169" s="1">
        <v>54.0</v>
      </c>
      <c r="V1169" s="1" t="s">
        <v>15351</v>
      </c>
      <c r="W1169" s="10">
        <v>43654.0</v>
      </c>
      <c r="X1169" s="6"/>
      <c r="Y1169" s="1" t="s">
        <v>36</v>
      </c>
    </row>
    <row r="1170">
      <c r="A1170" s="1" t="s">
        <v>15352</v>
      </c>
      <c r="B1170" s="1" t="s">
        <v>15353</v>
      </c>
      <c r="C1170" s="1" t="s">
        <v>15354</v>
      </c>
      <c r="H1170" s="1" t="s">
        <v>15355</v>
      </c>
      <c r="J1170" s="4" t="s">
        <v>15356</v>
      </c>
      <c r="K1170" s="1" t="s">
        <v>30</v>
      </c>
      <c r="L1170" s="1" t="s">
        <v>31</v>
      </c>
      <c r="M1170" s="1" t="s">
        <v>4639</v>
      </c>
      <c r="N1170" s="1" t="s">
        <v>15357</v>
      </c>
      <c r="O1170" s="1" t="s">
        <v>15358</v>
      </c>
      <c r="P1170" s="1">
        <v>1.0</v>
      </c>
      <c r="U1170" s="1">
        <v>10.0</v>
      </c>
      <c r="V1170" s="1" t="s">
        <v>15359</v>
      </c>
      <c r="W1170" s="10">
        <v>44013.0</v>
      </c>
      <c r="X1170" s="6"/>
      <c r="Y1170" s="6"/>
    </row>
    <row r="1171">
      <c r="A1171" s="1" t="s">
        <v>15360</v>
      </c>
      <c r="B1171" s="1" t="s">
        <v>15361</v>
      </c>
      <c r="C1171" s="1" t="s">
        <v>15362</v>
      </c>
      <c r="D1171" s="1" t="s">
        <v>15363</v>
      </c>
      <c r="G1171" s="1" t="s">
        <v>15364</v>
      </c>
      <c r="J1171" s="4" t="s">
        <v>15365</v>
      </c>
      <c r="K1171" s="1" t="s">
        <v>401</v>
      </c>
      <c r="L1171" s="1" t="s">
        <v>79</v>
      </c>
      <c r="M1171" s="1" t="s">
        <v>4254</v>
      </c>
      <c r="N1171" s="1" t="s">
        <v>15366</v>
      </c>
      <c r="O1171" s="1" t="s">
        <v>15367</v>
      </c>
      <c r="P1171" s="1">
        <v>1.0</v>
      </c>
      <c r="Q1171" s="1">
        <v>1.0</v>
      </c>
      <c r="U1171" s="1">
        <v>74.0</v>
      </c>
      <c r="V1171" s="1" t="s">
        <v>15368</v>
      </c>
      <c r="W1171" s="10">
        <v>43878.0</v>
      </c>
      <c r="X1171" s="6"/>
      <c r="Y1171" s="1" t="s">
        <v>36</v>
      </c>
    </row>
    <row r="1172">
      <c r="A1172" s="1" t="s">
        <v>15369</v>
      </c>
      <c r="B1172" s="1" t="s">
        <v>15370</v>
      </c>
      <c r="C1172" s="1" t="s">
        <v>15371</v>
      </c>
      <c r="H1172" s="1" t="s">
        <v>15372</v>
      </c>
      <c r="J1172" s="4" t="s">
        <v>15373</v>
      </c>
      <c r="K1172" s="1" t="s">
        <v>30</v>
      </c>
      <c r="L1172" s="1" t="s">
        <v>163</v>
      </c>
      <c r="M1172" s="1" t="s">
        <v>8329</v>
      </c>
      <c r="N1172" s="1" t="s">
        <v>15374</v>
      </c>
      <c r="O1172" s="1" t="s">
        <v>15375</v>
      </c>
      <c r="P1172" s="1">
        <v>1.0</v>
      </c>
      <c r="Q1172" s="1">
        <v>1.0</v>
      </c>
      <c r="U1172" s="1">
        <v>4.0</v>
      </c>
      <c r="V1172" s="1" t="s">
        <v>15376</v>
      </c>
      <c r="W1172" s="10">
        <v>44016.0</v>
      </c>
      <c r="X1172" s="6"/>
      <c r="Y1172" s="1" t="s">
        <v>36</v>
      </c>
    </row>
    <row r="1173">
      <c r="A1173" s="1" t="s">
        <v>15377</v>
      </c>
      <c r="B1173" s="1" t="s">
        <v>15378</v>
      </c>
      <c r="C1173" s="1" t="s">
        <v>15379</v>
      </c>
      <c r="H1173" s="1" t="s">
        <v>15380</v>
      </c>
      <c r="I1173" s="1" t="s">
        <v>15381</v>
      </c>
      <c r="J1173" s="4" t="s">
        <v>15382</v>
      </c>
      <c r="K1173" s="1" t="s">
        <v>30</v>
      </c>
      <c r="L1173" s="1" t="s">
        <v>51</v>
      </c>
      <c r="M1173" s="1" t="s">
        <v>15383</v>
      </c>
      <c r="N1173" s="1" t="s">
        <v>15384</v>
      </c>
      <c r="O1173" s="1" t="s">
        <v>15385</v>
      </c>
      <c r="P1173" s="1">
        <v>1.0</v>
      </c>
      <c r="Q1173" s="1">
        <v>2.0</v>
      </c>
      <c r="R1173" s="1">
        <v>7.0</v>
      </c>
      <c r="S1173" s="1">
        <v>6.0</v>
      </c>
      <c r="T1173" s="1">
        <v>1.0</v>
      </c>
      <c r="U1173" s="1">
        <v>4.0</v>
      </c>
      <c r="V1173" s="1" t="s">
        <v>15386</v>
      </c>
      <c r="W1173" s="10">
        <v>44014.0</v>
      </c>
      <c r="X1173" s="6"/>
      <c r="Y1173" s="1" t="s">
        <v>36</v>
      </c>
    </row>
    <row r="1174">
      <c r="A1174" s="1" t="s">
        <v>15387</v>
      </c>
      <c r="B1174" s="1" t="s">
        <v>15388</v>
      </c>
      <c r="C1174" s="1" t="s">
        <v>15389</v>
      </c>
      <c r="D1174" s="1" t="s">
        <v>15389</v>
      </c>
      <c r="H1174" s="1" t="s">
        <v>15390</v>
      </c>
      <c r="J1174" s="4" t="s">
        <v>15391</v>
      </c>
      <c r="K1174" s="1" t="s">
        <v>30</v>
      </c>
      <c r="L1174" s="1" t="s">
        <v>31</v>
      </c>
      <c r="M1174" s="1" t="s">
        <v>2507</v>
      </c>
      <c r="N1174" s="1" t="s">
        <v>15392</v>
      </c>
      <c r="O1174" s="1" t="s">
        <v>15393</v>
      </c>
      <c r="P1174" s="1">
        <v>2.0</v>
      </c>
      <c r="Q1174" s="1">
        <v>1.0</v>
      </c>
      <c r="U1174" s="1">
        <v>2.0</v>
      </c>
      <c r="V1174" s="1" t="s">
        <v>15394</v>
      </c>
      <c r="W1174" s="10">
        <v>44015.0</v>
      </c>
      <c r="X1174" s="6"/>
      <c r="Y1174" s="1" t="s">
        <v>36</v>
      </c>
    </row>
    <row r="1175">
      <c r="A1175" s="1" t="s">
        <v>5090</v>
      </c>
      <c r="B1175" s="1" t="s">
        <v>5091</v>
      </c>
      <c r="C1175" s="1" t="s">
        <v>5092</v>
      </c>
      <c r="D1175" s="1" t="s">
        <v>5093</v>
      </c>
      <c r="G1175" s="1" t="s">
        <v>5094</v>
      </c>
      <c r="J1175" s="4" t="s">
        <v>5095</v>
      </c>
      <c r="K1175" s="1" t="s">
        <v>30</v>
      </c>
      <c r="L1175" s="1" t="s">
        <v>51</v>
      </c>
      <c r="M1175" s="1" t="s">
        <v>5018</v>
      </c>
      <c r="N1175" s="1" t="s">
        <v>5096</v>
      </c>
      <c r="O1175" s="1" t="s">
        <v>5097</v>
      </c>
      <c r="P1175" s="1">
        <v>1.0</v>
      </c>
      <c r="Q1175" s="1">
        <v>1.0</v>
      </c>
      <c r="U1175" s="1">
        <v>3.0</v>
      </c>
      <c r="V1175" s="1" t="s">
        <v>5098</v>
      </c>
      <c r="W1175" s="10">
        <v>44015.0</v>
      </c>
      <c r="X1175" s="6"/>
      <c r="Y1175" s="1" t="s">
        <v>36</v>
      </c>
    </row>
    <row r="1176">
      <c r="A1176" s="1" t="s">
        <v>15395</v>
      </c>
      <c r="B1176" s="1" t="s">
        <v>15396</v>
      </c>
      <c r="C1176" s="1" t="s">
        <v>15397</v>
      </c>
      <c r="J1176" s="4" t="s">
        <v>15398</v>
      </c>
      <c r="K1176" s="1" t="s">
        <v>30</v>
      </c>
      <c r="L1176" s="1" t="s">
        <v>31</v>
      </c>
      <c r="M1176" s="1" t="s">
        <v>4940</v>
      </c>
      <c r="N1176" s="1" t="s">
        <v>15399</v>
      </c>
      <c r="O1176" s="1" t="s">
        <v>15400</v>
      </c>
      <c r="P1176" s="1">
        <v>1.0</v>
      </c>
      <c r="Q1176" s="1">
        <v>1.0</v>
      </c>
      <c r="U1176" s="1">
        <v>4.0</v>
      </c>
      <c r="V1176" s="1" t="s">
        <v>15401</v>
      </c>
      <c r="W1176" s="10">
        <v>44015.0</v>
      </c>
      <c r="X1176" s="6"/>
      <c r="Y1176" s="6"/>
    </row>
    <row r="1177">
      <c r="A1177" s="1" t="s">
        <v>5128</v>
      </c>
      <c r="B1177" s="1" t="s">
        <v>5129</v>
      </c>
      <c r="C1177" s="1" t="s">
        <v>5130</v>
      </c>
      <c r="J1177" s="4" t="s">
        <v>5131</v>
      </c>
      <c r="K1177" s="1" t="s">
        <v>401</v>
      </c>
      <c r="L1177" s="1" t="s">
        <v>31</v>
      </c>
      <c r="M1177" s="1" t="s">
        <v>5132</v>
      </c>
      <c r="N1177" s="1" t="s">
        <v>5133</v>
      </c>
      <c r="O1177" s="1" t="s">
        <v>5134</v>
      </c>
      <c r="P1177" s="1">
        <v>1.0</v>
      </c>
      <c r="Q1177" s="1">
        <v>1.0</v>
      </c>
      <c r="U1177" s="1">
        <v>1.0</v>
      </c>
      <c r="V1177" s="1" t="s">
        <v>5135</v>
      </c>
      <c r="W1177" s="10">
        <v>44013.0</v>
      </c>
      <c r="X1177" s="6"/>
      <c r="Y1177" s="6"/>
    </row>
    <row r="1178">
      <c r="A1178" s="1" t="s">
        <v>15402</v>
      </c>
      <c r="B1178" s="1" t="s">
        <v>15403</v>
      </c>
      <c r="C1178" s="1" t="s">
        <v>15404</v>
      </c>
      <c r="H1178" s="1" t="s">
        <v>15405</v>
      </c>
      <c r="J1178" s="4" t="s">
        <v>15406</v>
      </c>
      <c r="K1178" s="1" t="s">
        <v>30</v>
      </c>
      <c r="L1178" s="1" t="s">
        <v>79</v>
      </c>
      <c r="M1178" s="1" t="s">
        <v>15407</v>
      </c>
      <c r="N1178" s="1" t="s">
        <v>15408</v>
      </c>
      <c r="O1178" s="1" t="s">
        <v>15409</v>
      </c>
      <c r="P1178" s="1">
        <v>1.0</v>
      </c>
      <c r="Q1178" s="1">
        <v>1.0</v>
      </c>
      <c r="U1178" s="1">
        <v>37.0</v>
      </c>
      <c r="V1178" s="1" t="s">
        <v>15410</v>
      </c>
      <c r="W1178" s="10">
        <v>43902.0</v>
      </c>
      <c r="X1178" s="6"/>
      <c r="Y1178" s="1" t="s">
        <v>36</v>
      </c>
    </row>
    <row r="1179">
      <c r="A1179" s="1" t="s">
        <v>15411</v>
      </c>
      <c r="B1179" s="1" t="s">
        <v>15412</v>
      </c>
      <c r="C1179" s="1" t="s">
        <v>15413</v>
      </c>
      <c r="D1179" s="1" t="s">
        <v>15414</v>
      </c>
      <c r="J1179" s="4" t="s">
        <v>15415</v>
      </c>
      <c r="K1179" s="1" t="s">
        <v>61</v>
      </c>
      <c r="L1179" s="1" t="s">
        <v>31</v>
      </c>
      <c r="M1179" s="1" t="s">
        <v>3572</v>
      </c>
      <c r="N1179" s="1" t="s">
        <v>15416</v>
      </c>
      <c r="O1179" s="1" t="s">
        <v>15417</v>
      </c>
      <c r="P1179" s="1">
        <v>1.0</v>
      </c>
      <c r="Q1179" s="1">
        <v>1.0</v>
      </c>
      <c r="U1179" s="1">
        <v>1.0</v>
      </c>
      <c r="V1179" s="1" t="s">
        <v>15418</v>
      </c>
      <c r="W1179" s="10">
        <v>44012.0</v>
      </c>
      <c r="X1179" s="1" t="s">
        <v>135</v>
      </c>
      <c r="Y1179" s="1" t="s">
        <v>199</v>
      </c>
    </row>
    <row r="1180">
      <c r="A1180" s="1" t="s">
        <v>15419</v>
      </c>
      <c r="B1180" s="1" t="s">
        <v>15420</v>
      </c>
      <c r="C1180" s="1" t="s">
        <v>15421</v>
      </c>
      <c r="D1180" s="1" t="s">
        <v>15422</v>
      </c>
      <c r="F1180" s="1" t="s">
        <v>15423</v>
      </c>
      <c r="G1180" s="1" t="s">
        <v>13337</v>
      </c>
      <c r="J1180" s="4" t="s">
        <v>15424</v>
      </c>
      <c r="K1180" s="1" t="s">
        <v>401</v>
      </c>
      <c r="L1180" s="1" t="s">
        <v>51</v>
      </c>
      <c r="M1180" s="1" t="s">
        <v>15425</v>
      </c>
      <c r="N1180" s="1" t="s">
        <v>15426</v>
      </c>
      <c r="O1180" s="1" t="s">
        <v>15427</v>
      </c>
      <c r="P1180" s="1">
        <v>1.0</v>
      </c>
      <c r="Q1180" s="1">
        <v>1.0</v>
      </c>
      <c r="U1180" s="1">
        <v>16.0</v>
      </c>
      <c r="V1180" s="1" t="s">
        <v>15428</v>
      </c>
      <c r="W1180" s="10">
        <v>44002.0</v>
      </c>
      <c r="X1180" s="1" t="s">
        <v>95</v>
      </c>
      <c r="Y1180" s="6"/>
    </row>
    <row r="1181">
      <c r="A1181" s="1" t="s">
        <v>15429</v>
      </c>
      <c r="B1181" s="1" t="s">
        <v>15430</v>
      </c>
      <c r="C1181" s="1" t="s">
        <v>15397</v>
      </c>
      <c r="H1181" s="1" t="s">
        <v>15431</v>
      </c>
      <c r="J1181" s="4" t="s">
        <v>15432</v>
      </c>
      <c r="K1181" s="1" t="s">
        <v>30</v>
      </c>
      <c r="L1181" s="1" t="s">
        <v>31</v>
      </c>
      <c r="M1181" s="1" t="s">
        <v>4940</v>
      </c>
      <c r="N1181" s="1" t="s">
        <v>15433</v>
      </c>
      <c r="O1181" s="1" t="s">
        <v>15434</v>
      </c>
      <c r="P1181" s="1">
        <v>1.0</v>
      </c>
      <c r="Q1181" s="1">
        <v>1.0</v>
      </c>
      <c r="U1181" s="1">
        <v>1.0</v>
      </c>
      <c r="V1181" s="1" t="s">
        <v>15435</v>
      </c>
      <c r="W1181" s="10">
        <v>44012.0</v>
      </c>
      <c r="X1181" s="6"/>
      <c r="Y1181" s="1" t="s">
        <v>36</v>
      </c>
    </row>
    <row r="1182">
      <c r="A1182" s="1" t="s">
        <v>5192</v>
      </c>
      <c r="B1182" s="1" t="s">
        <v>5193</v>
      </c>
      <c r="C1182" s="1" t="s">
        <v>5194</v>
      </c>
      <c r="H1182" s="1" t="s">
        <v>5195</v>
      </c>
      <c r="J1182" s="4" t="s">
        <v>5196</v>
      </c>
      <c r="K1182" s="1" t="s">
        <v>30</v>
      </c>
      <c r="L1182" s="1" t="s">
        <v>31</v>
      </c>
      <c r="M1182" s="1" t="s">
        <v>2507</v>
      </c>
      <c r="N1182" s="1" t="s">
        <v>5197</v>
      </c>
      <c r="O1182" s="1" t="s">
        <v>5198</v>
      </c>
      <c r="P1182" s="1">
        <v>1.0</v>
      </c>
      <c r="Q1182" s="1">
        <v>1.0</v>
      </c>
      <c r="U1182" s="1">
        <v>22.0</v>
      </c>
      <c r="V1182" s="1" t="s">
        <v>5199</v>
      </c>
      <c r="W1182" s="10">
        <v>43947.0</v>
      </c>
      <c r="X1182" s="6"/>
      <c r="Y1182" s="1" t="s">
        <v>36</v>
      </c>
    </row>
    <row r="1183">
      <c r="A1183" s="1" t="s">
        <v>15436</v>
      </c>
      <c r="B1183" s="1" t="s">
        <v>15437</v>
      </c>
      <c r="C1183" s="1" t="s">
        <v>15421</v>
      </c>
      <c r="D1183" s="1" t="s">
        <v>15422</v>
      </c>
      <c r="F1183" s="1" t="s">
        <v>15423</v>
      </c>
      <c r="G1183" s="1" t="s">
        <v>13337</v>
      </c>
      <c r="J1183" s="4" t="s">
        <v>15438</v>
      </c>
      <c r="K1183" s="1" t="s">
        <v>30</v>
      </c>
      <c r="L1183" s="1" t="s">
        <v>31</v>
      </c>
      <c r="M1183" s="1" t="s">
        <v>15439</v>
      </c>
      <c r="N1183" s="1" t="s">
        <v>15440</v>
      </c>
      <c r="O1183" s="1" t="s">
        <v>15441</v>
      </c>
      <c r="P1183" s="1">
        <v>1.0</v>
      </c>
      <c r="Q1183" s="1">
        <v>1.0</v>
      </c>
      <c r="U1183" s="1">
        <v>2.0</v>
      </c>
      <c r="V1183" s="1" t="s">
        <v>15442</v>
      </c>
      <c r="W1183" s="10">
        <v>44011.0</v>
      </c>
      <c r="X1183" s="1" t="s">
        <v>95</v>
      </c>
      <c r="Y1183" s="6"/>
    </row>
    <row r="1184">
      <c r="A1184" s="1" t="s">
        <v>15443</v>
      </c>
      <c r="B1184" s="1" t="s">
        <v>15444</v>
      </c>
      <c r="C1184" s="1" t="s">
        <v>15445</v>
      </c>
      <c r="D1184" s="1" t="s">
        <v>15445</v>
      </c>
      <c r="J1184" s="4" t="s">
        <v>15446</v>
      </c>
      <c r="K1184" s="1" t="s">
        <v>401</v>
      </c>
      <c r="L1184" s="1" t="s">
        <v>79</v>
      </c>
      <c r="M1184" s="1" t="s">
        <v>15447</v>
      </c>
      <c r="N1184" s="1" t="s">
        <v>15448</v>
      </c>
      <c r="O1184" s="1" t="s">
        <v>15449</v>
      </c>
      <c r="P1184" s="1">
        <v>2.0</v>
      </c>
      <c r="R1184" s="1">
        <v>1.0</v>
      </c>
      <c r="U1184" s="1">
        <v>235.0</v>
      </c>
      <c r="V1184" s="1" t="s">
        <v>15450</v>
      </c>
      <c r="W1184" s="10">
        <v>43901.0</v>
      </c>
      <c r="X1184" s="6"/>
      <c r="Y1184" s="1" t="s">
        <v>36</v>
      </c>
    </row>
    <row r="1185">
      <c r="A1185" s="1" t="s">
        <v>15451</v>
      </c>
      <c r="B1185" s="1" t="s">
        <v>15452</v>
      </c>
      <c r="C1185" s="1" t="s">
        <v>15453</v>
      </c>
      <c r="D1185" s="1" t="s">
        <v>15454</v>
      </c>
      <c r="E1185" s="1" t="s">
        <v>15455</v>
      </c>
      <c r="G1185" s="1" t="s">
        <v>8325</v>
      </c>
      <c r="J1185" s="4" t="s">
        <v>15456</v>
      </c>
      <c r="K1185" s="1" t="s">
        <v>30</v>
      </c>
      <c r="L1185" s="1" t="s">
        <v>51</v>
      </c>
      <c r="M1185" s="1" t="s">
        <v>15457</v>
      </c>
      <c r="N1185" s="1" t="s">
        <v>15458</v>
      </c>
      <c r="O1185" s="1" t="s">
        <v>15459</v>
      </c>
      <c r="P1185" s="1">
        <v>1.0</v>
      </c>
      <c r="Q1185" s="1">
        <v>1.0</v>
      </c>
      <c r="U1185" s="1">
        <v>19.0</v>
      </c>
      <c r="V1185" s="1" t="s">
        <v>15460</v>
      </c>
      <c r="W1185" s="10">
        <v>43989.0</v>
      </c>
      <c r="X1185" s="6"/>
      <c r="Y1185" s="1" t="s">
        <v>36</v>
      </c>
    </row>
    <row r="1186">
      <c r="A1186" s="1" t="s">
        <v>15461</v>
      </c>
      <c r="B1186" s="1" t="s">
        <v>15462</v>
      </c>
      <c r="C1186" s="1" t="s">
        <v>15463</v>
      </c>
      <c r="J1186" s="4" t="s">
        <v>15464</v>
      </c>
      <c r="K1186" s="1" t="s">
        <v>30</v>
      </c>
      <c r="L1186" s="1" t="s">
        <v>79</v>
      </c>
      <c r="M1186" s="1" t="s">
        <v>15465</v>
      </c>
      <c r="N1186" s="1" t="s">
        <v>15466</v>
      </c>
      <c r="O1186" s="1" t="s">
        <v>15467</v>
      </c>
      <c r="P1186" s="1">
        <v>2.0</v>
      </c>
      <c r="Q1186" s="1">
        <v>1.0</v>
      </c>
      <c r="U1186" s="1">
        <v>82.0</v>
      </c>
      <c r="V1186" s="1" t="s">
        <v>15468</v>
      </c>
      <c r="W1186" s="10">
        <v>43880.0</v>
      </c>
      <c r="X1186" s="6"/>
      <c r="Y1186" s="1" t="s">
        <v>36</v>
      </c>
    </row>
    <row r="1187">
      <c r="A1187" s="1" t="s">
        <v>15469</v>
      </c>
      <c r="B1187" s="1" t="s">
        <v>15470</v>
      </c>
      <c r="C1187" s="1" t="s">
        <v>15471</v>
      </c>
      <c r="J1187" s="4" t="s">
        <v>15472</v>
      </c>
      <c r="K1187" s="1" t="s">
        <v>401</v>
      </c>
      <c r="L1187" s="1" t="s">
        <v>79</v>
      </c>
      <c r="M1187" s="1" t="s">
        <v>14556</v>
      </c>
      <c r="N1187" s="1" t="s">
        <v>15473</v>
      </c>
      <c r="O1187" s="1" t="s">
        <v>15474</v>
      </c>
      <c r="P1187" s="1">
        <v>2.0</v>
      </c>
      <c r="Q1187" s="1">
        <v>1.0</v>
      </c>
      <c r="U1187" s="1">
        <v>12.0</v>
      </c>
      <c r="V1187" s="1" t="s">
        <v>15475</v>
      </c>
      <c r="W1187" s="10">
        <v>43980.0</v>
      </c>
      <c r="X1187" s="6"/>
      <c r="Y1187" s="1" t="s">
        <v>36</v>
      </c>
    </row>
    <row r="1188">
      <c r="A1188" s="1" t="s">
        <v>15476</v>
      </c>
      <c r="B1188" s="1" t="s">
        <v>15477</v>
      </c>
      <c r="C1188" s="1" t="s">
        <v>15478</v>
      </c>
      <c r="J1188" s="4" t="s">
        <v>15479</v>
      </c>
      <c r="K1188" s="1" t="s">
        <v>30</v>
      </c>
      <c r="L1188" s="1" t="s">
        <v>4536</v>
      </c>
      <c r="M1188" s="1" t="s">
        <v>15230</v>
      </c>
      <c r="N1188" s="1" t="s">
        <v>15480</v>
      </c>
      <c r="O1188" s="1" t="s">
        <v>15481</v>
      </c>
      <c r="P1188" s="1">
        <v>1.0</v>
      </c>
      <c r="Q1188" s="1">
        <v>1.0</v>
      </c>
      <c r="U1188" s="1">
        <v>4.0</v>
      </c>
      <c r="V1188" s="1" t="s">
        <v>15482</v>
      </c>
      <c r="W1188" s="10">
        <v>44008.0</v>
      </c>
      <c r="X1188" s="6"/>
      <c r="Y1188" s="1" t="s">
        <v>36</v>
      </c>
    </row>
    <row r="1189">
      <c r="A1189" s="1" t="s">
        <v>15483</v>
      </c>
      <c r="B1189" s="1" t="s">
        <v>15484</v>
      </c>
      <c r="C1189" s="1" t="s">
        <v>15485</v>
      </c>
      <c r="H1189" s="1" t="s">
        <v>15486</v>
      </c>
      <c r="J1189" s="4" t="s">
        <v>15487</v>
      </c>
      <c r="K1189" s="1" t="s">
        <v>663</v>
      </c>
      <c r="L1189" s="1" t="s">
        <v>31</v>
      </c>
      <c r="M1189" s="1" t="s">
        <v>6549</v>
      </c>
      <c r="N1189" s="1" t="s">
        <v>15488</v>
      </c>
      <c r="O1189" s="1" t="s">
        <v>15489</v>
      </c>
      <c r="P1189" s="1">
        <v>1.0</v>
      </c>
      <c r="Q1189" s="1">
        <v>1.0</v>
      </c>
      <c r="U1189" s="1">
        <v>98138.0</v>
      </c>
      <c r="V1189" s="1" t="s">
        <v>15490</v>
      </c>
      <c r="W1189" s="9"/>
      <c r="X1189" s="6"/>
      <c r="Y1189" s="1" t="s">
        <v>168</v>
      </c>
    </row>
    <row r="1190">
      <c r="A1190" s="1" t="s">
        <v>15491</v>
      </c>
      <c r="B1190" s="1" t="s">
        <v>15492</v>
      </c>
      <c r="C1190" s="1" t="s">
        <v>15445</v>
      </c>
      <c r="D1190" s="1" t="s">
        <v>15445</v>
      </c>
      <c r="J1190" s="4" t="s">
        <v>15493</v>
      </c>
      <c r="K1190" s="1" t="s">
        <v>401</v>
      </c>
      <c r="L1190" s="1" t="s">
        <v>79</v>
      </c>
      <c r="M1190" s="1" t="s">
        <v>15494</v>
      </c>
      <c r="N1190" s="1" t="s">
        <v>15495</v>
      </c>
      <c r="O1190" s="1" t="s">
        <v>15496</v>
      </c>
      <c r="P1190" s="1">
        <v>2.0</v>
      </c>
      <c r="Q1190" s="1">
        <v>1.0</v>
      </c>
      <c r="U1190" s="1">
        <v>2.0</v>
      </c>
      <c r="V1190" s="1" t="s">
        <v>15497</v>
      </c>
      <c r="W1190" s="10">
        <v>44004.0</v>
      </c>
      <c r="X1190" s="6"/>
      <c r="Y1190" s="1" t="s">
        <v>36</v>
      </c>
    </row>
    <row r="1191">
      <c r="A1191" s="1" t="s">
        <v>15498</v>
      </c>
      <c r="B1191" s="1" t="s">
        <v>15499</v>
      </c>
      <c r="C1191" s="1" t="s">
        <v>15500</v>
      </c>
      <c r="D1191" s="1" t="s">
        <v>15501</v>
      </c>
      <c r="J1191" s="4" t="s">
        <v>15502</v>
      </c>
      <c r="K1191" s="1" t="s">
        <v>30</v>
      </c>
      <c r="L1191" s="1" t="s">
        <v>51</v>
      </c>
      <c r="M1191" s="1" t="s">
        <v>15503</v>
      </c>
      <c r="N1191" s="1" t="s">
        <v>15504</v>
      </c>
      <c r="O1191" s="1" t="s">
        <v>15505</v>
      </c>
      <c r="P1191" s="1">
        <v>7.0</v>
      </c>
      <c r="Q1191" s="1">
        <v>1.0</v>
      </c>
      <c r="R1191" s="1">
        <v>2.0</v>
      </c>
      <c r="S1191" s="1">
        <v>4.0</v>
      </c>
      <c r="U1191" s="1">
        <v>228.0</v>
      </c>
      <c r="V1191" s="1" t="s">
        <v>15506</v>
      </c>
      <c r="W1191" s="10">
        <v>43904.0</v>
      </c>
      <c r="X1191" s="6"/>
      <c r="Y1191" s="1" t="s">
        <v>36</v>
      </c>
    </row>
    <row r="1192">
      <c r="A1192" s="1" t="s">
        <v>15507</v>
      </c>
      <c r="B1192" s="1" t="s">
        <v>15508</v>
      </c>
      <c r="C1192" s="1" t="s">
        <v>15509</v>
      </c>
      <c r="J1192" s="4" t="s">
        <v>15510</v>
      </c>
      <c r="K1192" s="1" t="s">
        <v>30</v>
      </c>
      <c r="L1192" s="1" t="s">
        <v>79</v>
      </c>
      <c r="M1192" s="1" t="s">
        <v>15465</v>
      </c>
      <c r="N1192" s="1" t="s">
        <v>15511</v>
      </c>
      <c r="O1192" s="1" t="s">
        <v>15512</v>
      </c>
      <c r="P1192" s="1">
        <v>4.0</v>
      </c>
      <c r="Q1192" s="1">
        <v>1.0</v>
      </c>
      <c r="U1192" s="1">
        <v>198.0</v>
      </c>
      <c r="V1192" s="1" t="s">
        <v>15513</v>
      </c>
      <c r="W1192" s="10">
        <v>43980.0</v>
      </c>
      <c r="X1192" s="6"/>
      <c r="Y1192" s="1" t="s">
        <v>36</v>
      </c>
    </row>
    <row r="1193">
      <c r="A1193" s="1" t="s">
        <v>5325</v>
      </c>
      <c r="B1193" s="1" t="s">
        <v>5326</v>
      </c>
      <c r="C1193" s="1" t="s">
        <v>5327</v>
      </c>
      <c r="D1193" s="1" t="s">
        <v>5328</v>
      </c>
      <c r="J1193" s="4" t="s">
        <v>5329</v>
      </c>
      <c r="K1193" s="1" t="s">
        <v>30</v>
      </c>
      <c r="L1193" s="1" t="s">
        <v>31</v>
      </c>
      <c r="M1193" s="1" t="s">
        <v>4639</v>
      </c>
      <c r="N1193" s="1" t="s">
        <v>5330</v>
      </c>
      <c r="O1193" s="1" t="s">
        <v>5331</v>
      </c>
      <c r="P1193" s="1">
        <v>1.0</v>
      </c>
      <c r="Q1193" s="1">
        <v>1.0</v>
      </c>
      <c r="U1193" s="1">
        <v>7.0</v>
      </c>
      <c r="V1193" s="1" t="s">
        <v>5332</v>
      </c>
      <c r="W1193" s="10">
        <v>43979.0</v>
      </c>
      <c r="X1193" s="6"/>
      <c r="Y1193" s="6"/>
    </row>
    <row r="1194">
      <c r="A1194" s="1" t="s">
        <v>15514</v>
      </c>
      <c r="B1194" s="1" t="s">
        <v>15515</v>
      </c>
      <c r="C1194" s="1" t="s">
        <v>15516</v>
      </c>
      <c r="H1194" s="1" t="s">
        <v>15517</v>
      </c>
      <c r="J1194" s="4" t="s">
        <v>15518</v>
      </c>
      <c r="K1194" s="1" t="s">
        <v>401</v>
      </c>
      <c r="L1194" s="1" t="s">
        <v>51</v>
      </c>
      <c r="M1194" s="1" t="s">
        <v>15519</v>
      </c>
      <c r="N1194" s="1" t="s">
        <v>15520</v>
      </c>
      <c r="O1194" s="1" t="s">
        <v>15521</v>
      </c>
      <c r="P1194" s="1">
        <v>1.0</v>
      </c>
      <c r="Q1194" s="1">
        <v>1.0</v>
      </c>
      <c r="U1194" s="1">
        <v>45.0</v>
      </c>
      <c r="V1194" s="1" t="s">
        <v>15522</v>
      </c>
      <c r="W1194" s="10">
        <v>43942.0</v>
      </c>
      <c r="X1194" s="6"/>
      <c r="Y1194" s="1" t="s">
        <v>36</v>
      </c>
    </row>
    <row r="1195">
      <c r="A1195" s="1" t="s">
        <v>15523</v>
      </c>
      <c r="B1195" s="1" t="s">
        <v>15524</v>
      </c>
      <c r="C1195" s="1" t="s">
        <v>15525</v>
      </c>
      <c r="J1195" s="4" t="s">
        <v>15526</v>
      </c>
      <c r="K1195" s="1" t="s">
        <v>401</v>
      </c>
      <c r="L1195" s="1" t="s">
        <v>79</v>
      </c>
      <c r="M1195" s="1" t="s">
        <v>7404</v>
      </c>
      <c r="N1195" s="1" t="s">
        <v>15527</v>
      </c>
      <c r="O1195" s="1" t="s">
        <v>15528</v>
      </c>
      <c r="P1195" s="1">
        <v>1.0</v>
      </c>
      <c r="Q1195" s="1">
        <v>1.0</v>
      </c>
      <c r="R1195" s="1">
        <v>1.0</v>
      </c>
      <c r="U1195" s="1">
        <v>31.0</v>
      </c>
      <c r="V1195" s="1" t="s">
        <v>15529</v>
      </c>
      <c r="W1195" s="10">
        <v>43943.0</v>
      </c>
      <c r="X1195" s="6"/>
      <c r="Y1195" s="1" t="s">
        <v>36</v>
      </c>
    </row>
    <row r="1196">
      <c r="A1196" s="1" t="s">
        <v>15530</v>
      </c>
      <c r="B1196" s="1" t="s">
        <v>15531</v>
      </c>
      <c r="C1196" s="1" t="s">
        <v>15532</v>
      </c>
      <c r="H1196" s="1" t="s">
        <v>15533</v>
      </c>
      <c r="J1196" s="4" t="s">
        <v>15534</v>
      </c>
      <c r="K1196" s="1" t="s">
        <v>2309</v>
      </c>
      <c r="L1196" s="1" t="s">
        <v>51</v>
      </c>
      <c r="M1196" s="1" t="s">
        <v>8568</v>
      </c>
      <c r="N1196" s="1" t="s">
        <v>15535</v>
      </c>
      <c r="O1196" s="1" t="s">
        <v>15536</v>
      </c>
      <c r="P1196" s="1">
        <v>1.0</v>
      </c>
      <c r="Q1196" s="1">
        <v>2.0</v>
      </c>
      <c r="R1196" s="1">
        <v>1.0</v>
      </c>
      <c r="S1196" s="1">
        <v>1.0</v>
      </c>
      <c r="U1196" s="1">
        <v>16.0</v>
      </c>
      <c r="V1196" s="1" t="s">
        <v>15537</v>
      </c>
      <c r="W1196" s="10">
        <v>43943.0</v>
      </c>
      <c r="X1196" s="6"/>
      <c r="Y1196" s="1" t="s">
        <v>36</v>
      </c>
    </row>
    <row r="1197">
      <c r="A1197" s="1" t="s">
        <v>15538</v>
      </c>
      <c r="B1197" s="1" t="s">
        <v>15539</v>
      </c>
      <c r="C1197" s="1" t="s">
        <v>15540</v>
      </c>
      <c r="J1197" s="4" t="s">
        <v>15541</v>
      </c>
      <c r="K1197" s="1" t="s">
        <v>401</v>
      </c>
      <c r="L1197" s="1" t="s">
        <v>31</v>
      </c>
      <c r="M1197" s="1" t="s">
        <v>14507</v>
      </c>
      <c r="N1197" s="1" t="s">
        <v>15542</v>
      </c>
      <c r="O1197" s="1" t="s">
        <v>15543</v>
      </c>
      <c r="P1197" s="1">
        <v>1.0</v>
      </c>
      <c r="Q1197" s="1">
        <v>1.0</v>
      </c>
      <c r="U1197" s="1">
        <v>19.0</v>
      </c>
      <c r="V1197" s="1" t="s">
        <v>15544</v>
      </c>
      <c r="W1197" s="10">
        <v>43978.0</v>
      </c>
      <c r="X1197" s="6"/>
      <c r="Y1197" s="1" t="s">
        <v>36</v>
      </c>
    </row>
    <row r="1198">
      <c r="A1198" s="1" t="s">
        <v>15545</v>
      </c>
      <c r="B1198" s="1" t="s">
        <v>15546</v>
      </c>
      <c r="C1198" s="1" t="s">
        <v>15547</v>
      </c>
      <c r="H1198" s="1" t="s">
        <v>15548</v>
      </c>
      <c r="J1198" s="4" t="s">
        <v>15549</v>
      </c>
      <c r="K1198" s="1" t="s">
        <v>30</v>
      </c>
      <c r="L1198" s="1" t="s">
        <v>51</v>
      </c>
      <c r="M1198" s="1" t="s">
        <v>15550</v>
      </c>
      <c r="N1198" s="1" t="s">
        <v>15551</v>
      </c>
      <c r="O1198" s="1" t="s">
        <v>15552</v>
      </c>
      <c r="P1198" s="1">
        <v>1.0</v>
      </c>
      <c r="Q1198" s="1">
        <v>1.0</v>
      </c>
      <c r="U1198" s="1">
        <v>3.0</v>
      </c>
      <c r="V1198" s="1" t="s">
        <v>15553</v>
      </c>
      <c r="W1198" s="10">
        <v>44002.0</v>
      </c>
      <c r="X1198" s="6"/>
      <c r="Y1198" s="1" t="s">
        <v>36</v>
      </c>
    </row>
    <row r="1199">
      <c r="A1199" s="1" t="s">
        <v>15554</v>
      </c>
      <c r="B1199" s="1" t="s">
        <v>15555</v>
      </c>
      <c r="C1199" s="1" t="s">
        <v>15556</v>
      </c>
      <c r="D1199" s="1" t="s">
        <v>15557</v>
      </c>
      <c r="H1199" s="1" t="s">
        <v>15558</v>
      </c>
      <c r="J1199" s="4" t="s">
        <v>15559</v>
      </c>
      <c r="K1199" s="1" t="s">
        <v>30</v>
      </c>
      <c r="L1199" s="1" t="s">
        <v>163</v>
      </c>
      <c r="M1199" s="1" t="s">
        <v>15560</v>
      </c>
      <c r="N1199" s="1" t="s">
        <v>15561</v>
      </c>
      <c r="O1199" s="1" t="s">
        <v>15562</v>
      </c>
      <c r="P1199" s="1">
        <v>1.0</v>
      </c>
      <c r="Q1199" s="1">
        <v>1.0</v>
      </c>
      <c r="U1199" s="1">
        <v>26.0</v>
      </c>
      <c r="V1199" s="1" t="s">
        <v>15563</v>
      </c>
      <c r="W1199" s="10">
        <v>43929.0</v>
      </c>
      <c r="X1199" s="6"/>
      <c r="Y1199" s="1" t="s">
        <v>36</v>
      </c>
    </row>
    <row r="1200">
      <c r="A1200" s="1" t="s">
        <v>15564</v>
      </c>
      <c r="B1200" s="1" t="s">
        <v>15565</v>
      </c>
      <c r="C1200" s="1" t="s">
        <v>15566</v>
      </c>
      <c r="J1200" s="4" t="s">
        <v>15567</v>
      </c>
      <c r="K1200" s="1" t="s">
        <v>401</v>
      </c>
      <c r="L1200" s="1" t="s">
        <v>51</v>
      </c>
      <c r="M1200" s="1" t="s">
        <v>15568</v>
      </c>
      <c r="N1200" s="1" t="s">
        <v>15569</v>
      </c>
      <c r="O1200" s="1" t="s">
        <v>15570</v>
      </c>
      <c r="P1200" s="1">
        <v>6.0</v>
      </c>
      <c r="Q1200" s="1">
        <v>2.0</v>
      </c>
      <c r="U1200" s="1">
        <v>60.0</v>
      </c>
      <c r="V1200" s="1" t="s">
        <v>15571</v>
      </c>
      <c r="W1200" s="10">
        <v>43916.0</v>
      </c>
      <c r="X1200" s="6"/>
      <c r="Y1200" s="6"/>
    </row>
    <row r="1201">
      <c r="A1201" s="1" t="s">
        <v>5460</v>
      </c>
      <c r="B1201" s="1" t="s">
        <v>5461</v>
      </c>
      <c r="C1201" s="1" t="s">
        <v>5462</v>
      </c>
      <c r="D1201" s="1" t="s">
        <v>5463</v>
      </c>
      <c r="H1201" s="1" t="s">
        <v>5464</v>
      </c>
      <c r="J1201" s="4" t="s">
        <v>5465</v>
      </c>
      <c r="K1201" s="1" t="s">
        <v>30</v>
      </c>
      <c r="L1201" s="1" t="s">
        <v>31</v>
      </c>
      <c r="M1201" s="1" t="s">
        <v>5212</v>
      </c>
      <c r="N1201" s="1" t="s">
        <v>5466</v>
      </c>
      <c r="O1201" s="1" t="s">
        <v>5467</v>
      </c>
      <c r="P1201" s="1">
        <v>1.0</v>
      </c>
      <c r="Q1201" s="1">
        <v>1.0</v>
      </c>
      <c r="U1201" s="1">
        <v>6.0</v>
      </c>
      <c r="V1201" s="1" t="s">
        <v>5468</v>
      </c>
      <c r="W1201" s="10">
        <v>43945.0</v>
      </c>
      <c r="X1201" s="6"/>
      <c r="Y1201" s="6"/>
    </row>
    <row r="1202">
      <c r="A1202" s="1" t="s">
        <v>15572</v>
      </c>
      <c r="B1202" s="1" t="s">
        <v>15573</v>
      </c>
      <c r="C1202" s="1" t="s">
        <v>15574</v>
      </c>
      <c r="J1202" s="4" t="s">
        <v>15575</v>
      </c>
      <c r="K1202" s="1" t="s">
        <v>401</v>
      </c>
      <c r="L1202" s="1" t="s">
        <v>79</v>
      </c>
      <c r="M1202" s="1" t="s">
        <v>4639</v>
      </c>
      <c r="N1202" s="1" t="s">
        <v>15576</v>
      </c>
      <c r="O1202" s="1" t="s">
        <v>15577</v>
      </c>
      <c r="P1202" s="1">
        <v>2.0</v>
      </c>
      <c r="Q1202" s="1">
        <v>1.0</v>
      </c>
      <c r="U1202" s="1">
        <v>6.0</v>
      </c>
      <c r="V1202" s="1" t="s">
        <v>15578</v>
      </c>
      <c r="W1202" s="10">
        <v>43994.0</v>
      </c>
      <c r="X1202" s="6"/>
      <c r="Y1202" s="1" t="s">
        <v>36</v>
      </c>
    </row>
    <row r="1203">
      <c r="A1203" s="1" t="s">
        <v>15579</v>
      </c>
      <c r="B1203" s="1" t="s">
        <v>15580</v>
      </c>
      <c r="C1203" s="1" t="s">
        <v>15581</v>
      </c>
      <c r="D1203" s="1" t="s">
        <v>15582</v>
      </c>
      <c r="F1203" s="1" t="s">
        <v>15583</v>
      </c>
      <c r="G1203" s="1" t="s">
        <v>15584</v>
      </c>
      <c r="J1203" s="4" t="s">
        <v>15585</v>
      </c>
      <c r="K1203" s="1" t="s">
        <v>61</v>
      </c>
      <c r="L1203" s="1" t="s">
        <v>31</v>
      </c>
      <c r="M1203" s="1" t="s">
        <v>15586</v>
      </c>
      <c r="N1203" s="1" t="s">
        <v>15587</v>
      </c>
      <c r="O1203" s="1" t="s">
        <v>15588</v>
      </c>
      <c r="P1203" s="1">
        <v>1.0</v>
      </c>
      <c r="Q1203" s="1">
        <v>2.0</v>
      </c>
      <c r="U1203" s="1">
        <v>117.0</v>
      </c>
      <c r="V1203" s="1" t="s">
        <v>15589</v>
      </c>
      <c r="W1203" s="10">
        <v>43909.0</v>
      </c>
      <c r="X1203" s="1" t="s">
        <v>95</v>
      </c>
      <c r="Y1203" s="1" t="s">
        <v>199</v>
      </c>
    </row>
    <row r="1204">
      <c r="A1204" s="1" t="s">
        <v>15590</v>
      </c>
      <c r="B1204" s="1" t="s">
        <v>15591</v>
      </c>
      <c r="C1204" s="1" t="s">
        <v>15592</v>
      </c>
      <c r="D1204" s="1" t="s">
        <v>15593</v>
      </c>
      <c r="E1204" s="1" t="s">
        <v>15594</v>
      </c>
      <c r="F1204" s="1" t="s">
        <v>15595</v>
      </c>
      <c r="G1204" s="1" t="s">
        <v>15596</v>
      </c>
      <c r="J1204" s="4" t="s">
        <v>15597</v>
      </c>
      <c r="K1204" s="1" t="s">
        <v>663</v>
      </c>
      <c r="L1204" s="1" t="s">
        <v>31</v>
      </c>
      <c r="M1204" s="1" t="s">
        <v>5665</v>
      </c>
      <c r="N1204" s="1" t="s">
        <v>15598</v>
      </c>
      <c r="O1204" s="1" t="s">
        <v>15599</v>
      </c>
      <c r="P1204" s="1">
        <v>1.0</v>
      </c>
      <c r="Q1204" s="1">
        <v>1.0</v>
      </c>
      <c r="U1204" s="1">
        <v>2.0</v>
      </c>
      <c r="V1204" s="1" t="s">
        <v>15600</v>
      </c>
      <c r="W1204" s="10">
        <v>43998.0</v>
      </c>
      <c r="X1204" s="6"/>
      <c r="Y1204" s="6"/>
    </row>
    <row r="1205">
      <c r="A1205" s="1" t="s">
        <v>15601</v>
      </c>
      <c r="B1205" s="1" t="s">
        <v>15602</v>
      </c>
      <c r="C1205" s="1" t="s">
        <v>15603</v>
      </c>
      <c r="D1205" s="1" t="s">
        <v>15604</v>
      </c>
      <c r="J1205" s="4" t="s">
        <v>15605</v>
      </c>
      <c r="K1205" s="1" t="s">
        <v>30</v>
      </c>
      <c r="L1205" s="1" t="s">
        <v>79</v>
      </c>
      <c r="M1205" s="1" t="s">
        <v>15606</v>
      </c>
      <c r="N1205" s="1" t="s">
        <v>15607</v>
      </c>
      <c r="O1205" s="1" t="s">
        <v>15608</v>
      </c>
      <c r="P1205" s="1">
        <v>2.0</v>
      </c>
      <c r="Q1205" s="1">
        <v>1.0</v>
      </c>
      <c r="U1205" s="1">
        <v>2.0</v>
      </c>
      <c r="V1205" s="1" t="s">
        <v>15609</v>
      </c>
      <c r="W1205" s="10">
        <v>43992.0</v>
      </c>
      <c r="X1205" s="6"/>
      <c r="Y1205" s="1" t="s">
        <v>36</v>
      </c>
    </row>
    <row r="1206">
      <c r="A1206" s="1" t="s">
        <v>15610</v>
      </c>
      <c r="B1206" s="1" t="s">
        <v>15611</v>
      </c>
      <c r="C1206" s="1" t="s">
        <v>15612</v>
      </c>
      <c r="D1206" s="1" t="s">
        <v>15613</v>
      </c>
      <c r="G1206" s="1" t="s">
        <v>12216</v>
      </c>
      <c r="J1206" s="4" t="s">
        <v>15614</v>
      </c>
      <c r="K1206" s="1" t="s">
        <v>61</v>
      </c>
      <c r="L1206" s="1" t="s">
        <v>31</v>
      </c>
      <c r="M1206" s="1" t="s">
        <v>10884</v>
      </c>
      <c r="N1206" s="1" t="s">
        <v>15615</v>
      </c>
      <c r="O1206" s="1" t="s">
        <v>15616</v>
      </c>
      <c r="P1206" s="1">
        <v>1.0</v>
      </c>
      <c r="Q1206" s="1">
        <v>1.0</v>
      </c>
      <c r="S1206" s="1">
        <v>1.0</v>
      </c>
      <c r="U1206" s="1">
        <v>1.0</v>
      </c>
      <c r="V1206" s="1" t="s">
        <v>15617</v>
      </c>
      <c r="W1206" s="10">
        <v>43997.0</v>
      </c>
      <c r="X1206" s="6"/>
      <c r="Y1206" s="6"/>
    </row>
    <row r="1207">
      <c r="A1207" s="1" t="s">
        <v>15618</v>
      </c>
      <c r="B1207" s="1" t="s">
        <v>15619</v>
      </c>
      <c r="C1207" s="1" t="s">
        <v>15620</v>
      </c>
      <c r="J1207" s="4" t="s">
        <v>15621</v>
      </c>
      <c r="K1207" s="1" t="s">
        <v>30</v>
      </c>
      <c r="L1207" s="1" t="s">
        <v>7440</v>
      </c>
      <c r="M1207" s="1" t="s">
        <v>15622</v>
      </c>
      <c r="N1207" s="1" t="s">
        <v>15623</v>
      </c>
      <c r="O1207" s="1" t="s">
        <v>15624</v>
      </c>
      <c r="P1207" s="1">
        <v>1.0</v>
      </c>
      <c r="Q1207" s="1">
        <v>1.0</v>
      </c>
      <c r="U1207" s="1">
        <v>25.0</v>
      </c>
      <c r="V1207" s="1" t="s">
        <v>15625</v>
      </c>
      <c r="W1207" s="10">
        <v>43885.0</v>
      </c>
      <c r="X1207" s="6"/>
      <c r="Y1207" s="6"/>
    </row>
    <row r="1208">
      <c r="A1208" s="1" t="s">
        <v>5581</v>
      </c>
      <c r="B1208" s="1" t="s">
        <v>5582</v>
      </c>
      <c r="C1208" s="1" t="s">
        <v>5583</v>
      </c>
      <c r="D1208" s="1" t="s">
        <v>5584</v>
      </c>
      <c r="J1208" s="4" t="s">
        <v>5585</v>
      </c>
      <c r="K1208" s="1" t="s">
        <v>30</v>
      </c>
      <c r="L1208" s="1" t="s">
        <v>31</v>
      </c>
      <c r="M1208" s="1" t="s">
        <v>5586</v>
      </c>
      <c r="N1208" s="1" t="s">
        <v>5587</v>
      </c>
      <c r="O1208" s="1" t="s">
        <v>5588</v>
      </c>
      <c r="P1208" s="1">
        <v>1.0</v>
      </c>
      <c r="Q1208" s="1">
        <v>1.0</v>
      </c>
      <c r="U1208" s="1">
        <v>5.0</v>
      </c>
      <c r="V1208" s="1" t="s">
        <v>5589</v>
      </c>
      <c r="W1208" s="10">
        <v>43752.0</v>
      </c>
      <c r="X1208" s="6"/>
      <c r="Y1208" s="6"/>
    </row>
    <row r="1209">
      <c r="A1209" s="1" t="s">
        <v>15626</v>
      </c>
      <c r="B1209" s="1" t="s">
        <v>15627</v>
      </c>
      <c r="C1209" s="1" t="s">
        <v>15628</v>
      </c>
      <c r="H1209" s="1" t="s">
        <v>15629</v>
      </c>
      <c r="J1209" s="4" t="s">
        <v>15630</v>
      </c>
      <c r="K1209" s="1" t="s">
        <v>61</v>
      </c>
      <c r="L1209" s="1" t="s">
        <v>31</v>
      </c>
      <c r="M1209" s="1" t="s">
        <v>5665</v>
      </c>
      <c r="N1209" s="1" t="s">
        <v>15631</v>
      </c>
      <c r="O1209" s="1" t="s">
        <v>15632</v>
      </c>
      <c r="P1209" s="1">
        <v>1.0</v>
      </c>
      <c r="Q1209" s="1">
        <v>1.0</v>
      </c>
      <c r="U1209" s="1">
        <v>320.0</v>
      </c>
      <c r="V1209" s="1" t="s">
        <v>15633</v>
      </c>
      <c r="W1209" s="9"/>
      <c r="X1209" s="6"/>
      <c r="Y1209" s="6"/>
    </row>
    <row r="1210">
      <c r="A1210" s="1" t="s">
        <v>15634</v>
      </c>
      <c r="B1210" s="1" t="s">
        <v>15635</v>
      </c>
      <c r="C1210" s="1" t="s">
        <v>15636</v>
      </c>
      <c r="D1210" s="1" t="s">
        <v>15637</v>
      </c>
      <c r="E1210" s="1" t="s">
        <v>15638</v>
      </c>
      <c r="H1210" s="1" t="s">
        <v>15639</v>
      </c>
      <c r="J1210" s="4" t="s">
        <v>15640</v>
      </c>
      <c r="K1210" s="1" t="s">
        <v>30</v>
      </c>
      <c r="L1210" s="1" t="s">
        <v>79</v>
      </c>
      <c r="M1210" s="1" t="s">
        <v>15641</v>
      </c>
      <c r="N1210" s="1" t="s">
        <v>15642</v>
      </c>
      <c r="O1210" s="1" t="s">
        <v>15643</v>
      </c>
      <c r="P1210" s="1">
        <v>1.0</v>
      </c>
      <c r="Q1210" s="1">
        <v>1.0</v>
      </c>
      <c r="U1210" s="1">
        <v>13.0</v>
      </c>
      <c r="V1210" s="1" t="s">
        <v>15644</v>
      </c>
      <c r="W1210" s="10">
        <v>43939.0</v>
      </c>
      <c r="X1210" s="6"/>
      <c r="Y1210" s="1" t="s">
        <v>168</v>
      </c>
    </row>
    <row r="1211">
      <c r="A1211" s="1" t="s">
        <v>15645</v>
      </c>
      <c r="B1211" s="1" t="s">
        <v>15646</v>
      </c>
      <c r="C1211" s="1" t="s">
        <v>15647</v>
      </c>
      <c r="J1211" s="4" t="s">
        <v>15648</v>
      </c>
      <c r="K1211" s="1" t="s">
        <v>30</v>
      </c>
      <c r="L1211" s="1" t="s">
        <v>51</v>
      </c>
      <c r="M1211" s="1" t="s">
        <v>15649</v>
      </c>
      <c r="N1211" s="1" t="s">
        <v>15650</v>
      </c>
      <c r="O1211" s="1" t="s">
        <v>15651</v>
      </c>
      <c r="P1211" s="1">
        <v>1.0</v>
      </c>
      <c r="Q1211" s="1">
        <v>1.0</v>
      </c>
      <c r="U1211" s="1">
        <v>58.0</v>
      </c>
      <c r="V1211" s="1" t="s">
        <v>15652</v>
      </c>
      <c r="W1211" s="10">
        <v>43901.0</v>
      </c>
      <c r="X1211" s="6"/>
      <c r="Y1211" s="6"/>
    </row>
    <row r="1212">
      <c r="A1212" s="1" t="s">
        <v>15653</v>
      </c>
      <c r="B1212" s="1" t="s">
        <v>15654</v>
      </c>
      <c r="C1212" s="1" t="s">
        <v>15655</v>
      </c>
      <c r="J1212" s="4" t="s">
        <v>15656</v>
      </c>
      <c r="K1212" s="1" t="s">
        <v>30</v>
      </c>
      <c r="L1212" s="1" t="s">
        <v>79</v>
      </c>
      <c r="M1212" s="1" t="s">
        <v>5212</v>
      </c>
      <c r="N1212" s="1" t="s">
        <v>15657</v>
      </c>
      <c r="O1212" s="1" t="s">
        <v>15658</v>
      </c>
      <c r="P1212" s="1">
        <v>1.0</v>
      </c>
      <c r="Q1212" s="1">
        <v>1.0</v>
      </c>
      <c r="U1212" s="1">
        <v>26.0</v>
      </c>
      <c r="V1212" s="1" t="s">
        <v>15659</v>
      </c>
      <c r="W1212" s="10">
        <v>43880.0</v>
      </c>
      <c r="X1212" s="6"/>
      <c r="Y1212" s="1"/>
    </row>
    <row r="1213">
      <c r="A1213" s="1" t="s">
        <v>15660</v>
      </c>
      <c r="B1213" s="1" t="s">
        <v>15661</v>
      </c>
      <c r="C1213" s="1" t="s">
        <v>7372</v>
      </c>
      <c r="J1213" s="4" t="s">
        <v>15662</v>
      </c>
      <c r="K1213" s="1" t="s">
        <v>30</v>
      </c>
      <c r="L1213" s="1" t="s">
        <v>31</v>
      </c>
      <c r="M1213" s="1" t="s">
        <v>6727</v>
      </c>
      <c r="N1213" s="1" t="s">
        <v>15663</v>
      </c>
      <c r="O1213" s="1" t="s">
        <v>15664</v>
      </c>
      <c r="P1213" s="1">
        <v>1.0</v>
      </c>
      <c r="Q1213" s="1">
        <v>1.0</v>
      </c>
      <c r="U1213" s="1">
        <v>39.0</v>
      </c>
      <c r="V1213" s="1" t="s">
        <v>15665</v>
      </c>
      <c r="W1213" s="10">
        <v>43783.0</v>
      </c>
      <c r="X1213" s="6"/>
      <c r="Y1213" s="6"/>
    </row>
    <row r="1214">
      <c r="A1214" s="1" t="s">
        <v>15666</v>
      </c>
      <c r="B1214" s="1" t="s">
        <v>15667</v>
      </c>
      <c r="C1214" s="1" t="s">
        <v>15668</v>
      </c>
      <c r="H1214" s="1" t="s">
        <v>15669</v>
      </c>
      <c r="J1214" s="4" t="s">
        <v>15670</v>
      </c>
      <c r="K1214" s="1" t="s">
        <v>30</v>
      </c>
      <c r="L1214" s="1" t="s">
        <v>79</v>
      </c>
      <c r="M1214" s="1" t="s">
        <v>15465</v>
      </c>
      <c r="N1214" s="1" t="s">
        <v>15671</v>
      </c>
      <c r="O1214" s="1" t="s">
        <v>15672</v>
      </c>
      <c r="P1214" s="1">
        <v>1.0</v>
      </c>
      <c r="Q1214" s="1">
        <v>1.0</v>
      </c>
      <c r="U1214" s="1">
        <v>12.0</v>
      </c>
      <c r="V1214" s="1" t="s">
        <v>15673</v>
      </c>
      <c r="W1214" s="10">
        <v>43996.0</v>
      </c>
      <c r="X1214" s="6"/>
      <c r="Y1214" s="1" t="s">
        <v>36</v>
      </c>
    </row>
  </sheetData>
  <dataValidations>
    <dataValidation type="list" allowBlank="1" sqref="X2:X1214">
      <formula1>"A,I,P"</formula1>
    </dataValidation>
    <dataValidation type="list" allowBlank="1" sqref="Y2:Y1050 Y1052:Y1075 Y1077:Y1214">
      <formula1>"unrelated,mainrepo,extension/clon,teaching,research,development,learning"</formula1>
    </dataValidation>
  </dataValidations>
  <hyperlinks>
    <hyperlink r:id="rId1" ref="J2"/>
    <hyperlink r:id="rId2" ref="J3"/>
    <hyperlink r:id="rId3" ref="J4"/>
    <hyperlink r:id="rId4" ref="J5"/>
    <hyperlink r:id="rId5" ref="J6"/>
    <hyperlink r:id="rId6" ref="J7"/>
    <hyperlink r:id="rId7" ref="J8"/>
    <hyperlink r:id="rId8" ref="J9"/>
    <hyperlink r:id="rId9" ref="J10"/>
    <hyperlink r:id="rId10" ref="J11"/>
    <hyperlink r:id="rId11" ref="J12"/>
    <hyperlink r:id="rId12" ref="J13"/>
    <hyperlink r:id="rId13" ref="J14"/>
    <hyperlink r:id="rId14" ref="J15"/>
    <hyperlink r:id="rId15" ref="J16"/>
    <hyperlink r:id="rId16" ref="J17"/>
    <hyperlink r:id="rId17" ref="J18"/>
    <hyperlink r:id="rId18" ref="J19"/>
    <hyperlink r:id="rId19" ref="J20"/>
    <hyperlink r:id="rId20" ref="J21"/>
    <hyperlink r:id="rId21" ref="J22"/>
    <hyperlink r:id="rId22" ref="J23"/>
    <hyperlink r:id="rId23" ref="J24"/>
    <hyperlink r:id="rId24" ref="J25"/>
    <hyperlink r:id="rId25" ref="J26"/>
    <hyperlink r:id="rId26" ref="J27"/>
    <hyperlink r:id="rId27" ref="J28"/>
    <hyperlink r:id="rId28" ref="J29"/>
    <hyperlink r:id="rId29" ref="J30"/>
    <hyperlink r:id="rId30" ref="J31"/>
    <hyperlink r:id="rId31" ref="J32"/>
    <hyperlink r:id="rId32" ref="J33"/>
    <hyperlink r:id="rId33" ref="J34"/>
    <hyperlink r:id="rId34" ref="J35"/>
    <hyperlink r:id="rId35" ref="J36"/>
    <hyperlink r:id="rId36" ref="J37"/>
    <hyperlink r:id="rId37" ref="J38"/>
    <hyperlink r:id="rId38" ref="J39"/>
    <hyperlink r:id="rId39" ref="J40"/>
    <hyperlink r:id="rId40" ref="J41"/>
    <hyperlink r:id="rId41" ref="J42"/>
    <hyperlink r:id="rId42" ref="J43"/>
    <hyperlink r:id="rId43" ref="J44"/>
    <hyperlink r:id="rId44" ref="J45"/>
    <hyperlink r:id="rId45" ref="J46"/>
    <hyperlink r:id="rId46" ref="J47"/>
    <hyperlink r:id="rId47" ref="J48"/>
    <hyperlink r:id="rId48" ref="J49"/>
    <hyperlink r:id="rId49" ref="J50"/>
    <hyperlink r:id="rId50" ref="J51"/>
    <hyperlink r:id="rId51" ref="J52"/>
    <hyperlink r:id="rId52" ref="J53"/>
    <hyperlink r:id="rId53" ref="J54"/>
    <hyperlink r:id="rId54" ref="J55"/>
    <hyperlink r:id="rId55" ref="J56"/>
    <hyperlink r:id="rId56" ref="J57"/>
    <hyperlink r:id="rId57" ref="J58"/>
    <hyperlink r:id="rId58" ref="J59"/>
    <hyperlink r:id="rId59" ref="J60"/>
    <hyperlink r:id="rId60" ref="J61"/>
    <hyperlink r:id="rId61" ref="J62"/>
    <hyperlink r:id="rId62" ref="J63"/>
    <hyperlink r:id="rId63" ref="J64"/>
    <hyperlink r:id="rId64" ref="J65"/>
    <hyperlink r:id="rId65" ref="J66"/>
    <hyperlink r:id="rId66" ref="J67"/>
    <hyperlink r:id="rId67" ref="J68"/>
    <hyperlink r:id="rId68" ref="J69"/>
    <hyperlink r:id="rId69" ref="J70"/>
    <hyperlink r:id="rId70" ref="J71"/>
    <hyperlink r:id="rId71" ref="J72"/>
    <hyperlink r:id="rId72" ref="J73"/>
    <hyperlink r:id="rId73" ref="J74"/>
    <hyperlink r:id="rId74" ref="J75"/>
    <hyperlink r:id="rId75" ref="J76"/>
    <hyperlink r:id="rId76" ref="J77"/>
    <hyperlink r:id="rId77" ref="J78"/>
    <hyperlink r:id="rId78" ref="J79"/>
    <hyperlink r:id="rId79" ref="J80"/>
    <hyperlink r:id="rId80" ref="J81"/>
    <hyperlink r:id="rId81" ref="J82"/>
    <hyperlink r:id="rId82" ref="J83"/>
    <hyperlink r:id="rId83" ref="J84"/>
    <hyperlink r:id="rId84" ref="J85"/>
    <hyperlink r:id="rId85" ref="J86"/>
    <hyperlink r:id="rId86" ref="J87"/>
    <hyperlink r:id="rId87" ref="J88"/>
    <hyperlink r:id="rId88" ref="J89"/>
    <hyperlink r:id="rId89" ref="J90"/>
    <hyperlink r:id="rId90" ref="J91"/>
    <hyperlink r:id="rId91" ref="J92"/>
    <hyperlink r:id="rId92" ref="J93"/>
    <hyperlink r:id="rId93" ref="J94"/>
    <hyperlink r:id="rId94" ref="J95"/>
    <hyperlink r:id="rId95" ref="J96"/>
    <hyperlink r:id="rId96" ref="J97"/>
    <hyperlink r:id="rId97" ref="J98"/>
    <hyperlink r:id="rId98" ref="J99"/>
    <hyperlink r:id="rId99" ref="B100"/>
    <hyperlink r:id="rId100" ref="J100"/>
    <hyperlink r:id="rId101" ref="J101"/>
    <hyperlink r:id="rId102" ref="J102"/>
    <hyperlink r:id="rId103" ref="J103"/>
    <hyperlink r:id="rId104" ref="J104"/>
    <hyperlink r:id="rId105" ref="J105"/>
    <hyperlink r:id="rId106" ref="J106"/>
    <hyperlink r:id="rId107" ref="J107"/>
    <hyperlink r:id="rId108" ref="J108"/>
    <hyperlink r:id="rId109" ref="J109"/>
    <hyperlink r:id="rId110" ref="J110"/>
    <hyperlink r:id="rId111" ref="J111"/>
    <hyperlink r:id="rId112" ref="J112"/>
    <hyperlink r:id="rId113" ref="J113"/>
    <hyperlink r:id="rId114" ref="J114"/>
    <hyperlink r:id="rId115" ref="J115"/>
    <hyperlink r:id="rId116" ref="F116"/>
    <hyperlink r:id="rId117" ref="J116"/>
    <hyperlink r:id="rId118" ref="J117"/>
    <hyperlink r:id="rId119" ref="J118"/>
    <hyperlink r:id="rId120" ref="J119"/>
    <hyperlink r:id="rId121" ref="J120"/>
    <hyperlink r:id="rId122" ref="J121"/>
    <hyperlink r:id="rId123" ref="J122"/>
    <hyperlink r:id="rId124" ref="J123"/>
    <hyperlink r:id="rId125" ref="J124"/>
    <hyperlink r:id="rId126" ref="J125"/>
    <hyperlink r:id="rId127" ref="J126"/>
    <hyperlink r:id="rId128" ref="J127"/>
    <hyperlink r:id="rId129" ref="J128"/>
    <hyperlink r:id="rId130" ref="J129"/>
    <hyperlink r:id="rId131" ref="J130"/>
    <hyperlink r:id="rId132" ref="J131"/>
    <hyperlink r:id="rId133" ref="J132"/>
    <hyperlink r:id="rId134" ref="J133"/>
    <hyperlink r:id="rId135" ref="J134"/>
    <hyperlink r:id="rId136" ref="J135"/>
    <hyperlink r:id="rId137" ref="J136"/>
    <hyperlink r:id="rId138" ref="J137"/>
    <hyperlink r:id="rId139" ref="J138"/>
    <hyperlink r:id="rId140" ref="J139"/>
    <hyperlink r:id="rId141" ref="J140"/>
    <hyperlink r:id="rId142" ref="J141"/>
    <hyperlink r:id="rId143" ref="J142"/>
    <hyperlink r:id="rId144" ref="J143"/>
    <hyperlink r:id="rId145" ref="J144"/>
    <hyperlink r:id="rId146" ref="J145"/>
    <hyperlink r:id="rId147" ref="J146"/>
    <hyperlink r:id="rId148" ref="J147"/>
    <hyperlink r:id="rId149" ref="J148"/>
    <hyperlink r:id="rId150" ref="J149"/>
    <hyperlink r:id="rId151" ref="J150"/>
    <hyperlink r:id="rId152" ref="J151"/>
    <hyperlink r:id="rId153" ref="J152"/>
    <hyperlink r:id="rId154" ref="J153"/>
    <hyperlink r:id="rId155" ref="J154"/>
    <hyperlink r:id="rId156" ref="J155"/>
    <hyperlink r:id="rId157" ref="J156"/>
    <hyperlink r:id="rId158" ref="J157"/>
    <hyperlink r:id="rId159" ref="J158"/>
    <hyperlink r:id="rId160" ref="J159"/>
    <hyperlink r:id="rId161" ref="J160"/>
    <hyperlink r:id="rId162" ref="J161"/>
    <hyperlink r:id="rId163" ref="J162"/>
    <hyperlink r:id="rId164" ref="J163"/>
    <hyperlink r:id="rId165" ref="J164"/>
    <hyperlink r:id="rId166" ref="J165"/>
    <hyperlink r:id="rId167" ref="J166"/>
    <hyperlink r:id="rId168" ref="J167"/>
    <hyperlink r:id="rId169" ref="J168"/>
    <hyperlink r:id="rId170" ref="J169"/>
    <hyperlink r:id="rId171" ref="J170"/>
    <hyperlink r:id="rId172" ref="J171"/>
    <hyperlink r:id="rId173" ref="J172"/>
    <hyperlink r:id="rId174" ref="J173"/>
    <hyperlink r:id="rId175" ref="J174"/>
    <hyperlink r:id="rId176" ref="J175"/>
    <hyperlink r:id="rId177" ref="J176"/>
    <hyperlink r:id="rId178" ref="J177"/>
    <hyperlink r:id="rId179" ref="J178"/>
    <hyperlink r:id="rId180" ref="J179"/>
    <hyperlink r:id="rId181" ref="J180"/>
    <hyperlink r:id="rId182" ref="J181"/>
    <hyperlink r:id="rId183" ref="J182"/>
    <hyperlink r:id="rId184" ref="J183"/>
    <hyperlink r:id="rId185" ref="J184"/>
    <hyperlink r:id="rId186" ref="J185"/>
    <hyperlink r:id="rId187" ref="J186"/>
    <hyperlink r:id="rId188" ref="J187"/>
    <hyperlink r:id="rId189" ref="J188"/>
    <hyperlink r:id="rId190" ref="J189"/>
    <hyperlink r:id="rId191" ref="J190"/>
    <hyperlink r:id="rId192" ref="J191"/>
    <hyperlink r:id="rId193" ref="J192"/>
    <hyperlink r:id="rId194" ref="J193"/>
    <hyperlink r:id="rId195" ref="J194"/>
    <hyperlink r:id="rId196" ref="J195"/>
    <hyperlink r:id="rId197" ref="J196"/>
    <hyperlink r:id="rId198" ref="J197"/>
    <hyperlink r:id="rId199" ref="J198"/>
    <hyperlink r:id="rId200" ref="J199"/>
    <hyperlink r:id="rId201" ref="J200"/>
    <hyperlink r:id="rId202" ref="J201"/>
    <hyperlink r:id="rId203" ref="J202"/>
    <hyperlink r:id="rId204" ref="J203"/>
    <hyperlink r:id="rId205" ref="J204"/>
    <hyperlink r:id="rId206" ref="J205"/>
    <hyperlink r:id="rId207" ref="J206"/>
    <hyperlink r:id="rId208" ref="J207"/>
    <hyperlink r:id="rId209" ref="J208"/>
    <hyperlink r:id="rId210" ref="J209"/>
    <hyperlink r:id="rId211" ref="J210"/>
    <hyperlink r:id="rId212" ref="J211"/>
    <hyperlink r:id="rId213" ref="J212"/>
    <hyperlink r:id="rId214" ref="J213"/>
    <hyperlink r:id="rId215" ref="J214"/>
    <hyperlink r:id="rId216" ref="J215"/>
    <hyperlink r:id="rId217" ref="J216"/>
    <hyperlink r:id="rId218" ref="J217"/>
    <hyperlink r:id="rId219" ref="J218"/>
    <hyperlink r:id="rId220" ref="J219"/>
    <hyperlink r:id="rId221" ref="J220"/>
    <hyperlink r:id="rId222" ref="J221"/>
    <hyperlink r:id="rId223" ref="J222"/>
    <hyperlink r:id="rId224" ref="J223"/>
    <hyperlink r:id="rId225" ref="J224"/>
    <hyperlink r:id="rId226" ref="J225"/>
    <hyperlink r:id="rId227" ref="J226"/>
    <hyperlink r:id="rId228" ref="J227"/>
    <hyperlink r:id="rId229" ref="J228"/>
    <hyperlink r:id="rId230" ref="J229"/>
    <hyperlink r:id="rId231" ref="J230"/>
    <hyperlink r:id="rId232" ref="J231"/>
    <hyperlink r:id="rId233" ref="J232"/>
    <hyperlink r:id="rId234" ref="J233"/>
    <hyperlink r:id="rId235" ref="J234"/>
    <hyperlink r:id="rId236" ref="J235"/>
    <hyperlink r:id="rId237" ref="J236"/>
    <hyperlink r:id="rId238" ref="J237"/>
    <hyperlink r:id="rId239" ref="J238"/>
    <hyperlink r:id="rId240" ref="J239"/>
    <hyperlink r:id="rId241" ref="J240"/>
    <hyperlink r:id="rId242" ref="J241"/>
    <hyperlink r:id="rId243" ref="J242"/>
    <hyperlink r:id="rId244" ref="J243"/>
    <hyperlink r:id="rId245" ref="J244"/>
    <hyperlink r:id="rId246" ref="J245"/>
    <hyperlink r:id="rId247" ref="J246"/>
    <hyperlink r:id="rId248" ref="J247"/>
    <hyperlink r:id="rId249" ref="J248"/>
    <hyperlink r:id="rId250" ref="J249"/>
    <hyperlink r:id="rId251" ref="J250"/>
    <hyperlink r:id="rId252" ref="J251"/>
    <hyperlink r:id="rId253" ref="J252"/>
    <hyperlink r:id="rId254" ref="J253"/>
    <hyperlink r:id="rId255" ref="J254"/>
    <hyperlink r:id="rId256" ref="J255"/>
    <hyperlink r:id="rId257" ref="J256"/>
    <hyperlink r:id="rId258" ref="J257"/>
    <hyperlink r:id="rId259" ref="J258"/>
    <hyperlink r:id="rId260" ref="J259"/>
    <hyperlink r:id="rId261" ref="J260"/>
    <hyperlink r:id="rId262" ref="J261"/>
    <hyperlink r:id="rId263" ref="J262"/>
    <hyperlink r:id="rId264" ref="J263"/>
    <hyperlink r:id="rId265" ref="J264"/>
    <hyperlink r:id="rId266" ref="J265"/>
    <hyperlink r:id="rId267" ref="J266"/>
    <hyperlink r:id="rId268" ref="J267"/>
    <hyperlink r:id="rId269" ref="J268"/>
    <hyperlink r:id="rId270" ref="J269"/>
    <hyperlink r:id="rId271" ref="J270"/>
    <hyperlink r:id="rId272" ref="J271"/>
    <hyperlink r:id="rId273" ref="J272"/>
    <hyperlink r:id="rId274" ref="J273"/>
    <hyperlink r:id="rId275" ref="J274"/>
    <hyperlink r:id="rId276" ref="J275"/>
    <hyperlink r:id="rId277" ref="J276"/>
    <hyperlink r:id="rId278" ref="J277"/>
    <hyperlink r:id="rId279" ref="J278"/>
    <hyperlink r:id="rId280" ref="J279"/>
    <hyperlink r:id="rId281" ref="J280"/>
    <hyperlink r:id="rId282" ref="J281"/>
    <hyperlink r:id="rId283" ref="J282"/>
    <hyperlink r:id="rId284" ref="J283"/>
    <hyperlink r:id="rId285" ref="J284"/>
    <hyperlink r:id="rId286" ref="J285"/>
    <hyperlink r:id="rId287" ref="J286"/>
    <hyperlink r:id="rId288" ref="J287"/>
    <hyperlink r:id="rId289" ref="J288"/>
    <hyperlink r:id="rId290" ref="J289"/>
    <hyperlink r:id="rId291" ref="J290"/>
    <hyperlink r:id="rId292" ref="J291"/>
    <hyperlink r:id="rId293" ref="J292"/>
    <hyperlink r:id="rId294" ref="J293"/>
    <hyperlink r:id="rId295" ref="J294"/>
    <hyperlink r:id="rId296" ref="B295"/>
    <hyperlink r:id="rId297" ref="J295"/>
    <hyperlink r:id="rId298" ref="J296"/>
    <hyperlink r:id="rId299" ref="B297"/>
    <hyperlink r:id="rId300" ref="J297"/>
    <hyperlink r:id="rId301" ref="J299"/>
    <hyperlink r:id="rId302" ref="J300"/>
    <hyperlink r:id="rId303" ref="J301"/>
    <hyperlink r:id="rId304" ref="J302"/>
    <hyperlink r:id="rId305" ref="J303"/>
    <hyperlink r:id="rId306" ref="J304"/>
    <hyperlink r:id="rId307" ref="J305"/>
    <hyperlink r:id="rId308" ref="J306"/>
    <hyperlink r:id="rId309" ref="J307"/>
    <hyperlink r:id="rId310" ref="J308"/>
    <hyperlink r:id="rId311" ref="J309"/>
    <hyperlink r:id="rId312" ref="J310"/>
    <hyperlink r:id="rId313" ref="J311"/>
    <hyperlink r:id="rId314" ref="J312"/>
    <hyperlink r:id="rId315" ref="J313"/>
    <hyperlink r:id="rId316" ref="D314"/>
    <hyperlink r:id="rId317" ref="J314"/>
    <hyperlink r:id="rId318" ref="J315"/>
    <hyperlink r:id="rId319" ref="J316"/>
    <hyperlink r:id="rId320" ref="J317"/>
    <hyperlink r:id="rId321" ref="J318"/>
    <hyperlink r:id="rId322" ref="J319"/>
    <hyperlink r:id="rId323" ref="J320"/>
    <hyperlink r:id="rId324" ref="J321"/>
    <hyperlink r:id="rId325" ref="J322"/>
    <hyperlink r:id="rId326" ref="J323"/>
    <hyperlink r:id="rId327" ref="G324"/>
    <hyperlink r:id="rId328" ref="J324"/>
    <hyperlink r:id="rId329" ref="J325"/>
    <hyperlink r:id="rId330" ref="J326"/>
    <hyperlink r:id="rId331" ref="J327"/>
    <hyperlink r:id="rId332" ref="J328"/>
    <hyperlink r:id="rId333" ref="J329"/>
    <hyperlink r:id="rId334" ref="J330"/>
    <hyperlink r:id="rId335" ref="J331"/>
    <hyperlink r:id="rId336" ref="J332"/>
    <hyperlink r:id="rId337" ref="J333"/>
    <hyperlink r:id="rId338" ref="J334"/>
    <hyperlink r:id="rId339" ref="J335"/>
    <hyperlink r:id="rId340" ref="J336"/>
    <hyperlink r:id="rId341" ref="J337"/>
    <hyperlink r:id="rId342" ref="J338"/>
    <hyperlink r:id="rId343" ref="J339"/>
    <hyperlink r:id="rId344" ref="J340"/>
    <hyperlink r:id="rId345" ref="J341"/>
    <hyperlink r:id="rId346" ref="J342"/>
    <hyperlink r:id="rId347" ref="J343"/>
    <hyperlink r:id="rId348" ref="J344"/>
    <hyperlink r:id="rId349" ref="J345"/>
    <hyperlink r:id="rId350" ref="J346"/>
    <hyperlink r:id="rId351" ref="J347"/>
    <hyperlink r:id="rId352" ref="J348"/>
    <hyperlink r:id="rId353" ref="J349"/>
    <hyperlink r:id="rId354" ref="J350"/>
    <hyperlink r:id="rId355" ref="J351"/>
    <hyperlink r:id="rId356" ref="B352"/>
    <hyperlink r:id="rId357" ref="J352"/>
    <hyperlink r:id="rId358" ref="J353"/>
    <hyperlink r:id="rId359" ref="J354"/>
    <hyperlink r:id="rId360" ref="J355"/>
    <hyperlink r:id="rId361" ref="J356"/>
    <hyperlink r:id="rId362" ref="J357"/>
    <hyperlink r:id="rId363" ref="J358"/>
    <hyperlink r:id="rId364" ref="J359"/>
    <hyperlink r:id="rId365" ref="J360"/>
    <hyperlink r:id="rId366" ref="J361"/>
    <hyperlink r:id="rId367" ref="J362"/>
    <hyperlink r:id="rId368" ref="J363"/>
    <hyperlink r:id="rId369" ref="J364"/>
    <hyperlink r:id="rId370" ref="J365"/>
    <hyperlink r:id="rId371" ref="J366"/>
    <hyperlink r:id="rId372" ref="J367"/>
    <hyperlink r:id="rId373" ref="F368"/>
    <hyperlink r:id="rId374" ref="J368"/>
    <hyperlink r:id="rId375" ref="J369"/>
    <hyperlink r:id="rId376" ref="J370"/>
    <hyperlink r:id="rId377" ref="J371"/>
    <hyperlink r:id="rId378" ref="J372"/>
    <hyperlink r:id="rId379" ref="J373"/>
    <hyperlink r:id="rId380" ref="J374"/>
    <hyperlink r:id="rId381" ref="J375"/>
    <hyperlink r:id="rId382" ref="J376"/>
    <hyperlink r:id="rId383" ref="J377"/>
    <hyperlink r:id="rId384" ref="J378"/>
    <hyperlink r:id="rId385" ref="J379"/>
    <hyperlink r:id="rId386" ref="J380"/>
    <hyperlink r:id="rId387" ref="F381"/>
    <hyperlink r:id="rId388" ref="G381"/>
    <hyperlink r:id="rId389" ref="J381"/>
    <hyperlink r:id="rId390" ref="J382"/>
    <hyperlink r:id="rId391" ref="J383"/>
    <hyperlink r:id="rId392" ref="J384"/>
    <hyperlink r:id="rId393" ref="J385"/>
    <hyperlink r:id="rId394" ref="J386"/>
    <hyperlink r:id="rId395" ref="J387"/>
    <hyperlink r:id="rId396" ref="J388"/>
    <hyperlink r:id="rId397" ref="J389"/>
    <hyperlink r:id="rId398" ref="J390"/>
    <hyperlink r:id="rId399" ref="J391"/>
    <hyperlink r:id="rId400" ref="J392"/>
    <hyperlink r:id="rId401" ref="J393"/>
    <hyperlink r:id="rId402" ref="J394"/>
    <hyperlink r:id="rId403" ref="J395"/>
    <hyperlink r:id="rId404" ref="J396"/>
    <hyperlink r:id="rId405" ref="J397"/>
    <hyperlink r:id="rId406" ref="J398"/>
    <hyperlink r:id="rId407" ref="J399"/>
    <hyperlink r:id="rId408" ref="J400"/>
    <hyperlink r:id="rId409" ref="J401"/>
    <hyperlink r:id="rId410" ref="J402"/>
    <hyperlink r:id="rId411" ref="J403"/>
    <hyperlink r:id="rId412" ref="J404"/>
    <hyperlink r:id="rId413" ref="J405"/>
    <hyperlink r:id="rId414" ref="J406"/>
    <hyperlink r:id="rId415" ref="J407"/>
    <hyperlink r:id="rId416" ref="J408"/>
    <hyperlink r:id="rId417" ref="J409"/>
    <hyperlink r:id="rId418" ref="J410"/>
    <hyperlink r:id="rId419" ref="J411"/>
    <hyperlink r:id="rId420" ref="J412"/>
    <hyperlink r:id="rId421" ref="J413"/>
    <hyperlink r:id="rId422" ref="J414"/>
    <hyperlink r:id="rId423" ref="J415"/>
    <hyperlink r:id="rId424" ref="J416"/>
    <hyperlink r:id="rId425" ref="J417"/>
    <hyperlink r:id="rId426" ref="J418"/>
    <hyperlink r:id="rId427" ref="J419"/>
    <hyperlink r:id="rId428" ref="J420"/>
    <hyperlink r:id="rId429" ref="J421"/>
    <hyperlink r:id="rId430" ref="J422"/>
    <hyperlink r:id="rId431" ref="J423"/>
    <hyperlink r:id="rId432" ref="J424"/>
    <hyperlink r:id="rId433" ref="J425"/>
    <hyperlink r:id="rId434" ref="J426"/>
    <hyperlink r:id="rId435" ref="J427"/>
    <hyperlink r:id="rId436" ref="J428"/>
    <hyperlink r:id="rId437" ref="J429"/>
    <hyperlink r:id="rId438" ref="J430"/>
    <hyperlink r:id="rId439" ref="J431"/>
    <hyperlink r:id="rId440" ref="J432"/>
    <hyperlink r:id="rId441" ref="J433"/>
    <hyperlink r:id="rId442" ref="J434"/>
    <hyperlink r:id="rId443" ref="J435"/>
    <hyperlink r:id="rId444" ref="J436"/>
    <hyperlink r:id="rId445" ref="J437"/>
    <hyperlink r:id="rId446" ref="J438"/>
    <hyperlink r:id="rId447" ref="J439"/>
    <hyperlink r:id="rId448" ref="J440"/>
    <hyperlink r:id="rId449" ref="J441"/>
    <hyperlink r:id="rId450" ref="J442"/>
    <hyperlink r:id="rId451" ref="J443"/>
    <hyperlink r:id="rId452" ref="J444"/>
    <hyperlink r:id="rId453" ref="J445"/>
    <hyperlink r:id="rId454" ref="J446"/>
    <hyperlink r:id="rId455" ref="J447"/>
    <hyperlink r:id="rId456" ref="J448"/>
    <hyperlink r:id="rId457" ref="J449"/>
    <hyperlink r:id="rId458" ref="J450"/>
    <hyperlink r:id="rId459" ref="J451"/>
    <hyperlink r:id="rId460" ref="J452"/>
    <hyperlink r:id="rId461" ref="J453"/>
    <hyperlink r:id="rId462" ref="J454"/>
    <hyperlink r:id="rId463" ref="J455"/>
    <hyperlink r:id="rId464" ref="J456"/>
    <hyperlink r:id="rId465" ref="J457"/>
    <hyperlink r:id="rId466" ref="J458"/>
    <hyperlink r:id="rId467" ref="J459"/>
    <hyperlink r:id="rId468" ref="J460"/>
    <hyperlink r:id="rId469" ref="J461"/>
    <hyperlink r:id="rId470" ref="J462"/>
    <hyperlink r:id="rId471" ref="J463"/>
    <hyperlink r:id="rId472" ref="J464"/>
    <hyperlink r:id="rId473" ref="J465"/>
    <hyperlink r:id="rId474" ref="J466"/>
    <hyperlink r:id="rId475" ref="J467"/>
    <hyperlink r:id="rId476" ref="J468"/>
    <hyperlink r:id="rId477" ref="J469"/>
    <hyperlink r:id="rId478" ref="J470"/>
    <hyperlink r:id="rId479" ref="J471"/>
    <hyperlink r:id="rId480" ref="J472"/>
    <hyperlink r:id="rId481" ref="J473"/>
    <hyperlink r:id="rId482" ref="J474"/>
    <hyperlink r:id="rId483" ref="J475"/>
    <hyperlink r:id="rId484" ref="J476"/>
    <hyperlink r:id="rId485" ref="J477"/>
    <hyperlink r:id="rId486" ref="J478"/>
    <hyperlink r:id="rId487" ref="J479"/>
    <hyperlink r:id="rId488" ref="J480"/>
    <hyperlink r:id="rId489" ref="J481"/>
    <hyperlink r:id="rId490" ref="J482"/>
    <hyperlink r:id="rId491" ref="J483"/>
    <hyperlink r:id="rId492" ref="J484"/>
    <hyperlink r:id="rId493" ref="J485"/>
    <hyperlink r:id="rId494" ref="J486"/>
    <hyperlink r:id="rId495" ref="J487"/>
    <hyperlink r:id="rId496" ref="J488"/>
    <hyperlink r:id="rId497" ref="J489"/>
    <hyperlink r:id="rId498" ref="J490"/>
    <hyperlink r:id="rId499" ref="J491"/>
    <hyperlink r:id="rId500" ref="J492"/>
    <hyperlink r:id="rId501" ref="J493"/>
    <hyperlink r:id="rId502" ref="J494"/>
    <hyperlink r:id="rId503" ref="J495"/>
    <hyperlink r:id="rId504" ref="J496"/>
    <hyperlink r:id="rId505" ref="J497"/>
    <hyperlink r:id="rId506" ref="J498"/>
    <hyperlink r:id="rId507" ref="J499"/>
    <hyperlink r:id="rId508" ref="J500"/>
    <hyperlink r:id="rId509" ref="J501"/>
    <hyperlink r:id="rId510" ref="J502"/>
    <hyperlink r:id="rId511" ref="J503"/>
    <hyperlink r:id="rId512" ref="J504"/>
    <hyperlink r:id="rId513" ref="J505"/>
    <hyperlink r:id="rId514" ref="J506"/>
    <hyperlink r:id="rId515" ref="J507"/>
    <hyperlink r:id="rId516" ref="J508"/>
    <hyperlink r:id="rId517" ref="J509"/>
    <hyperlink r:id="rId518" ref="J510"/>
    <hyperlink r:id="rId519" ref="J511"/>
    <hyperlink r:id="rId520" ref="J512"/>
    <hyperlink r:id="rId521" ref="J513"/>
    <hyperlink r:id="rId522" ref="J514"/>
    <hyperlink r:id="rId523" ref="J515"/>
    <hyperlink r:id="rId524" ref="J516"/>
    <hyperlink r:id="rId525" ref="J517"/>
    <hyperlink r:id="rId526" ref="J518"/>
    <hyperlink r:id="rId527" ref="J519"/>
    <hyperlink r:id="rId528" ref="J520"/>
    <hyperlink r:id="rId529" ref="J521"/>
    <hyperlink r:id="rId530" ref="J522"/>
    <hyperlink r:id="rId531" ref="J523"/>
    <hyperlink r:id="rId532" ref="J524"/>
    <hyperlink r:id="rId533" ref="J525"/>
    <hyperlink r:id="rId534" ref="B526"/>
    <hyperlink r:id="rId535" ref="J526"/>
    <hyperlink r:id="rId536" ref="J527"/>
    <hyperlink r:id="rId537" ref="J528"/>
    <hyperlink r:id="rId538" ref="J529"/>
    <hyperlink r:id="rId539" ref="J530"/>
    <hyperlink r:id="rId540" ref="J531"/>
    <hyperlink r:id="rId541" ref="J532"/>
    <hyperlink r:id="rId542" ref="J533"/>
    <hyperlink r:id="rId543" ref="J534"/>
    <hyperlink r:id="rId544" ref="J535"/>
    <hyperlink r:id="rId545" ref="J536"/>
    <hyperlink r:id="rId546" ref="J537"/>
    <hyperlink r:id="rId547" ref="J538"/>
    <hyperlink r:id="rId548" ref="J539"/>
    <hyperlink r:id="rId549" ref="J540"/>
    <hyperlink r:id="rId550" ref="J541"/>
    <hyperlink r:id="rId551" ref="J542"/>
    <hyperlink r:id="rId552" ref="J543"/>
    <hyperlink r:id="rId553" ref="J544"/>
    <hyperlink r:id="rId554" ref="J545"/>
    <hyperlink r:id="rId555" ref="J546"/>
    <hyperlink r:id="rId556" ref="J547"/>
    <hyperlink r:id="rId557" ref="J548"/>
    <hyperlink r:id="rId558" ref="J549"/>
    <hyperlink r:id="rId559" ref="J550"/>
    <hyperlink r:id="rId560" ref="J551"/>
    <hyperlink r:id="rId561" ref="J552"/>
    <hyperlink r:id="rId562" ref="J553"/>
    <hyperlink r:id="rId563" ref="J554"/>
    <hyperlink r:id="rId564" ref="J555"/>
    <hyperlink r:id="rId565" ref="J556"/>
    <hyperlink r:id="rId566" ref="J557"/>
    <hyperlink r:id="rId567" ref="J558"/>
    <hyperlink r:id="rId568" ref="J559"/>
    <hyperlink r:id="rId569" ref="J560"/>
    <hyperlink r:id="rId570" ref="J561"/>
    <hyperlink r:id="rId571" ref="J562"/>
    <hyperlink r:id="rId572" ref="J563"/>
    <hyperlink r:id="rId573" ref="J564"/>
    <hyperlink r:id="rId574" ref="J565"/>
    <hyperlink r:id="rId575" ref="J566"/>
    <hyperlink r:id="rId576" ref="J567"/>
    <hyperlink r:id="rId577" ref="J568"/>
    <hyperlink r:id="rId578" ref="J569"/>
    <hyperlink r:id="rId579" ref="J570"/>
    <hyperlink r:id="rId580" ref="J571"/>
    <hyperlink r:id="rId581" ref="J572"/>
    <hyperlink r:id="rId582" ref="J573"/>
    <hyperlink r:id="rId583" ref="J574"/>
    <hyperlink r:id="rId584" ref="J575"/>
    <hyperlink r:id="rId585" ref="J576"/>
    <hyperlink r:id="rId586" ref="J577"/>
    <hyperlink r:id="rId587" ref="J578"/>
    <hyperlink r:id="rId588" ref="J579"/>
    <hyperlink r:id="rId589" ref="J580"/>
    <hyperlink r:id="rId590" ref="J581"/>
    <hyperlink r:id="rId591" ref="J582"/>
    <hyperlink r:id="rId592" ref="J583"/>
    <hyperlink r:id="rId593" ref="J584"/>
    <hyperlink r:id="rId594" ref="J585"/>
    <hyperlink r:id="rId595" ref="J586"/>
    <hyperlink r:id="rId596" ref="J587"/>
    <hyperlink r:id="rId597" ref="J588"/>
    <hyperlink r:id="rId598" ref="J589"/>
    <hyperlink r:id="rId599" ref="J590"/>
    <hyperlink r:id="rId600" ref="J591"/>
    <hyperlink r:id="rId601" ref="J592"/>
    <hyperlink r:id="rId602" ref="J593"/>
    <hyperlink r:id="rId603" ref="J594"/>
    <hyperlink r:id="rId604" ref="J595"/>
    <hyperlink r:id="rId605" ref="J596"/>
    <hyperlink r:id="rId606" ref="J597"/>
    <hyperlink r:id="rId607" ref="J598"/>
    <hyperlink r:id="rId608" ref="J599"/>
    <hyperlink r:id="rId609" ref="J600"/>
    <hyperlink r:id="rId610" ref="J601"/>
    <hyperlink r:id="rId611" ref="F602"/>
    <hyperlink r:id="rId612" ref="J602"/>
    <hyperlink r:id="rId613" ref="J603"/>
    <hyperlink r:id="rId614" ref="J604"/>
    <hyperlink r:id="rId615" ref="J605"/>
    <hyperlink r:id="rId616" ref="J606"/>
    <hyperlink r:id="rId617" ref="J607"/>
    <hyperlink r:id="rId618" ref="J608"/>
    <hyperlink r:id="rId619" ref="J609"/>
    <hyperlink r:id="rId620" ref="J610"/>
    <hyperlink r:id="rId621" ref="J611"/>
    <hyperlink r:id="rId622" ref="J612"/>
    <hyperlink r:id="rId623" ref="J613"/>
    <hyperlink r:id="rId624" ref="J614"/>
    <hyperlink r:id="rId625" ref="J615"/>
    <hyperlink r:id="rId626" ref="J616"/>
    <hyperlink r:id="rId627" ref="J617"/>
    <hyperlink r:id="rId628" ref="J618"/>
    <hyperlink r:id="rId629" ref="J619"/>
    <hyperlink r:id="rId630" ref="J620"/>
    <hyperlink r:id="rId631" ref="J621"/>
    <hyperlink r:id="rId632" ref="J622"/>
    <hyperlink r:id="rId633" ref="J623"/>
    <hyperlink r:id="rId634" ref="J624"/>
    <hyperlink r:id="rId635" ref="J625"/>
    <hyperlink r:id="rId636" ref="J626"/>
    <hyperlink r:id="rId637" ref="J627"/>
    <hyperlink r:id="rId638" ref="J628"/>
    <hyperlink r:id="rId639" ref="B629"/>
    <hyperlink r:id="rId640" ref="J629"/>
    <hyperlink r:id="rId641" ref="J630"/>
    <hyperlink r:id="rId642" ref="J631"/>
    <hyperlink r:id="rId643" ref="J632"/>
    <hyperlink r:id="rId644" ref="J633"/>
    <hyperlink r:id="rId645" ref="J634"/>
    <hyperlink r:id="rId646" ref="J635"/>
    <hyperlink r:id="rId647" ref="J636"/>
    <hyperlink r:id="rId648" ref="J637"/>
    <hyperlink r:id="rId649" ref="J638"/>
    <hyperlink r:id="rId650" ref="J639"/>
    <hyperlink r:id="rId651" ref="J640"/>
    <hyperlink r:id="rId652" ref="J641"/>
    <hyperlink r:id="rId653" ref="J642"/>
    <hyperlink r:id="rId654" ref="J643"/>
    <hyperlink r:id="rId655" ref="J644"/>
    <hyperlink r:id="rId656" ref="J645"/>
    <hyperlink r:id="rId657" ref="J646"/>
    <hyperlink r:id="rId658" ref="J647"/>
    <hyperlink r:id="rId659" ref="J648"/>
    <hyperlink r:id="rId660" ref="J649"/>
    <hyperlink r:id="rId661" ref="B650"/>
    <hyperlink r:id="rId662" ref="J650"/>
    <hyperlink r:id="rId663" ref="J651"/>
    <hyperlink r:id="rId664" ref="B652"/>
    <hyperlink r:id="rId665" ref="J652"/>
    <hyperlink r:id="rId666" ref="J653"/>
    <hyperlink r:id="rId667" ref="J654"/>
    <hyperlink r:id="rId668" ref="J655"/>
    <hyperlink r:id="rId669" ref="J656"/>
    <hyperlink r:id="rId670" ref="J657"/>
    <hyperlink r:id="rId671" ref="J658"/>
    <hyperlink r:id="rId672" ref="J659"/>
    <hyperlink r:id="rId673" ref="J660"/>
    <hyperlink r:id="rId674" ref="J661"/>
    <hyperlink r:id="rId675" ref="J662"/>
    <hyperlink r:id="rId676" ref="E663"/>
    <hyperlink r:id="rId677" ref="J663"/>
    <hyperlink r:id="rId678" ref="J664"/>
    <hyperlink r:id="rId679" ref="J665"/>
    <hyperlink r:id="rId680" ref="J666"/>
    <hyperlink r:id="rId681" ref="J667"/>
    <hyperlink r:id="rId682" ref="J668"/>
    <hyperlink r:id="rId683" ref="J669"/>
    <hyperlink r:id="rId684" ref="J670"/>
    <hyperlink r:id="rId685" ref="J671"/>
    <hyperlink r:id="rId686" ref="J672"/>
    <hyperlink r:id="rId687" ref="J673"/>
    <hyperlink r:id="rId688" ref="J674"/>
    <hyperlink r:id="rId689" ref="J675"/>
    <hyperlink r:id="rId690" ref="J676"/>
    <hyperlink r:id="rId691" ref="J677"/>
    <hyperlink r:id="rId692" ref="J678"/>
    <hyperlink r:id="rId693" ref="J679"/>
    <hyperlink r:id="rId694" ref="J680"/>
    <hyperlink r:id="rId695" ref="J681"/>
    <hyperlink r:id="rId696" ref="J682"/>
    <hyperlink r:id="rId697" ref="J683"/>
    <hyperlink r:id="rId698" ref="J684"/>
    <hyperlink r:id="rId699" ref="J685"/>
    <hyperlink r:id="rId700" ref="J686"/>
    <hyperlink r:id="rId701" ref="J687"/>
    <hyperlink r:id="rId702" ref="J688"/>
    <hyperlink r:id="rId703" ref="J689"/>
    <hyperlink r:id="rId704" ref="J690"/>
    <hyperlink r:id="rId705" ref="J691"/>
    <hyperlink r:id="rId706" ref="J692"/>
    <hyperlink r:id="rId707" ref="J693"/>
    <hyperlink r:id="rId708" ref="J694"/>
    <hyperlink r:id="rId709" ref="J695"/>
    <hyperlink r:id="rId710" ref="J696"/>
    <hyperlink r:id="rId711" ref="J697"/>
    <hyperlink r:id="rId712" ref="J698"/>
    <hyperlink r:id="rId713" ref="J699"/>
    <hyperlink r:id="rId714" ref="J700"/>
    <hyperlink r:id="rId715" ref="J701"/>
    <hyperlink r:id="rId716" ref="J702"/>
    <hyperlink r:id="rId717" ref="J703"/>
    <hyperlink r:id="rId718" ref="J704"/>
    <hyperlink r:id="rId719" ref="J705"/>
    <hyperlink r:id="rId720" ref="J706"/>
    <hyperlink r:id="rId721" ref="J707"/>
    <hyperlink r:id="rId722" ref="J708"/>
    <hyperlink r:id="rId723" ref="J709"/>
    <hyperlink r:id="rId724" ref="J710"/>
    <hyperlink r:id="rId725" ref="J711"/>
    <hyperlink r:id="rId726" ref="J712"/>
    <hyperlink r:id="rId727" ref="J713"/>
    <hyperlink r:id="rId728" ref="J714"/>
    <hyperlink r:id="rId729" ref="J715"/>
    <hyperlink r:id="rId730" ref="J716"/>
    <hyperlink r:id="rId731" ref="J717"/>
    <hyperlink r:id="rId732" ref="J718"/>
    <hyperlink r:id="rId733" ref="J719"/>
    <hyperlink r:id="rId734" ref="J720"/>
    <hyperlink r:id="rId735" ref="J721"/>
    <hyperlink r:id="rId736" ref="J722"/>
    <hyperlink r:id="rId737" ref="J723"/>
    <hyperlink r:id="rId738" ref="J724"/>
    <hyperlink r:id="rId739" ref="J725"/>
    <hyperlink r:id="rId740" ref="J726"/>
    <hyperlink r:id="rId741" ref="J727"/>
    <hyperlink r:id="rId742" ref="J728"/>
    <hyperlink r:id="rId743" ref="J729"/>
    <hyperlink r:id="rId744" ref="J730"/>
    <hyperlink r:id="rId745" ref="J731"/>
    <hyperlink r:id="rId746" ref="J732"/>
    <hyperlink r:id="rId747" ref="J733"/>
    <hyperlink r:id="rId748" ref="J734"/>
    <hyperlink r:id="rId749" ref="J735"/>
    <hyperlink r:id="rId750" ref="J736"/>
    <hyperlink r:id="rId751" ref="J737"/>
    <hyperlink r:id="rId752" ref="J738"/>
    <hyperlink r:id="rId753" ref="J739"/>
    <hyperlink r:id="rId754" ref="J740"/>
    <hyperlink r:id="rId755" ref="J741"/>
    <hyperlink r:id="rId756" ref="J742"/>
    <hyperlink r:id="rId757" ref="J743"/>
    <hyperlink r:id="rId758" ref="J744"/>
    <hyperlink r:id="rId759" ref="J745"/>
    <hyperlink r:id="rId760" ref="J746"/>
    <hyperlink r:id="rId761" ref="J747"/>
    <hyperlink r:id="rId762" ref="J748"/>
    <hyperlink r:id="rId763" ref="J749"/>
    <hyperlink r:id="rId764" ref="J750"/>
    <hyperlink r:id="rId765" ref="J751"/>
    <hyperlink r:id="rId766" ref="J752"/>
    <hyperlink r:id="rId767" ref="J753"/>
    <hyperlink r:id="rId768" ref="J754"/>
    <hyperlink r:id="rId769" ref="J755"/>
    <hyperlink r:id="rId770" ref="J756"/>
    <hyperlink r:id="rId771" ref="J757"/>
    <hyperlink r:id="rId772" ref="J758"/>
    <hyperlink r:id="rId773" ref="J759"/>
    <hyperlink r:id="rId774" ref="J760"/>
    <hyperlink r:id="rId775" ref="J761"/>
    <hyperlink r:id="rId776" ref="J762"/>
    <hyperlink r:id="rId777" ref="J763"/>
    <hyperlink r:id="rId778" ref="J764"/>
    <hyperlink r:id="rId779" ref="J765"/>
    <hyperlink r:id="rId780" ref="J766"/>
    <hyperlink r:id="rId781" ref="J767"/>
    <hyperlink r:id="rId782" ref="J768"/>
    <hyperlink r:id="rId783" ref="J769"/>
    <hyperlink r:id="rId784" ref="J770"/>
    <hyperlink r:id="rId785" ref="J771"/>
    <hyperlink r:id="rId786" ref="J772"/>
    <hyperlink r:id="rId787" ref="J773"/>
    <hyperlink r:id="rId788" ref="J774"/>
    <hyperlink r:id="rId789" ref="J775"/>
    <hyperlink r:id="rId790" ref="J776"/>
    <hyperlink r:id="rId791" ref="J777"/>
    <hyperlink r:id="rId792" ref="J778"/>
    <hyperlink r:id="rId793" ref="J779"/>
    <hyperlink r:id="rId794" ref="J780"/>
    <hyperlink r:id="rId795" ref="J781"/>
    <hyperlink r:id="rId796" ref="F782"/>
    <hyperlink r:id="rId797" ref="J782"/>
    <hyperlink r:id="rId798" ref="B783"/>
    <hyperlink r:id="rId799" ref="J783"/>
    <hyperlink r:id="rId800" ref="J784"/>
    <hyperlink r:id="rId801" ref="J785"/>
    <hyperlink r:id="rId802" ref="J786"/>
    <hyperlink r:id="rId803" ref="J787"/>
    <hyperlink r:id="rId804" ref="J788"/>
    <hyperlink r:id="rId805" ref="J789"/>
    <hyperlink r:id="rId806" ref="J790"/>
    <hyperlink r:id="rId807" ref="J791"/>
    <hyperlink r:id="rId808" ref="J792"/>
    <hyperlink r:id="rId809" ref="J793"/>
    <hyperlink r:id="rId810" ref="J794"/>
    <hyperlink r:id="rId811" ref="J795"/>
    <hyperlink r:id="rId812" ref="J796"/>
    <hyperlink r:id="rId813" ref="J797"/>
    <hyperlink r:id="rId814" ref="J798"/>
    <hyperlink r:id="rId815" ref="J799"/>
    <hyperlink r:id="rId816" ref="J800"/>
    <hyperlink r:id="rId817" ref="J801"/>
    <hyperlink r:id="rId818" ref="J802"/>
    <hyperlink r:id="rId819" ref="J803"/>
    <hyperlink r:id="rId820" ref="J804"/>
    <hyperlink r:id="rId821" ref="J805"/>
    <hyperlink r:id="rId822" ref="J806"/>
    <hyperlink r:id="rId823" ref="J807"/>
    <hyperlink r:id="rId824" ref="J808"/>
    <hyperlink r:id="rId825" ref="J809"/>
    <hyperlink r:id="rId826" ref="J810"/>
    <hyperlink r:id="rId827" ref="J811"/>
    <hyperlink r:id="rId828" ref="J812"/>
    <hyperlink r:id="rId829" ref="J813"/>
    <hyperlink r:id="rId830" ref="J814"/>
    <hyperlink r:id="rId831" ref="J815"/>
    <hyperlink r:id="rId832" ref="J816"/>
    <hyperlink r:id="rId833" ref="J817"/>
    <hyperlink r:id="rId834" ref="J818"/>
    <hyperlink r:id="rId835" ref="J819"/>
    <hyperlink r:id="rId836" ref="J820"/>
    <hyperlink r:id="rId837" ref="J821"/>
    <hyperlink r:id="rId838" ref="J822"/>
    <hyperlink r:id="rId839" ref="J823"/>
    <hyperlink r:id="rId840" ref="J824"/>
    <hyperlink r:id="rId841" ref="J825"/>
    <hyperlink r:id="rId842" ref="J826"/>
    <hyperlink r:id="rId843" ref="J827"/>
    <hyperlink r:id="rId844" ref="J828"/>
    <hyperlink r:id="rId845" ref="F829"/>
    <hyperlink r:id="rId846" ref="J829"/>
    <hyperlink r:id="rId847" ref="J830"/>
    <hyperlink r:id="rId848" ref="J831"/>
    <hyperlink r:id="rId849" ref="J832"/>
    <hyperlink r:id="rId850" ref="J833"/>
    <hyperlink r:id="rId851" ref="J834"/>
    <hyperlink r:id="rId852" ref="J835"/>
    <hyperlink r:id="rId853" ref="J836"/>
    <hyperlink r:id="rId854" ref="J837"/>
    <hyperlink r:id="rId855" ref="J838"/>
    <hyperlink r:id="rId856" ref="J839"/>
    <hyperlink r:id="rId857" ref="J840"/>
    <hyperlink r:id="rId858" ref="J841"/>
    <hyperlink r:id="rId859" ref="J842"/>
    <hyperlink r:id="rId860" ref="J843"/>
    <hyperlink r:id="rId861" ref="J844"/>
    <hyperlink r:id="rId862" ref="J845"/>
    <hyperlink r:id="rId863" ref="J846"/>
    <hyperlink r:id="rId864" ref="J847"/>
    <hyperlink r:id="rId865" ref="J848"/>
    <hyperlink r:id="rId866" ref="J849"/>
    <hyperlink r:id="rId867" ref="J850"/>
    <hyperlink r:id="rId868" ref="B851"/>
    <hyperlink r:id="rId869" ref="J851"/>
    <hyperlink r:id="rId870" ref="J852"/>
    <hyperlink r:id="rId871" ref="J853"/>
    <hyperlink r:id="rId872" ref="J854"/>
    <hyperlink r:id="rId873" ref="J855"/>
    <hyperlink r:id="rId874" ref="J856"/>
    <hyperlink r:id="rId875" ref="H857"/>
    <hyperlink r:id="rId876" ref="J857"/>
    <hyperlink r:id="rId877" ref="J858"/>
    <hyperlink r:id="rId878" ref="J859"/>
    <hyperlink r:id="rId879" ref="J860"/>
    <hyperlink r:id="rId880" ref="J861"/>
    <hyperlink r:id="rId881" ref="J862"/>
    <hyperlink r:id="rId882" ref="J863"/>
    <hyperlink r:id="rId883" ref="J864"/>
    <hyperlink r:id="rId884" ref="J865"/>
    <hyperlink r:id="rId885" ref="J866"/>
    <hyperlink r:id="rId886" ref="J867"/>
    <hyperlink r:id="rId887" ref="J868"/>
    <hyperlink r:id="rId888" ref="J869"/>
    <hyperlink r:id="rId889" ref="J870"/>
    <hyperlink r:id="rId890" ref="J871"/>
    <hyperlink r:id="rId891" ref="J872"/>
    <hyperlink r:id="rId892" ref="J873"/>
    <hyperlink r:id="rId893" ref="J874"/>
    <hyperlink r:id="rId894" ref="J875"/>
    <hyperlink r:id="rId895" ref="J876"/>
    <hyperlink r:id="rId896" ref="J877"/>
    <hyperlink r:id="rId897" ref="J878"/>
    <hyperlink r:id="rId898" ref="J879"/>
    <hyperlink r:id="rId899" ref="J880"/>
    <hyperlink r:id="rId900" ref="J881"/>
    <hyperlink r:id="rId901" ref="J882"/>
    <hyperlink r:id="rId902" ref="J883"/>
    <hyperlink r:id="rId903" ref="J884"/>
    <hyperlink r:id="rId904" ref="J885"/>
    <hyperlink r:id="rId905" ref="J886"/>
    <hyperlink r:id="rId906" ref="J887"/>
    <hyperlink r:id="rId907" ref="J888"/>
    <hyperlink r:id="rId908" ref="J889"/>
    <hyperlink r:id="rId909" ref="J890"/>
    <hyperlink r:id="rId910" ref="J891"/>
    <hyperlink r:id="rId911" ref="B892"/>
    <hyperlink r:id="rId912" ref="J892"/>
    <hyperlink r:id="rId913" ref="J893"/>
    <hyperlink r:id="rId914" ref="J894"/>
    <hyperlink r:id="rId915" ref="J895"/>
    <hyperlink r:id="rId916" ref="J896"/>
    <hyperlink r:id="rId917" ref="J897"/>
    <hyperlink r:id="rId918" ref="J898"/>
    <hyperlink r:id="rId919" ref="J899"/>
    <hyperlink r:id="rId920" ref="J900"/>
    <hyperlink r:id="rId921" ref="J901"/>
    <hyperlink r:id="rId922" ref="J902"/>
    <hyperlink r:id="rId923" ref="J903"/>
    <hyperlink r:id="rId924" ref="J904"/>
    <hyperlink r:id="rId925" ref="J905"/>
    <hyperlink r:id="rId926" ref="J906"/>
    <hyperlink r:id="rId927" ref="J907"/>
    <hyperlink r:id="rId928" ref="J908"/>
    <hyperlink r:id="rId929" ref="J909"/>
    <hyperlink r:id="rId930" ref="J910"/>
    <hyperlink r:id="rId931" ref="J911"/>
    <hyperlink r:id="rId932" ref="J912"/>
    <hyperlink r:id="rId933" ref="J913"/>
    <hyperlink r:id="rId934" ref="J914"/>
    <hyperlink r:id="rId935" ref="J915"/>
    <hyperlink r:id="rId936" ref="J916"/>
    <hyperlink r:id="rId937" ref="J917"/>
    <hyperlink r:id="rId938" ref="J918"/>
    <hyperlink r:id="rId939" ref="J919"/>
    <hyperlink r:id="rId940" ref="J920"/>
    <hyperlink r:id="rId941" ref="J921"/>
    <hyperlink r:id="rId942" ref="J922"/>
    <hyperlink r:id="rId943" ref="J923"/>
    <hyperlink r:id="rId944" ref="J924"/>
    <hyperlink r:id="rId945" ref="J925"/>
    <hyperlink r:id="rId946" ref="J926"/>
    <hyperlink r:id="rId947" ref="B927"/>
    <hyperlink r:id="rId948" ref="J927"/>
    <hyperlink r:id="rId949" ref="J928"/>
    <hyperlink r:id="rId950" ref="J929"/>
    <hyperlink r:id="rId951" ref="J930"/>
    <hyperlink r:id="rId952" ref="J931"/>
    <hyperlink r:id="rId953" ref="J932"/>
    <hyperlink r:id="rId954" ref="J933"/>
    <hyperlink r:id="rId955" ref="J934"/>
    <hyperlink r:id="rId956" ref="J935"/>
    <hyperlink r:id="rId957" ref="J936"/>
    <hyperlink r:id="rId958" ref="J937"/>
    <hyperlink r:id="rId959" ref="J938"/>
    <hyperlink r:id="rId960" ref="J939"/>
    <hyperlink r:id="rId961" ref="J940"/>
    <hyperlink r:id="rId962" ref="J941"/>
    <hyperlink r:id="rId963" ref="J942"/>
    <hyperlink r:id="rId964" ref="J943"/>
    <hyperlink r:id="rId965" ref="J944"/>
    <hyperlink r:id="rId966" ref="J945"/>
    <hyperlink r:id="rId967" ref="J946"/>
    <hyperlink r:id="rId968" ref="J947"/>
    <hyperlink r:id="rId969" ref="J948"/>
    <hyperlink r:id="rId970" ref="J949"/>
    <hyperlink r:id="rId971" ref="J950"/>
    <hyperlink r:id="rId972" ref="J951"/>
    <hyperlink r:id="rId973" ref="J952"/>
    <hyperlink r:id="rId974" ref="J953"/>
    <hyperlink r:id="rId975" ref="J954"/>
    <hyperlink r:id="rId976" ref="J955"/>
    <hyperlink r:id="rId977" ref="J956"/>
    <hyperlink r:id="rId978" ref="J957"/>
    <hyperlink r:id="rId979" ref="J958"/>
    <hyperlink r:id="rId980" ref="J959"/>
    <hyperlink r:id="rId981" ref="J960"/>
    <hyperlink r:id="rId982" ref="J961"/>
    <hyperlink r:id="rId983" ref="J962"/>
    <hyperlink r:id="rId984" ref="J963"/>
    <hyperlink r:id="rId985" ref="J964"/>
    <hyperlink r:id="rId986" ref="J965"/>
    <hyperlink r:id="rId987" ref="J966"/>
    <hyperlink r:id="rId988" ref="J967"/>
    <hyperlink r:id="rId989" ref="J968"/>
    <hyperlink r:id="rId990" ref="J969"/>
    <hyperlink r:id="rId991" ref="J970"/>
    <hyperlink r:id="rId992" ref="J971"/>
    <hyperlink r:id="rId993" ref="J972"/>
    <hyperlink r:id="rId994" ref="J973"/>
    <hyperlink r:id="rId995" ref="J974"/>
    <hyperlink r:id="rId996" ref="J975"/>
    <hyperlink r:id="rId997" ref="J976"/>
    <hyperlink r:id="rId998" ref="J977"/>
    <hyperlink r:id="rId999" ref="J978"/>
    <hyperlink r:id="rId1000" ref="J979"/>
    <hyperlink r:id="rId1001" ref="J980"/>
    <hyperlink r:id="rId1002" ref="B981"/>
    <hyperlink r:id="rId1003" ref="J981"/>
    <hyperlink r:id="rId1004" ref="J982"/>
    <hyperlink r:id="rId1005" ref="J983"/>
    <hyperlink r:id="rId1006" ref="J984"/>
    <hyperlink r:id="rId1007" ref="J985"/>
    <hyperlink r:id="rId1008" ref="J986"/>
    <hyperlink r:id="rId1009" ref="J987"/>
    <hyperlink r:id="rId1010" ref="J988"/>
    <hyperlink r:id="rId1011" ref="J989"/>
    <hyperlink r:id="rId1012" ref="J990"/>
    <hyperlink r:id="rId1013" ref="J991"/>
    <hyperlink r:id="rId1014" ref="J992"/>
    <hyperlink r:id="rId1015" ref="J993"/>
    <hyperlink r:id="rId1016" ref="J994"/>
    <hyperlink r:id="rId1017" ref="J995"/>
    <hyperlink r:id="rId1018" ref="J996"/>
    <hyperlink r:id="rId1019" ref="J997"/>
    <hyperlink r:id="rId1020" ref="J998"/>
    <hyperlink r:id="rId1021" ref="J999"/>
    <hyperlink r:id="rId1022" ref="J1000"/>
    <hyperlink r:id="rId1023" ref="J1001"/>
    <hyperlink r:id="rId1024" ref="J1002"/>
    <hyperlink r:id="rId1025" ref="J1003"/>
    <hyperlink r:id="rId1026" ref="J1004"/>
    <hyperlink r:id="rId1027" ref="J1005"/>
    <hyperlink r:id="rId1028" ref="J1006"/>
    <hyperlink r:id="rId1029" ref="J1007"/>
    <hyperlink r:id="rId1030" ref="J1008"/>
    <hyperlink r:id="rId1031" ref="J1009"/>
    <hyperlink r:id="rId1032" ref="J1010"/>
    <hyperlink r:id="rId1033" ref="J1011"/>
    <hyperlink r:id="rId1034" ref="J1012"/>
    <hyperlink r:id="rId1035" ref="J1013"/>
    <hyperlink r:id="rId1036" ref="J1014"/>
    <hyperlink r:id="rId1037" ref="J1015"/>
    <hyperlink r:id="rId1038" ref="J1016"/>
    <hyperlink r:id="rId1039" ref="J1017"/>
    <hyperlink r:id="rId1040" ref="J1018"/>
    <hyperlink r:id="rId1041" ref="J1019"/>
    <hyperlink r:id="rId1042" ref="J1020"/>
    <hyperlink r:id="rId1043" ref="J1021"/>
    <hyperlink r:id="rId1044" ref="J1022"/>
    <hyperlink r:id="rId1045" ref="J1023"/>
    <hyperlink r:id="rId1046" ref="B1024"/>
    <hyperlink r:id="rId1047" ref="J1024"/>
    <hyperlink r:id="rId1048" ref="J1025"/>
    <hyperlink r:id="rId1049" ref="J1026"/>
    <hyperlink r:id="rId1050" ref="J1027"/>
    <hyperlink r:id="rId1051" ref="J1028"/>
    <hyperlink r:id="rId1052" ref="J1029"/>
    <hyperlink r:id="rId1053" ref="J1030"/>
    <hyperlink r:id="rId1054" ref="J1031"/>
    <hyperlink r:id="rId1055" ref="J1032"/>
    <hyperlink r:id="rId1056" ref="J1033"/>
    <hyperlink r:id="rId1057" ref="J1034"/>
    <hyperlink r:id="rId1058" ref="J1035"/>
    <hyperlink r:id="rId1059" ref="J1036"/>
    <hyperlink r:id="rId1060" ref="J1037"/>
    <hyperlink r:id="rId1061" ref="J1038"/>
    <hyperlink r:id="rId1062" ref="J1039"/>
    <hyperlink r:id="rId1063" ref="J1040"/>
    <hyperlink r:id="rId1064" ref="J1041"/>
    <hyperlink r:id="rId1065" ref="J1042"/>
    <hyperlink r:id="rId1066" ref="J1043"/>
    <hyperlink r:id="rId1067" ref="B1044"/>
    <hyperlink r:id="rId1068" ref="J1044"/>
    <hyperlink r:id="rId1069" ref="J1045"/>
    <hyperlink r:id="rId1070" ref="J1046"/>
    <hyperlink r:id="rId1071" ref="B1047"/>
    <hyperlink r:id="rId1072" ref="J1047"/>
    <hyperlink r:id="rId1073" ref="J1048"/>
    <hyperlink r:id="rId1074" ref="J1049"/>
    <hyperlink r:id="rId1075" ref="J1050"/>
    <hyperlink r:id="rId1076" ref="J1051"/>
    <hyperlink r:id="rId1077" ref="J1052"/>
    <hyperlink r:id="rId1078" ref="J1053"/>
    <hyperlink r:id="rId1079" ref="J1054"/>
    <hyperlink r:id="rId1080" ref="J1055"/>
    <hyperlink r:id="rId1081" ref="J1056"/>
    <hyperlink r:id="rId1082" ref="J1057"/>
    <hyperlink r:id="rId1083" ref="J1058"/>
    <hyperlink r:id="rId1084" ref="J1059"/>
    <hyperlink r:id="rId1085" ref="J1060"/>
    <hyperlink r:id="rId1086" ref="J1061"/>
    <hyperlink r:id="rId1087" ref="J1062"/>
    <hyperlink r:id="rId1088" ref="J1063"/>
    <hyperlink r:id="rId1089" ref="J1064"/>
    <hyperlink r:id="rId1090" ref="J1065"/>
    <hyperlink r:id="rId1091" ref="J1066"/>
    <hyperlink r:id="rId1092" ref="J1067"/>
    <hyperlink r:id="rId1093" ref="J1068"/>
    <hyperlink r:id="rId1094" ref="J1069"/>
    <hyperlink r:id="rId1095" ref="J1070"/>
    <hyperlink r:id="rId1096" ref="J1071"/>
    <hyperlink r:id="rId1097" ref="J1072"/>
    <hyperlink r:id="rId1098" ref="J1073"/>
    <hyperlink r:id="rId1099" ref="J1074"/>
    <hyperlink r:id="rId1100" ref="J1075"/>
    <hyperlink r:id="rId1101" ref="J1076"/>
    <hyperlink r:id="rId1102" ref="J1077"/>
    <hyperlink r:id="rId1103" ref="J1078"/>
    <hyperlink r:id="rId1104" ref="J1079"/>
    <hyperlink r:id="rId1105" ref="J1080"/>
    <hyperlink r:id="rId1106" ref="J1081"/>
    <hyperlink r:id="rId1107" ref="J1082"/>
    <hyperlink r:id="rId1108" ref="J1083"/>
    <hyperlink r:id="rId1109" ref="J1084"/>
    <hyperlink r:id="rId1110" ref="J1085"/>
    <hyperlink r:id="rId1111" ref="J1086"/>
    <hyperlink r:id="rId1112" ref="J1087"/>
    <hyperlink r:id="rId1113" ref="J1088"/>
    <hyperlink r:id="rId1114" ref="J1089"/>
    <hyperlink r:id="rId1115" ref="J1090"/>
    <hyperlink r:id="rId1116" ref="J1091"/>
    <hyperlink r:id="rId1117" ref="J1092"/>
    <hyperlink r:id="rId1118" ref="J1093"/>
    <hyperlink r:id="rId1119" ref="J1094"/>
    <hyperlink r:id="rId1120" ref="J1095"/>
    <hyperlink r:id="rId1121" ref="J1096"/>
    <hyperlink r:id="rId1122" ref="J1097"/>
    <hyperlink r:id="rId1123" ref="J1098"/>
    <hyperlink r:id="rId1124" ref="J1099"/>
    <hyperlink r:id="rId1125" ref="J1100"/>
    <hyperlink r:id="rId1126" ref="J1101"/>
    <hyperlink r:id="rId1127" ref="J1102"/>
    <hyperlink r:id="rId1128" ref="J1103"/>
    <hyperlink r:id="rId1129" ref="J1104"/>
    <hyperlink r:id="rId1130" ref="J1105"/>
    <hyperlink r:id="rId1131" ref="J1106"/>
    <hyperlink r:id="rId1132" ref="J1107"/>
    <hyperlink r:id="rId1133" ref="J1108"/>
    <hyperlink r:id="rId1134" ref="J1109"/>
    <hyperlink r:id="rId1135" ref="J1110"/>
    <hyperlink r:id="rId1136" ref="J1111"/>
    <hyperlink r:id="rId1137" ref="J1112"/>
    <hyperlink r:id="rId1138" ref="J1113"/>
    <hyperlink r:id="rId1139" ref="J1114"/>
    <hyperlink r:id="rId1140" ref="J1115"/>
    <hyperlink r:id="rId1141" ref="J1116"/>
    <hyperlink r:id="rId1142" ref="J1117"/>
    <hyperlink r:id="rId1143" ref="J1118"/>
    <hyperlink r:id="rId1144" ref="J1119"/>
    <hyperlink r:id="rId1145" ref="J1120"/>
    <hyperlink r:id="rId1146" ref="J1121"/>
    <hyperlink r:id="rId1147" ref="J1122"/>
    <hyperlink r:id="rId1148" ref="B1123"/>
    <hyperlink r:id="rId1149" ref="J1123"/>
    <hyperlink r:id="rId1150" ref="J1124"/>
    <hyperlink r:id="rId1151" ref="J1125"/>
    <hyperlink r:id="rId1152" ref="J1126"/>
    <hyperlink r:id="rId1153" ref="J1127"/>
    <hyperlink r:id="rId1154" ref="J1128"/>
    <hyperlink r:id="rId1155" ref="J1129"/>
    <hyperlink r:id="rId1156" ref="J1130"/>
    <hyperlink r:id="rId1157" ref="J1131"/>
    <hyperlink r:id="rId1158" ref="J1132"/>
    <hyperlink r:id="rId1159" ref="J1133"/>
    <hyperlink r:id="rId1160" ref="J1134"/>
    <hyperlink r:id="rId1161" ref="J1135"/>
    <hyperlink r:id="rId1162" ref="J1136"/>
    <hyperlink r:id="rId1163" ref="J1137"/>
    <hyperlink r:id="rId1164" ref="J1138"/>
    <hyperlink r:id="rId1165" ref="J1139"/>
    <hyperlink r:id="rId1166" ref="J1140"/>
    <hyperlink r:id="rId1167" ref="J1141"/>
    <hyperlink r:id="rId1168" ref="J1142"/>
    <hyperlink r:id="rId1169" ref="J1143"/>
    <hyperlink r:id="rId1170" ref="J1144"/>
    <hyperlink r:id="rId1171" ref="J1145"/>
    <hyperlink r:id="rId1172" ref="J1146"/>
    <hyperlink r:id="rId1173" ref="J1147"/>
    <hyperlink r:id="rId1174" ref="J1148"/>
    <hyperlink r:id="rId1175" ref="J1149"/>
    <hyperlink r:id="rId1176" ref="J1150"/>
    <hyperlink r:id="rId1177" ref="J1151"/>
    <hyperlink r:id="rId1178" ref="J1152"/>
    <hyperlink r:id="rId1179" ref="J1153"/>
    <hyperlink r:id="rId1180" ref="J1154"/>
    <hyperlink r:id="rId1181" ref="J1155"/>
    <hyperlink r:id="rId1182" ref="J1156"/>
    <hyperlink r:id="rId1183" ref="J1157"/>
    <hyperlink r:id="rId1184" ref="J1158"/>
    <hyperlink r:id="rId1185" ref="J1159"/>
    <hyperlink r:id="rId1186" ref="J1160"/>
    <hyperlink r:id="rId1187" ref="J1161"/>
    <hyperlink r:id="rId1188" ref="J1162"/>
    <hyperlink r:id="rId1189" ref="J1163"/>
    <hyperlink r:id="rId1190" ref="J1164"/>
    <hyperlink r:id="rId1191" ref="J1165"/>
    <hyperlink r:id="rId1192" ref="J1166"/>
    <hyperlink r:id="rId1193" ref="J1167"/>
    <hyperlink r:id="rId1194" ref="J1168"/>
    <hyperlink r:id="rId1195" ref="J1169"/>
    <hyperlink r:id="rId1196" ref="J1170"/>
    <hyperlink r:id="rId1197" ref="J1171"/>
    <hyperlink r:id="rId1198" ref="J1172"/>
    <hyperlink r:id="rId1199" ref="J1173"/>
    <hyperlink r:id="rId1200" ref="J1174"/>
    <hyperlink r:id="rId1201" ref="J1175"/>
    <hyperlink r:id="rId1202" ref="J1176"/>
    <hyperlink r:id="rId1203" ref="J1177"/>
    <hyperlink r:id="rId1204" ref="J1178"/>
    <hyperlink r:id="rId1205" ref="J1179"/>
    <hyperlink r:id="rId1206" ref="J1180"/>
    <hyperlink r:id="rId1207" ref="J1181"/>
    <hyperlink r:id="rId1208" ref="J1182"/>
    <hyperlink r:id="rId1209" ref="J1183"/>
    <hyperlink r:id="rId1210" ref="J1184"/>
    <hyperlink r:id="rId1211" ref="J1185"/>
    <hyperlink r:id="rId1212" ref="J1186"/>
    <hyperlink r:id="rId1213" ref="J1187"/>
    <hyperlink r:id="rId1214" ref="J1188"/>
    <hyperlink r:id="rId1215" ref="J1189"/>
    <hyperlink r:id="rId1216" ref="J1190"/>
    <hyperlink r:id="rId1217" ref="J1191"/>
    <hyperlink r:id="rId1218" ref="J1192"/>
    <hyperlink r:id="rId1219" ref="J1193"/>
    <hyperlink r:id="rId1220" ref="J1194"/>
    <hyperlink r:id="rId1221" ref="J1195"/>
    <hyperlink r:id="rId1222" ref="J1196"/>
    <hyperlink r:id="rId1223" ref="J1197"/>
    <hyperlink r:id="rId1224" ref="J1198"/>
    <hyperlink r:id="rId1225" ref="J1199"/>
    <hyperlink r:id="rId1226" ref="J1200"/>
    <hyperlink r:id="rId1227" ref="J1201"/>
    <hyperlink r:id="rId1228" ref="J1202"/>
    <hyperlink r:id="rId1229" ref="J1203"/>
    <hyperlink r:id="rId1230" ref="J1204"/>
    <hyperlink r:id="rId1231" ref="J1205"/>
    <hyperlink r:id="rId1232" ref="J1206"/>
    <hyperlink r:id="rId1233" ref="J1207"/>
    <hyperlink r:id="rId1234" ref="J1208"/>
    <hyperlink r:id="rId1235" ref="J1209"/>
    <hyperlink r:id="rId1236" ref="J1210"/>
    <hyperlink r:id="rId1237" ref="J1211"/>
    <hyperlink r:id="rId1238" ref="J1212"/>
    <hyperlink r:id="rId1239" ref="J1213"/>
    <hyperlink r:id="rId1240" ref="J1214"/>
  </hyperlinks>
  <drawing r:id="rId124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outlineLevelCol="2"/>
  <cols>
    <col min="4" max="10" width="14.43" outlineLevel="1"/>
    <col min="11" max="21" width="14.43" outlineLevel="2"/>
    <col customWidth="1" min="22" max="22" width="18.71" outlineLevel="2"/>
    <col min="23" max="23" width="14.43" outlineLevel="1"/>
  </cols>
  <sheetData>
    <row r="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8" t="s">
        <v>22</v>
      </c>
      <c r="X1" s="3" t="s">
        <v>23</v>
      </c>
      <c r="Y1" s="3" t="s">
        <v>24</v>
      </c>
    </row>
    <row r="2">
      <c r="A2" s="1" t="s">
        <v>15674</v>
      </c>
      <c r="B2" s="1" t="s">
        <v>15675</v>
      </c>
      <c r="C2" s="1" t="s">
        <v>15676</v>
      </c>
      <c r="J2" s="4" t="s">
        <v>15677</v>
      </c>
      <c r="K2" s="1" t="s">
        <v>30</v>
      </c>
      <c r="L2" s="1" t="s">
        <v>3469</v>
      </c>
      <c r="M2" s="1" t="s">
        <v>15678</v>
      </c>
      <c r="N2" s="1" t="s">
        <v>15679</v>
      </c>
      <c r="O2" s="1" t="s">
        <v>15680</v>
      </c>
      <c r="P2" s="1">
        <v>1.0</v>
      </c>
      <c r="Q2" s="1">
        <v>1.0</v>
      </c>
      <c r="U2" s="1">
        <v>13.0</v>
      </c>
      <c r="V2" s="1" t="s">
        <v>15681</v>
      </c>
      <c r="W2" s="10">
        <v>44291.0</v>
      </c>
      <c r="X2" s="6"/>
      <c r="Y2" s="6"/>
    </row>
    <row r="3">
      <c r="A3" s="1" t="s">
        <v>15682</v>
      </c>
      <c r="B3" s="1" t="s">
        <v>15683</v>
      </c>
      <c r="C3" s="1" t="s">
        <v>15684</v>
      </c>
      <c r="D3" s="1" t="s">
        <v>15685</v>
      </c>
      <c r="E3" s="1" t="s">
        <v>15686</v>
      </c>
      <c r="G3" s="1" t="s">
        <v>15687</v>
      </c>
      <c r="J3" s="4" t="s">
        <v>15688</v>
      </c>
      <c r="K3" s="1" t="s">
        <v>9123</v>
      </c>
      <c r="L3" s="1" t="s">
        <v>10828</v>
      </c>
      <c r="M3" s="1" t="s">
        <v>15689</v>
      </c>
      <c r="N3" s="1" t="s">
        <v>15690</v>
      </c>
      <c r="O3" s="1" t="s">
        <v>15691</v>
      </c>
      <c r="P3" s="1">
        <v>1.0</v>
      </c>
      <c r="Q3" s="1">
        <v>1.0</v>
      </c>
      <c r="U3" s="1">
        <v>8.0</v>
      </c>
      <c r="V3" s="1" t="s">
        <v>15692</v>
      </c>
      <c r="W3" s="10">
        <v>44098.0</v>
      </c>
      <c r="X3" s="6"/>
      <c r="Y3" s="1" t="s">
        <v>199</v>
      </c>
    </row>
    <row r="4">
      <c r="A4" s="1" t="s">
        <v>15693</v>
      </c>
      <c r="B4" s="1" t="s">
        <v>15694</v>
      </c>
      <c r="C4" s="1" t="s">
        <v>15695</v>
      </c>
      <c r="J4" s="14" t="s">
        <v>15696</v>
      </c>
      <c r="K4" s="1" t="s">
        <v>30</v>
      </c>
      <c r="L4" s="1" t="s">
        <v>8089</v>
      </c>
      <c r="M4" s="1" t="s">
        <v>8089</v>
      </c>
      <c r="N4" s="1" t="s">
        <v>15697</v>
      </c>
      <c r="O4" s="1" t="s">
        <v>15698</v>
      </c>
      <c r="P4" s="1">
        <v>1.0</v>
      </c>
      <c r="Q4" s="1">
        <v>1.0</v>
      </c>
      <c r="U4" s="1">
        <v>5.0</v>
      </c>
      <c r="V4" s="1" t="s">
        <v>15699</v>
      </c>
      <c r="W4" s="10">
        <v>44213.0</v>
      </c>
      <c r="X4" s="6"/>
      <c r="Y4" s="1" t="s">
        <v>168</v>
      </c>
    </row>
    <row r="5">
      <c r="A5" s="1" t="s">
        <v>15700</v>
      </c>
      <c r="B5" s="1" t="s">
        <v>15701</v>
      </c>
      <c r="C5" s="1" t="s">
        <v>15701</v>
      </c>
      <c r="H5" s="1" t="s">
        <v>15702</v>
      </c>
      <c r="J5" s="4" t="s">
        <v>15703</v>
      </c>
      <c r="K5" s="1" t="s">
        <v>9123</v>
      </c>
      <c r="L5" s="1" t="s">
        <v>10828</v>
      </c>
      <c r="M5" s="1" t="s">
        <v>15704</v>
      </c>
      <c r="N5" s="1" t="s">
        <v>15705</v>
      </c>
      <c r="O5" s="1" t="s">
        <v>15706</v>
      </c>
      <c r="P5" s="1">
        <v>11.0</v>
      </c>
      <c r="Q5" s="1">
        <v>7.0</v>
      </c>
      <c r="R5" s="1">
        <v>29.0</v>
      </c>
      <c r="S5" s="1">
        <v>12.0</v>
      </c>
      <c r="T5" s="1">
        <v>1.0</v>
      </c>
      <c r="U5" s="1">
        <v>3286.0</v>
      </c>
      <c r="V5" s="1" t="s">
        <v>15707</v>
      </c>
      <c r="W5" s="10">
        <v>42193.0</v>
      </c>
      <c r="X5" s="6"/>
      <c r="Y5" s="1" t="s">
        <v>199</v>
      </c>
    </row>
    <row r="6">
      <c r="A6" s="1" t="s">
        <v>15708</v>
      </c>
      <c r="B6" s="1" t="s">
        <v>15709</v>
      </c>
      <c r="C6" s="1" t="s">
        <v>15710</v>
      </c>
      <c r="D6" s="1" t="s">
        <v>15711</v>
      </c>
      <c r="F6" s="1" t="s">
        <v>15712</v>
      </c>
      <c r="G6" s="1" t="s">
        <v>2160</v>
      </c>
      <c r="J6" s="4" t="s">
        <v>15713</v>
      </c>
      <c r="K6" s="1" t="s">
        <v>30</v>
      </c>
      <c r="L6" s="1" t="s">
        <v>10828</v>
      </c>
      <c r="M6" s="1" t="s">
        <v>15714</v>
      </c>
      <c r="N6" s="1" t="s">
        <v>15715</v>
      </c>
      <c r="O6" s="1" t="s">
        <v>15716</v>
      </c>
      <c r="P6" s="1">
        <v>1.0</v>
      </c>
      <c r="Q6" s="1">
        <v>1.0</v>
      </c>
      <c r="U6" s="1">
        <v>2.0</v>
      </c>
      <c r="V6" s="1" t="s">
        <v>15717</v>
      </c>
      <c r="W6" s="10">
        <v>44132.0</v>
      </c>
      <c r="X6" s="1" t="s">
        <v>135</v>
      </c>
      <c r="Y6" s="6"/>
    </row>
    <row r="7">
      <c r="A7" s="1" t="s">
        <v>15718</v>
      </c>
      <c r="B7" s="1" t="s">
        <v>15719</v>
      </c>
      <c r="C7" s="1" t="s">
        <v>15720</v>
      </c>
      <c r="D7" s="1" t="s">
        <v>15721</v>
      </c>
      <c r="F7" s="1" t="s">
        <v>15722</v>
      </c>
      <c r="G7" s="1" t="s">
        <v>15723</v>
      </c>
      <c r="J7" s="4" t="s">
        <v>15724</v>
      </c>
      <c r="K7" s="1" t="s">
        <v>30</v>
      </c>
      <c r="L7" s="1" t="s">
        <v>10828</v>
      </c>
      <c r="M7" s="1" t="s">
        <v>15725</v>
      </c>
      <c r="N7" s="1" t="s">
        <v>15726</v>
      </c>
      <c r="O7" s="1" t="s">
        <v>15727</v>
      </c>
      <c r="P7" s="1">
        <v>3.0</v>
      </c>
      <c r="Q7" s="1">
        <v>1.0</v>
      </c>
      <c r="U7" s="1">
        <v>6.0</v>
      </c>
      <c r="V7" s="1" t="s">
        <v>15728</v>
      </c>
      <c r="W7" s="10">
        <v>44120.0</v>
      </c>
      <c r="X7" s="1" t="s">
        <v>135</v>
      </c>
      <c r="Y7" s="1" t="s">
        <v>199</v>
      </c>
    </row>
    <row r="8">
      <c r="A8" s="1" t="s">
        <v>15729</v>
      </c>
      <c r="B8" s="1" t="s">
        <v>15730</v>
      </c>
      <c r="C8" s="1" t="s">
        <v>15731</v>
      </c>
      <c r="D8" s="1" t="s">
        <v>15732</v>
      </c>
      <c r="H8" s="1" t="s">
        <v>15733</v>
      </c>
      <c r="J8" s="4" t="s">
        <v>15734</v>
      </c>
      <c r="K8" s="1" t="s">
        <v>30</v>
      </c>
      <c r="L8" s="1" t="s">
        <v>10828</v>
      </c>
      <c r="M8" s="1" t="s">
        <v>15735</v>
      </c>
      <c r="N8" s="1" t="s">
        <v>15736</v>
      </c>
      <c r="O8" s="1" t="s">
        <v>15737</v>
      </c>
      <c r="P8" s="1">
        <v>1.0</v>
      </c>
      <c r="Q8" s="1">
        <v>1.0</v>
      </c>
      <c r="U8" s="1">
        <v>4.0</v>
      </c>
      <c r="V8" s="1" t="s">
        <v>15738</v>
      </c>
      <c r="W8" s="10">
        <v>44121.0</v>
      </c>
      <c r="X8" s="6"/>
      <c r="Y8" s="1" t="s">
        <v>199</v>
      </c>
    </row>
    <row r="9">
      <c r="A9" s="1" t="s">
        <v>15739</v>
      </c>
      <c r="B9" s="1" t="s">
        <v>15740</v>
      </c>
      <c r="C9" s="1" t="s">
        <v>15741</v>
      </c>
      <c r="J9" s="4" t="s">
        <v>15742</v>
      </c>
      <c r="K9" s="1" t="s">
        <v>30</v>
      </c>
      <c r="L9" s="1" t="s">
        <v>10828</v>
      </c>
      <c r="M9" s="1" t="s">
        <v>15725</v>
      </c>
      <c r="N9" s="1" t="s">
        <v>15743</v>
      </c>
      <c r="O9" s="1" t="s">
        <v>15744</v>
      </c>
      <c r="P9" s="1">
        <v>1.0</v>
      </c>
      <c r="Q9" s="1">
        <v>1.0</v>
      </c>
      <c r="U9" s="1">
        <v>19.0</v>
      </c>
      <c r="V9" s="1" t="s">
        <v>15745</v>
      </c>
      <c r="W9" s="10">
        <v>43009.0</v>
      </c>
      <c r="X9" s="6"/>
      <c r="Y9" s="1" t="s">
        <v>199</v>
      </c>
    </row>
    <row r="10">
      <c r="A10" s="1" t="s">
        <v>15746</v>
      </c>
      <c r="B10" s="1" t="s">
        <v>15747</v>
      </c>
      <c r="C10" s="1" t="s">
        <v>15748</v>
      </c>
      <c r="D10" s="1" t="s">
        <v>15749</v>
      </c>
      <c r="G10" s="1" t="s">
        <v>947</v>
      </c>
      <c r="J10" s="4" t="s">
        <v>15750</v>
      </c>
      <c r="K10" s="1" t="s">
        <v>30</v>
      </c>
      <c r="L10" s="1" t="s">
        <v>3469</v>
      </c>
      <c r="M10" s="1" t="s">
        <v>15751</v>
      </c>
      <c r="N10" s="1" t="s">
        <v>15752</v>
      </c>
      <c r="O10" s="1" t="s">
        <v>15753</v>
      </c>
      <c r="P10" s="1">
        <v>1.0</v>
      </c>
      <c r="Q10" s="1">
        <v>1.0</v>
      </c>
      <c r="U10" s="1">
        <v>5.0</v>
      </c>
      <c r="V10" s="1" t="s">
        <v>15754</v>
      </c>
      <c r="W10" s="10">
        <v>44085.0</v>
      </c>
      <c r="X10" s="6"/>
      <c r="Y10" s="1" t="s">
        <v>199</v>
      </c>
    </row>
    <row r="11">
      <c r="A11" s="1" t="s">
        <v>15755</v>
      </c>
      <c r="B11" s="1" t="s">
        <v>15756</v>
      </c>
      <c r="C11" s="1" t="s">
        <v>15757</v>
      </c>
      <c r="D11" s="1" t="s">
        <v>15758</v>
      </c>
      <c r="E11" s="1" t="s">
        <v>15759</v>
      </c>
      <c r="J11" s="4" t="s">
        <v>15760</v>
      </c>
      <c r="K11" s="1" t="s">
        <v>30</v>
      </c>
      <c r="L11" s="1" t="s">
        <v>10828</v>
      </c>
      <c r="M11" s="1" t="s">
        <v>15714</v>
      </c>
      <c r="N11" s="1" t="s">
        <v>15761</v>
      </c>
      <c r="O11" s="1" t="s">
        <v>15762</v>
      </c>
      <c r="P11" s="1">
        <v>1.0</v>
      </c>
      <c r="Q11" s="1">
        <v>2.0</v>
      </c>
      <c r="U11" s="1">
        <v>2.0</v>
      </c>
      <c r="V11" s="1" t="s">
        <v>15763</v>
      </c>
      <c r="W11" s="10">
        <v>43690.0</v>
      </c>
      <c r="X11" s="1" t="s">
        <v>135</v>
      </c>
      <c r="Y11" s="1" t="s">
        <v>5816</v>
      </c>
    </row>
  </sheetData>
  <dataValidations>
    <dataValidation type="list" allowBlank="1" sqref="X2:X11">
      <formula1>"A,I,P"</formula1>
    </dataValidation>
    <dataValidation type="list" allowBlank="1" sqref="Y2:Y11">
      <formula1>"unrelated,mainrepo,extension/clon,teaching,research,development,learning"</formula1>
    </dataValidation>
  </dataValidations>
  <hyperlinks>
    <hyperlink r:id="rId1" ref="J2"/>
    <hyperlink r:id="rId2" ref="J3"/>
    <hyperlink r:id="rId3" ref="J4"/>
    <hyperlink r:id="rId4" ref="J5"/>
    <hyperlink r:id="rId5" ref="J6"/>
    <hyperlink r:id="rId6" ref="J7"/>
    <hyperlink r:id="rId7" ref="J8"/>
    <hyperlink r:id="rId8" ref="J9"/>
    <hyperlink r:id="rId9" ref="J10"/>
    <hyperlink r:id="rId10" ref="J11"/>
  </hyperlinks>
  <drawing r:id="rId1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outlineLevelCol="1"/>
  <cols>
    <col customWidth="1" min="1" max="1" width="38.71"/>
    <col min="11" max="21" width="14.43" outlineLevel="1"/>
    <col customWidth="1" min="22" max="22" width="22.86" outlineLevel="1"/>
    <col customWidth="1" min="23" max="23" width="21.14" outlineLevel="1"/>
  </cols>
  <sheetData>
    <row r="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8" t="s">
        <v>22</v>
      </c>
      <c r="X1" s="3" t="s">
        <v>23</v>
      </c>
      <c r="Y1" s="3" t="s">
        <v>24</v>
      </c>
    </row>
    <row r="2">
      <c r="A2" s="1" t="s">
        <v>15764</v>
      </c>
      <c r="B2" s="1" t="s">
        <v>15765</v>
      </c>
      <c r="C2" s="1" t="s">
        <v>15766</v>
      </c>
      <c r="J2" s="4" t="s">
        <v>15767</v>
      </c>
      <c r="K2" s="1" t="s">
        <v>30</v>
      </c>
      <c r="L2" s="1" t="s">
        <v>10828</v>
      </c>
      <c r="M2" s="1" t="s">
        <v>15768</v>
      </c>
      <c r="N2" s="1" t="s">
        <v>15769</v>
      </c>
      <c r="O2" s="1" t="s">
        <v>15770</v>
      </c>
      <c r="P2" s="1">
        <v>9.0</v>
      </c>
      <c r="Q2" s="1">
        <v>3.0</v>
      </c>
      <c r="U2" s="1">
        <v>2.0</v>
      </c>
      <c r="V2" s="1" t="s">
        <v>15771</v>
      </c>
      <c r="W2" s="10">
        <v>44333.0</v>
      </c>
      <c r="X2" s="6"/>
      <c r="Y2" s="1" t="s">
        <v>3334</v>
      </c>
    </row>
    <row r="3">
      <c r="A3" s="1" t="s">
        <v>15772</v>
      </c>
      <c r="B3" s="1" t="s">
        <v>15773</v>
      </c>
      <c r="C3" s="1" t="s">
        <v>15774</v>
      </c>
      <c r="J3" s="4" t="s">
        <v>15775</v>
      </c>
      <c r="K3" s="1" t="s">
        <v>30</v>
      </c>
      <c r="L3" s="1" t="s">
        <v>3469</v>
      </c>
      <c r="M3" s="1" t="s">
        <v>15776</v>
      </c>
      <c r="N3" s="1" t="s">
        <v>15777</v>
      </c>
      <c r="O3" s="1" t="s">
        <v>15778</v>
      </c>
      <c r="P3" s="1">
        <v>13.0</v>
      </c>
      <c r="Q3" s="1">
        <v>6.0</v>
      </c>
      <c r="S3" s="1">
        <v>5.0</v>
      </c>
      <c r="U3" s="1">
        <v>89.0</v>
      </c>
      <c r="V3" s="1" t="s">
        <v>15779</v>
      </c>
      <c r="W3" s="10">
        <v>43502.0</v>
      </c>
      <c r="X3" s="6"/>
      <c r="Y3" s="1" t="s">
        <v>3334</v>
      </c>
    </row>
    <row r="4">
      <c r="A4" s="1" t="s">
        <v>10822</v>
      </c>
      <c r="B4" s="1" t="s">
        <v>10823</v>
      </c>
      <c r="C4" s="1" t="s">
        <v>10824</v>
      </c>
      <c r="D4" s="1" t="s">
        <v>10825</v>
      </c>
      <c r="H4" s="1" t="s">
        <v>10826</v>
      </c>
      <c r="J4" s="14" t="s">
        <v>10827</v>
      </c>
      <c r="K4" s="1" t="s">
        <v>30</v>
      </c>
      <c r="L4" s="1" t="s">
        <v>10828</v>
      </c>
      <c r="M4" s="1" t="s">
        <v>10829</v>
      </c>
      <c r="N4" s="1" t="s">
        <v>10830</v>
      </c>
      <c r="O4" s="1" t="s">
        <v>10831</v>
      </c>
      <c r="P4" s="1">
        <v>1.0</v>
      </c>
      <c r="Q4" s="1">
        <v>1.0</v>
      </c>
      <c r="U4" s="1">
        <v>28.0</v>
      </c>
      <c r="V4" s="1" t="s">
        <v>10832</v>
      </c>
      <c r="W4" s="10">
        <v>44014.0</v>
      </c>
      <c r="X4" s="6"/>
      <c r="Y4" s="1" t="s">
        <v>3334</v>
      </c>
    </row>
    <row r="5">
      <c r="A5" s="1" t="s">
        <v>15780</v>
      </c>
      <c r="B5" s="1" t="s">
        <v>15781</v>
      </c>
      <c r="C5" s="1" t="s">
        <v>15782</v>
      </c>
      <c r="D5" s="1" t="s">
        <v>15783</v>
      </c>
      <c r="E5" s="1" t="s">
        <v>15784</v>
      </c>
      <c r="H5" s="1" t="s">
        <v>15785</v>
      </c>
      <c r="I5" s="1" t="s">
        <v>15786</v>
      </c>
      <c r="J5" s="4" t="s">
        <v>15787</v>
      </c>
      <c r="K5" s="1" t="s">
        <v>663</v>
      </c>
      <c r="L5" s="1" t="s">
        <v>10828</v>
      </c>
      <c r="M5" s="1" t="s">
        <v>15788</v>
      </c>
      <c r="N5" s="1" t="s">
        <v>15789</v>
      </c>
      <c r="O5" s="1" t="s">
        <v>15790</v>
      </c>
      <c r="P5" s="1">
        <v>2.0</v>
      </c>
      <c r="Q5" s="1">
        <v>1.0</v>
      </c>
      <c r="U5" s="1">
        <v>28.0</v>
      </c>
      <c r="V5" s="1" t="s">
        <v>15791</v>
      </c>
      <c r="W5" s="10">
        <v>43450.0</v>
      </c>
      <c r="X5" s="6"/>
      <c r="Y5" s="1" t="s">
        <v>3334</v>
      </c>
    </row>
    <row r="6">
      <c r="A6" s="1" t="s">
        <v>15792</v>
      </c>
      <c r="B6" s="1" t="s">
        <v>15793</v>
      </c>
      <c r="C6" s="1" t="s">
        <v>15794</v>
      </c>
      <c r="D6" s="1" t="s">
        <v>15795</v>
      </c>
      <c r="E6" s="1" t="s">
        <v>15796</v>
      </c>
      <c r="G6" s="1" t="s">
        <v>3227</v>
      </c>
      <c r="H6" s="1" t="s">
        <v>15797</v>
      </c>
      <c r="J6" s="4" t="s">
        <v>15798</v>
      </c>
      <c r="K6" s="1" t="s">
        <v>30</v>
      </c>
      <c r="L6" s="1" t="s">
        <v>10828</v>
      </c>
      <c r="M6" s="1" t="s">
        <v>10828</v>
      </c>
      <c r="N6" s="1" t="s">
        <v>15799</v>
      </c>
      <c r="O6" s="1" t="s">
        <v>15800</v>
      </c>
      <c r="P6" s="1">
        <v>1.0</v>
      </c>
      <c r="Q6" s="1">
        <v>2.0</v>
      </c>
      <c r="R6" s="1">
        <v>3.0</v>
      </c>
      <c r="T6" s="1">
        <v>10.0</v>
      </c>
      <c r="U6" s="1">
        <v>296.0</v>
      </c>
      <c r="V6" s="1" t="s">
        <v>15801</v>
      </c>
      <c r="W6" s="10">
        <v>41189.0</v>
      </c>
      <c r="X6" s="1" t="s">
        <v>135</v>
      </c>
      <c r="Y6" s="1" t="s">
        <v>5816</v>
      </c>
    </row>
    <row r="7">
      <c r="A7" s="1" t="s">
        <v>15802</v>
      </c>
      <c r="B7" s="1" t="s">
        <v>15803</v>
      </c>
      <c r="C7" s="1" t="s">
        <v>15804</v>
      </c>
      <c r="D7" s="1" t="s">
        <v>15805</v>
      </c>
      <c r="J7" s="4" t="s">
        <v>15806</v>
      </c>
      <c r="K7" s="1" t="s">
        <v>30</v>
      </c>
      <c r="L7" s="1" t="s">
        <v>10828</v>
      </c>
      <c r="M7" s="1" t="s">
        <v>10828</v>
      </c>
      <c r="N7" s="1" t="s">
        <v>15807</v>
      </c>
      <c r="O7" s="1" t="s">
        <v>15808</v>
      </c>
      <c r="P7" s="1">
        <v>1.0</v>
      </c>
      <c r="Q7" s="1">
        <v>1.0</v>
      </c>
      <c r="R7" s="1">
        <v>1.0</v>
      </c>
      <c r="U7" s="1">
        <v>4.0</v>
      </c>
      <c r="V7" s="1" t="s">
        <v>15809</v>
      </c>
      <c r="W7" s="10">
        <v>42611.0</v>
      </c>
      <c r="X7" s="6"/>
      <c r="Y7" s="1" t="s">
        <v>3334</v>
      </c>
    </row>
    <row r="8">
      <c r="A8" s="1" t="s">
        <v>15810</v>
      </c>
      <c r="B8" s="1" t="s">
        <v>15811</v>
      </c>
      <c r="C8" s="1" t="s">
        <v>15812</v>
      </c>
      <c r="J8" s="4" t="s">
        <v>15813</v>
      </c>
      <c r="K8" s="1" t="s">
        <v>30</v>
      </c>
      <c r="L8" s="1" t="s">
        <v>10828</v>
      </c>
      <c r="M8" s="1" t="s">
        <v>15814</v>
      </c>
      <c r="N8" s="1" t="s">
        <v>15815</v>
      </c>
      <c r="O8" s="1" t="s">
        <v>15816</v>
      </c>
      <c r="P8" s="1">
        <v>4.0</v>
      </c>
      <c r="Q8" s="1">
        <v>3.0</v>
      </c>
      <c r="R8" s="1">
        <v>2.0</v>
      </c>
      <c r="S8" s="1">
        <v>2.0</v>
      </c>
      <c r="U8" s="1">
        <v>14.0</v>
      </c>
      <c r="V8" s="1" t="s">
        <v>15817</v>
      </c>
      <c r="W8" s="10">
        <v>43108.0</v>
      </c>
      <c r="X8" s="6"/>
      <c r="Y8" s="1" t="s">
        <v>3334</v>
      </c>
    </row>
    <row r="9">
      <c r="A9" s="1" t="s">
        <v>15818</v>
      </c>
      <c r="B9" s="1" t="s">
        <v>15819</v>
      </c>
      <c r="C9" s="1" t="s">
        <v>15820</v>
      </c>
      <c r="D9" s="1" t="s">
        <v>15821</v>
      </c>
      <c r="F9" s="1" t="s">
        <v>15822</v>
      </c>
      <c r="H9" s="1" t="s">
        <v>15823</v>
      </c>
      <c r="J9" s="4" t="s">
        <v>15824</v>
      </c>
      <c r="K9" s="1" t="s">
        <v>30</v>
      </c>
      <c r="L9" s="1" t="s">
        <v>10828</v>
      </c>
      <c r="M9" s="1" t="s">
        <v>10828</v>
      </c>
      <c r="N9" s="1" t="s">
        <v>15825</v>
      </c>
      <c r="O9" s="1" t="s">
        <v>15826</v>
      </c>
      <c r="P9" s="1">
        <v>2.0</v>
      </c>
      <c r="Q9" s="1">
        <v>2.0</v>
      </c>
      <c r="R9" s="1">
        <v>1.0</v>
      </c>
      <c r="S9" s="1">
        <v>1.0</v>
      </c>
      <c r="U9" s="1">
        <v>19.0</v>
      </c>
      <c r="V9" s="1" t="s">
        <v>15827</v>
      </c>
      <c r="W9" s="10">
        <v>42213.0</v>
      </c>
      <c r="X9" s="1" t="s">
        <v>135</v>
      </c>
      <c r="Y9" s="1" t="s">
        <v>3334</v>
      </c>
    </row>
    <row r="10">
      <c r="A10" s="1" t="s">
        <v>15828</v>
      </c>
      <c r="B10" s="1" t="s">
        <v>15829</v>
      </c>
      <c r="C10" s="1" t="s">
        <v>15830</v>
      </c>
      <c r="J10" s="4" t="s">
        <v>15831</v>
      </c>
      <c r="K10" s="1" t="s">
        <v>30</v>
      </c>
      <c r="L10" s="1" t="s">
        <v>79</v>
      </c>
      <c r="M10" s="1" t="s">
        <v>15832</v>
      </c>
      <c r="N10" s="1" t="s">
        <v>15833</v>
      </c>
      <c r="O10" s="1" t="s">
        <v>15834</v>
      </c>
      <c r="P10" s="1">
        <v>1.0</v>
      </c>
      <c r="Q10" s="1">
        <v>1.0</v>
      </c>
      <c r="U10" s="1">
        <v>2.0</v>
      </c>
      <c r="V10" s="1" t="s">
        <v>15835</v>
      </c>
      <c r="W10" s="10">
        <v>44062.0</v>
      </c>
      <c r="X10" s="6"/>
      <c r="Y10" s="1" t="s">
        <v>199</v>
      </c>
    </row>
  </sheetData>
  <dataValidations>
    <dataValidation type="list" allowBlank="1" sqref="X2:X10">
      <formula1>"A,I,P"</formula1>
    </dataValidation>
    <dataValidation type="list" allowBlank="1" sqref="Y2:Y10">
      <formula1>"unrelated,mainrepo,extension/clon,teaching,research,development,learning"</formula1>
    </dataValidation>
  </dataValidations>
  <hyperlinks>
    <hyperlink r:id="rId1" ref="J2"/>
    <hyperlink r:id="rId2" ref="J3"/>
    <hyperlink r:id="rId3" ref="J4"/>
    <hyperlink r:id="rId4" ref="J5"/>
    <hyperlink r:id="rId5" ref="J6"/>
    <hyperlink r:id="rId6" ref="J7"/>
    <hyperlink r:id="rId7" ref="J8"/>
    <hyperlink r:id="rId8" ref="J9"/>
    <hyperlink r:id="rId9" ref="J10"/>
  </hyperlinks>
  <drawing r:id="rId10"/>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4.43" defaultRowHeight="15.75" outlineLevelCol="1"/>
  <cols>
    <col min="11" max="21" width="14.43" outlineLevel="1"/>
    <col customWidth="1" min="22" max="22" width="22.29" outlineLevel="1"/>
    <col customWidth="1" min="23" max="23" width="19.0" outlineLevel="1"/>
  </cols>
  <sheetData>
    <row r="1">
      <c r="A1" s="17" t="s">
        <v>0</v>
      </c>
      <c r="B1" s="17" t="s">
        <v>1</v>
      </c>
      <c r="C1" s="17" t="s">
        <v>2</v>
      </c>
      <c r="D1" s="17" t="s">
        <v>3</v>
      </c>
      <c r="E1" s="17" t="s">
        <v>4</v>
      </c>
      <c r="F1" s="17" t="s">
        <v>5</v>
      </c>
      <c r="G1" s="17" t="s">
        <v>6</v>
      </c>
      <c r="H1" s="17" t="s">
        <v>7</v>
      </c>
      <c r="I1" s="17" t="s">
        <v>8</v>
      </c>
      <c r="J1" s="17" t="s">
        <v>9</v>
      </c>
      <c r="K1" s="17" t="s">
        <v>10</v>
      </c>
      <c r="L1" s="17" t="s">
        <v>11</v>
      </c>
      <c r="M1" s="17" t="s">
        <v>12</v>
      </c>
      <c r="N1" s="17" t="s">
        <v>13</v>
      </c>
      <c r="O1" s="17" t="s">
        <v>14</v>
      </c>
      <c r="P1" s="17" t="s">
        <v>15</v>
      </c>
      <c r="Q1" s="17" t="s">
        <v>16</v>
      </c>
      <c r="R1" s="17" t="s">
        <v>17</v>
      </c>
      <c r="S1" s="17" t="s">
        <v>18</v>
      </c>
      <c r="T1" s="17" t="s">
        <v>19</v>
      </c>
      <c r="U1" s="17" t="s">
        <v>20</v>
      </c>
      <c r="V1" s="17" t="s">
        <v>21</v>
      </c>
      <c r="W1" s="8" t="s">
        <v>22</v>
      </c>
      <c r="X1" s="3" t="s">
        <v>15836</v>
      </c>
      <c r="Y1" s="3" t="s">
        <v>24</v>
      </c>
    </row>
    <row r="2">
      <c r="A2" s="1" t="s">
        <v>15837</v>
      </c>
      <c r="B2" s="4" t="s">
        <v>15838</v>
      </c>
      <c r="C2" s="1" t="s">
        <v>15839</v>
      </c>
      <c r="D2" s="1" t="s">
        <v>15839</v>
      </c>
      <c r="H2" s="1" t="s">
        <v>15840</v>
      </c>
      <c r="J2" s="4" t="s">
        <v>15841</v>
      </c>
      <c r="K2" s="1" t="s">
        <v>401</v>
      </c>
      <c r="L2" s="1" t="s">
        <v>79</v>
      </c>
      <c r="M2" s="1" t="s">
        <v>15842</v>
      </c>
      <c r="N2" s="1" t="s">
        <v>15843</v>
      </c>
      <c r="O2" s="1" t="s">
        <v>15844</v>
      </c>
      <c r="P2" s="1">
        <v>1.0</v>
      </c>
      <c r="Q2" s="1">
        <v>1.0</v>
      </c>
      <c r="U2" s="1">
        <v>146.0</v>
      </c>
      <c r="V2" s="1" t="s">
        <v>15845</v>
      </c>
      <c r="W2" s="10">
        <v>43944.0</v>
      </c>
      <c r="X2" s="1"/>
      <c r="Y2" s="1" t="s">
        <v>36</v>
      </c>
    </row>
    <row r="3">
      <c r="A3" s="17" t="s">
        <v>15846</v>
      </c>
      <c r="B3" s="17" t="s">
        <v>15847</v>
      </c>
      <c r="C3" s="17" t="s">
        <v>15848</v>
      </c>
      <c r="D3" s="17" t="s">
        <v>15849</v>
      </c>
      <c r="E3" s="17"/>
      <c r="F3" s="17" t="s">
        <v>15850</v>
      </c>
      <c r="G3" s="17" t="s">
        <v>15851</v>
      </c>
      <c r="H3" s="17" t="s">
        <v>15852</v>
      </c>
      <c r="I3" s="17" t="s">
        <v>15853</v>
      </c>
      <c r="J3" s="17" t="s">
        <v>15854</v>
      </c>
      <c r="K3" s="17" t="s">
        <v>30</v>
      </c>
      <c r="L3" s="17" t="s">
        <v>375</v>
      </c>
      <c r="M3" s="17" t="s">
        <v>15855</v>
      </c>
      <c r="N3" s="17" t="s">
        <v>15856</v>
      </c>
      <c r="O3" s="17" t="s">
        <v>15857</v>
      </c>
      <c r="P3" s="18">
        <v>1.0</v>
      </c>
      <c r="Q3" s="18">
        <v>1.0</v>
      </c>
      <c r="R3" s="18">
        <v>1.0</v>
      </c>
      <c r="S3" s="17"/>
      <c r="T3" s="17"/>
      <c r="U3" s="18">
        <v>2.0</v>
      </c>
      <c r="V3" s="17" t="s">
        <v>15858</v>
      </c>
      <c r="W3" s="10">
        <v>44369.0</v>
      </c>
      <c r="X3" s="1" t="s">
        <v>95</v>
      </c>
      <c r="Y3" s="1" t="s">
        <v>36</v>
      </c>
    </row>
    <row r="4">
      <c r="A4" s="17" t="s">
        <v>15859</v>
      </c>
      <c r="B4" s="17" t="s">
        <v>15860</v>
      </c>
      <c r="C4" s="17" t="s">
        <v>15861</v>
      </c>
      <c r="D4" s="17"/>
      <c r="E4" s="17"/>
      <c r="F4" s="17"/>
      <c r="G4" s="17"/>
      <c r="H4" s="17"/>
      <c r="I4" s="17"/>
      <c r="J4" s="17" t="s">
        <v>15862</v>
      </c>
      <c r="K4" s="17" t="s">
        <v>30</v>
      </c>
      <c r="L4" s="17" t="s">
        <v>79</v>
      </c>
      <c r="M4" s="17" t="s">
        <v>15863</v>
      </c>
      <c r="N4" s="17" t="s">
        <v>15864</v>
      </c>
      <c r="O4" s="17" t="s">
        <v>15865</v>
      </c>
      <c r="P4" s="18">
        <v>1.0</v>
      </c>
      <c r="Q4" s="18">
        <v>1.0</v>
      </c>
      <c r="R4" s="17"/>
      <c r="S4" s="17"/>
      <c r="T4" s="17"/>
      <c r="U4" s="18">
        <v>127.0</v>
      </c>
      <c r="V4" s="17" t="s">
        <v>15866</v>
      </c>
      <c r="W4" s="10">
        <v>44253.0</v>
      </c>
      <c r="X4" s="1"/>
      <c r="Y4" s="1" t="s">
        <v>199</v>
      </c>
    </row>
    <row r="5">
      <c r="A5" s="17" t="s">
        <v>15867</v>
      </c>
      <c r="B5" s="17" t="s">
        <v>15868</v>
      </c>
      <c r="C5" s="17" t="s">
        <v>15869</v>
      </c>
      <c r="D5" s="17"/>
      <c r="E5" s="17"/>
      <c r="F5" s="17"/>
      <c r="G5" s="17"/>
      <c r="H5" s="17"/>
      <c r="I5" s="17"/>
      <c r="J5" s="17" t="s">
        <v>15870</v>
      </c>
      <c r="K5" s="17" t="s">
        <v>30</v>
      </c>
      <c r="L5" s="17" t="s">
        <v>375</v>
      </c>
      <c r="M5" s="17" t="s">
        <v>15871</v>
      </c>
      <c r="N5" s="17" t="s">
        <v>15872</v>
      </c>
      <c r="O5" s="17" t="s">
        <v>15873</v>
      </c>
      <c r="P5" s="18">
        <v>3.0</v>
      </c>
      <c r="Q5" s="18">
        <v>2.0</v>
      </c>
      <c r="R5" s="17"/>
      <c r="S5" s="17"/>
      <c r="T5" s="17"/>
      <c r="U5" s="18">
        <v>149.0</v>
      </c>
      <c r="V5" s="17" t="s">
        <v>15874</v>
      </c>
      <c r="W5" s="10">
        <v>44206.0</v>
      </c>
      <c r="X5" s="1"/>
      <c r="Y5" s="6"/>
    </row>
    <row r="6">
      <c r="A6" s="17" t="s">
        <v>15875</v>
      </c>
      <c r="B6" s="17" t="s">
        <v>15876</v>
      </c>
      <c r="C6" s="17" t="s">
        <v>15877</v>
      </c>
      <c r="D6" s="17"/>
      <c r="E6" s="17"/>
      <c r="F6" s="17"/>
      <c r="G6" s="17"/>
      <c r="H6" s="17"/>
      <c r="I6" s="17"/>
      <c r="J6" s="17" t="s">
        <v>15878</v>
      </c>
      <c r="K6" s="17" t="s">
        <v>30</v>
      </c>
      <c r="L6" s="17" t="s">
        <v>375</v>
      </c>
      <c r="M6" s="17" t="s">
        <v>15879</v>
      </c>
      <c r="N6" s="17" t="s">
        <v>15880</v>
      </c>
      <c r="O6" s="17" t="s">
        <v>15881</v>
      </c>
      <c r="P6" s="18">
        <v>1.0</v>
      </c>
      <c r="Q6" s="18">
        <v>1.0</v>
      </c>
      <c r="R6" s="17"/>
      <c r="S6" s="17"/>
      <c r="T6" s="17"/>
      <c r="U6" s="18">
        <v>20.0</v>
      </c>
      <c r="V6" s="17" t="s">
        <v>15882</v>
      </c>
      <c r="W6" s="10">
        <v>44348.0</v>
      </c>
      <c r="X6" s="1"/>
      <c r="Y6" s="1" t="s">
        <v>199</v>
      </c>
    </row>
    <row r="7">
      <c r="A7" s="1" t="s">
        <v>15883</v>
      </c>
      <c r="B7" s="1" t="s">
        <v>15884</v>
      </c>
      <c r="C7" s="1" t="s">
        <v>15885</v>
      </c>
      <c r="D7" s="1" t="s">
        <v>15886</v>
      </c>
      <c r="E7" s="1" t="s">
        <v>15887</v>
      </c>
      <c r="H7" s="1" t="s">
        <v>15888</v>
      </c>
      <c r="J7" s="4" t="s">
        <v>15889</v>
      </c>
      <c r="K7" s="1" t="s">
        <v>30</v>
      </c>
      <c r="L7" s="1" t="s">
        <v>375</v>
      </c>
      <c r="M7" s="1" t="s">
        <v>15890</v>
      </c>
      <c r="N7" s="1" t="s">
        <v>15891</v>
      </c>
      <c r="O7" s="1" t="s">
        <v>15892</v>
      </c>
      <c r="P7" s="1">
        <v>1.0</v>
      </c>
      <c r="Q7" s="1">
        <v>1.0</v>
      </c>
      <c r="R7" s="1">
        <v>1.0</v>
      </c>
      <c r="T7" s="1">
        <v>17.0</v>
      </c>
      <c r="U7" s="1">
        <v>151.0</v>
      </c>
      <c r="V7" s="1" t="s">
        <v>15893</v>
      </c>
      <c r="W7" s="10">
        <v>44294.0</v>
      </c>
      <c r="X7" s="1"/>
      <c r="Y7" s="1" t="s">
        <v>199</v>
      </c>
    </row>
    <row r="8">
      <c r="A8" s="1" t="s">
        <v>15894</v>
      </c>
      <c r="B8" s="1" t="s">
        <v>15895</v>
      </c>
      <c r="C8" s="1" t="s">
        <v>15896</v>
      </c>
      <c r="J8" s="4" t="s">
        <v>15897</v>
      </c>
      <c r="K8" s="1" t="s">
        <v>30</v>
      </c>
      <c r="L8" s="1" t="s">
        <v>375</v>
      </c>
      <c r="M8" s="1" t="s">
        <v>15898</v>
      </c>
      <c r="N8" s="1" t="s">
        <v>15899</v>
      </c>
      <c r="O8" s="1" t="s">
        <v>15900</v>
      </c>
      <c r="P8" s="1">
        <v>1.0</v>
      </c>
      <c r="Q8" s="1">
        <v>1.0</v>
      </c>
      <c r="T8" s="1">
        <v>4.0</v>
      </c>
      <c r="U8" s="1">
        <v>15.0</v>
      </c>
      <c r="V8" s="1" t="s">
        <v>15901</v>
      </c>
      <c r="W8" s="10">
        <v>44336.0</v>
      </c>
      <c r="X8" s="1"/>
      <c r="Y8" s="1" t="s">
        <v>199</v>
      </c>
    </row>
    <row r="9">
      <c r="A9" s="17" t="s">
        <v>15902</v>
      </c>
      <c r="B9" s="17" t="s">
        <v>15903</v>
      </c>
      <c r="C9" s="17" t="s">
        <v>15904</v>
      </c>
      <c r="D9" s="17"/>
      <c r="E9" s="17"/>
      <c r="F9" s="17"/>
      <c r="G9" s="17"/>
      <c r="H9" s="17"/>
      <c r="I9" s="17"/>
      <c r="J9" s="17" t="s">
        <v>15905</v>
      </c>
      <c r="K9" s="17" t="s">
        <v>30</v>
      </c>
      <c r="L9" s="17" t="s">
        <v>213</v>
      </c>
      <c r="M9" s="17" t="s">
        <v>15906</v>
      </c>
      <c r="N9" s="17" t="s">
        <v>15907</v>
      </c>
      <c r="O9" s="17" t="s">
        <v>15908</v>
      </c>
      <c r="P9" s="18">
        <v>1.0</v>
      </c>
      <c r="Q9" s="18">
        <v>1.0</v>
      </c>
      <c r="R9" s="17"/>
      <c r="S9" s="17"/>
      <c r="T9" s="18">
        <v>31.0</v>
      </c>
      <c r="U9" s="18">
        <v>317.0</v>
      </c>
      <c r="V9" s="17" t="s">
        <v>15909</v>
      </c>
      <c r="W9" s="9"/>
      <c r="X9" s="1"/>
      <c r="Y9" s="1" t="s">
        <v>199</v>
      </c>
    </row>
    <row r="10">
      <c r="A10" s="1" t="s">
        <v>15910</v>
      </c>
      <c r="B10" s="1" t="s">
        <v>15911</v>
      </c>
      <c r="C10" s="1" t="s">
        <v>15912</v>
      </c>
      <c r="D10" s="1" t="s">
        <v>15913</v>
      </c>
      <c r="J10" s="4" t="s">
        <v>15914</v>
      </c>
      <c r="K10" s="1" t="s">
        <v>30</v>
      </c>
      <c r="L10" s="1" t="s">
        <v>213</v>
      </c>
      <c r="M10" s="1" t="s">
        <v>15915</v>
      </c>
      <c r="N10" s="1" t="s">
        <v>15916</v>
      </c>
      <c r="O10" s="1" t="s">
        <v>15917</v>
      </c>
      <c r="P10" s="1">
        <v>1.0</v>
      </c>
      <c r="Q10" s="1">
        <v>1.0</v>
      </c>
      <c r="U10" s="1">
        <v>560.0</v>
      </c>
      <c r="V10" s="1" t="s">
        <v>15918</v>
      </c>
      <c r="W10" s="10">
        <v>44279.0</v>
      </c>
      <c r="X10" s="1"/>
      <c r="Y10" s="1" t="s">
        <v>199</v>
      </c>
    </row>
    <row r="11">
      <c r="A11" s="17" t="s">
        <v>15919</v>
      </c>
      <c r="B11" s="17" t="s">
        <v>15920</v>
      </c>
      <c r="C11" s="17" t="s">
        <v>15921</v>
      </c>
      <c r="D11" s="17"/>
      <c r="E11" s="17"/>
      <c r="F11" s="17"/>
      <c r="G11" s="17"/>
      <c r="H11" s="17"/>
      <c r="I11" s="17"/>
      <c r="J11" s="19" t="s">
        <v>15922</v>
      </c>
      <c r="K11" s="17" t="s">
        <v>30</v>
      </c>
      <c r="L11" s="17" t="s">
        <v>79</v>
      </c>
      <c r="M11" s="17" t="s">
        <v>15923</v>
      </c>
      <c r="N11" s="17" t="s">
        <v>15924</v>
      </c>
      <c r="O11" s="17" t="s">
        <v>15925</v>
      </c>
      <c r="P11" s="18">
        <v>1.0</v>
      </c>
      <c r="Q11" s="17"/>
      <c r="R11" s="17"/>
      <c r="S11" s="17"/>
      <c r="T11" s="17"/>
      <c r="U11" s="18">
        <v>53.0</v>
      </c>
      <c r="V11" s="17" t="s">
        <v>15926</v>
      </c>
      <c r="W11" s="10">
        <v>43529.0</v>
      </c>
      <c r="X11" s="1"/>
      <c r="Y11" s="1" t="s">
        <v>36</v>
      </c>
    </row>
    <row r="12">
      <c r="A12" s="17" t="s">
        <v>15927</v>
      </c>
      <c r="B12" s="17" t="s">
        <v>15928</v>
      </c>
      <c r="C12" s="17" t="s">
        <v>15929</v>
      </c>
      <c r="D12" s="17"/>
      <c r="E12" s="17"/>
      <c r="F12" s="17"/>
      <c r="G12" s="17"/>
      <c r="H12" s="17"/>
      <c r="I12" s="17"/>
      <c r="J12" s="17" t="s">
        <v>15930</v>
      </c>
      <c r="K12" s="17" t="s">
        <v>30</v>
      </c>
      <c r="L12" s="17" t="s">
        <v>375</v>
      </c>
      <c r="M12" s="17" t="s">
        <v>15898</v>
      </c>
      <c r="N12" s="17" t="s">
        <v>15931</v>
      </c>
      <c r="O12" s="17" t="s">
        <v>15932</v>
      </c>
      <c r="P12" s="18">
        <v>1.0</v>
      </c>
      <c r="Q12" s="18">
        <v>1.0</v>
      </c>
      <c r="R12" s="17"/>
      <c r="S12" s="17"/>
      <c r="T12" s="17"/>
      <c r="U12" s="18">
        <v>26.0</v>
      </c>
      <c r="V12" s="17" t="s">
        <v>15933</v>
      </c>
      <c r="W12" s="10">
        <v>44354.0</v>
      </c>
      <c r="X12" s="1"/>
      <c r="Y12" s="6"/>
    </row>
    <row r="13">
      <c r="A13" s="17" t="s">
        <v>15934</v>
      </c>
      <c r="B13" s="17" t="s">
        <v>15935</v>
      </c>
      <c r="C13" s="17" t="s">
        <v>15936</v>
      </c>
      <c r="D13" s="17"/>
      <c r="E13" s="17"/>
      <c r="F13" s="17"/>
      <c r="G13" s="17"/>
      <c r="H13" s="17" t="s">
        <v>15937</v>
      </c>
      <c r="I13" s="17"/>
      <c r="J13" s="17" t="s">
        <v>15938</v>
      </c>
      <c r="K13" s="17" t="s">
        <v>30</v>
      </c>
      <c r="L13" s="17" t="s">
        <v>375</v>
      </c>
      <c r="M13" s="17" t="s">
        <v>15939</v>
      </c>
      <c r="N13" s="17" t="s">
        <v>15940</v>
      </c>
      <c r="O13" s="17" t="s">
        <v>15941</v>
      </c>
      <c r="P13" s="18">
        <v>1.0</v>
      </c>
      <c r="Q13" s="18">
        <v>1.0</v>
      </c>
      <c r="R13" s="17"/>
      <c r="S13" s="17"/>
      <c r="T13" s="17"/>
      <c r="U13" s="18">
        <v>178.0</v>
      </c>
      <c r="V13" s="17" t="s">
        <v>15942</v>
      </c>
      <c r="W13" s="10">
        <v>44328.0</v>
      </c>
      <c r="X13" s="1"/>
      <c r="Y13" s="1" t="s">
        <v>199</v>
      </c>
    </row>
    <row r="14">
      <c r="A14" s="1" t="s">
        <v>15943</v>
      </c>
      <c r="B14" s="1" t="s">
        <v>15944</v>
      </c>
      <c r="C14" s="1" t="s">
        <v>15945</v>
      </c>
      <c r="F14" s="1" t="s">
        <v>15946</v>
      </c>
      <c r="G14" s="1" t="s">
        <v>15947</v>
      </c>
      <c r="J14" s="4" t="s">
        <v>15948</v>
      </c>
      <c r="K14" s="1" t="s">
        <v>30</v>
      </c>
      <c r="L14" s="1" t="s">
        <v>375</v>
      </c>
      <c r="M14" s="1" t="s">
        <v>15949</v>
      </c>
      <c r="N14" s="1" t="s">
        <v>15950</v>
      </c>
      <c r="O14" s="1" t="s">
        <v>15951</v>
      </c>
      <c r="P14" s="1">
        <v>1.0</v>
      </c>
      <c r="Q14" s="1">
        <v>1.0</v>
      </c>
      <c r="U14" s="1">
        <v>464.0</v>
      </c>
      <c r="V14" s="1" t="s">
        <v>15952</v>
      </c>
      <c r="W14" s="10">
        <v>44275.0</v>
      </c>
      <c r="X14" s="1"/>
      <c r="Y14" s="1" t="s">
        <v>199</v>
      </c>
    </row>
    <row r="15">
      <c r="A15" s="1" t="s">
        <v>15953</v>
      </c>
      <c r="B15" s="1" t="s">
        <v>15954</v>
      </c>
      <c r="C15" s="1" t="s">
        <v>15955</v>
      </c>
      <c r="J15" s="4" t="s">
        <v>15956</v>
      </c>
      <c r="K15" s="1" t="s">
        <v>30</v>
      </c>
      <c r="L15" s="1" t="s">
        <v>375</v>
      </c>
      <c r="M15" s="1" t="s">
        <v>15949</v>
      </c>
      <c r="N15" s="1" t="s">
        <v>15957</v>
      </c>
      <c r="O15" s="1" t="s">
        <v>15958</v>
      </c>
      <c r="P15" s="1">
        <v>1.0</v>
      </c>
      <c r="Q15" s="1">
        <v>1.0</v>
      </c>
      <c r="U15" s="1">
        <v>24.0</v>
      </c>
      <c r="V15" s="1" t="s">
        <v>15959</v>
      </c>
      <c r="W15" s="10">
        <v>44288.0</v>
      </c>
      <c r="X15" s="1"/>
      <c r="Y15" s="6"/>
    </row>
    <row r="16">
      <c r="A16" s="17" t="s">
        <v>15960</v>
      </c>
      <c r="B16" s="17" t="s">
        <v>15961</v>
      </c>
      <c r="C16" s="17" t="s">
        <v>15962</v>
      </c>
      <c r="D16" s="17" t="s">
        <v>15963</v>
      </c>
      <c r="E16" s="17"/>
      <c r="F16" s="17"/>
      <c r="G16" s="17" t="s">
        <v>15964</v>
      </c>
      <c r="H16" s="17" t="s">
        <v>15965</v>
      </c>
      <c r="I16" s="17"/>
      <c r="J16" s="17" t="s">
        <v>15966</v>
      </c>
      <c r="K16" s="17" t="s">
        <v>401</v>
      </c>
      <c r="L16" s="17" t="s">
        <v>375</v>
      </c>
      <c r="M16" s="17" t="s">
        <v>15855</v>
      </c>
      <c r="N16" s="17" t="s">
        <v>15967</v>
      </c>
      <c r="O16" s="17" t="s">
        <v>15968</v>
      </c>
      <c r="P16" s="18">
        <v>1.0</v>
      </c>
      <c r="Q16" s="18">
        <v>3.0</v>
      </c>
      <c r="R16" s="18">
        <v>117.0</v>
      </c>
      <c r="S16" s="18">
        <v>7.0</v>
      </c>
      <c r="T16" s="18">
        <v>2.0</v>
      </c>
      <c r="U16" s="18">
        <v>166.0</v>
      </c>
      <c r="V16" s="17" t="s">
        <v>15969</v>
      </c>
      <c r="W16" s="10">
        <v>43330.0</v>
      </c>
      <c r="X16" s="1"/>
      <c r="Y16" s="1" t="s">
        <v>36</v>
      </c>
    </row>
    <row r="17">
      <c r="A17" s="1" t="s">
        <v>15970</v>
      </c>
      <c r="B17" s="1" t="s">
        <v>15971</v>
      </c>
      <c r="C17" s="1" t="s">
        <v>15972</v>
      </c>
      <c r="D17" s="1" t="s">
        <v>15973</v>
      </c>
      <c r="E17" s="20"/>
      <c r="J17" s="4" t="s">
        <v>15974</v>
      </c>
      <c r="K17" s="1" t="s">
        <v>30</v>
      </c>
      <c r="L17" s="1" t="s">
        <v>51</v>
      </c>
      <c r="M17" s="1" t="s">
        <v>15975</v>
      </c>
      <c r="N17" s="1" t="s">
        <v>15976</v>
      </c>
      <c r="O17" s="1" t="s">
        <v>15977</v>
      </c>
      <c r="P17" s="1">
        <v>1.0</v>
      </c>
      <c r="Q17" s="1">
        <v>1.0</v>
      </c>
      <c r="S17" s="1">
        <v>1.0</v>
      </c>
      <c r="U17" s="1">
        <v>96.0</v>
      </c>
      <c r="V17" s="1" t="s">
        <v>15978</v>
      </c>
      <c r="W17" s="10">
        <v>42884.0</v>
      </c>
      <c r="X17" s="1"/>
      <c r="Y17" s="6"/>
    </row>
    <row r="18">
      <c r="A18" s="17" t="s">
        <v>15979</v>
      </c>
      <c r="B18" s="17" t="s">
        <v>15980</v>
      </c>
      <c r="C18" s="17" t="s">
        <v>15981</v>
      </c>
      <c r="D18" s="17"/>
      <c r="E18" s="17"/>
      <c r="F18" s="17"/>
      <c r="G18" s="17"/>
      <c r="H18" s="17"/>
      <c r="I18" s="17"/>
      <c r="J18" s="17" t="s">
        <v>15982</v>
      </c>
      <c r="K18" s="17" t="s">
        <v>30</v>
      </c>
      <c r="L18" s="17" t="s">
        <v>375</v>
      </c>
      <c r="M18" s="17" t="s">
        <v>15983</v>
      </c>
      <c r="N18" s="17" t="s">
        <v>15984</v>
      </c>
      <c r="O18" s="17" t="s">
        <v>15985</v>
      </c>
      <c r="P18" s="18">
        <v>1.0</v>
      </c>
      <c r="Q18" s="18">
        <v>1.0</v>
      </c>
      <c r="R18" s="17"/>
      <c r="S18" s="17"/>
      <c r="T18" s="17"/>
      <c r="U18" s="18">
        <v>52.0</v>
      </c>
      <c r="V18" s="17" t="s">
        <v>15986</v>
      </c>
      <c r="W18" s="10">
        <v>44136.0</v>
      </c>
      <c r="X18" s="1"/>
      <c r="Y18" s="6"/>
    </row>
    <row r="19">
      <c r="A19" s="17" t="s">
        <v>15987</v>
      </c>
      <c r="B19" s="17" t="s">
        <v>15988</v>
      </c>
      <c r="C19" s="17" t="s">
        <v>15989</v>
      </c>
      <c r="D19" s="17" t="s">
        <v>15990</v>
      </c>
      <c r="E19" s="17"/>
      <c r="F19" s="17"/>
      <c r="G19" s="17"/>
      <c r="H19" s="17"/>
      <c r="I19" s="17"/>
      <c r="J19" s="17" t="s">
        <v>15991</v>
      </c>
      <c r="K19" s="17" t="s">
        <v>30</v>
      </c>
      <c r="L19" s="17" t="s">
        <v>375</v>
      </c>
      <c r="M19" s="17" t="s">
        <v>15992</v>
      </c>
      <c r="N19" s="17" t="s">
        <v>15993</v>
      </c>
      <c r="O19" s="17" t="s">
        <v>15994</v>
      </c>
      <c r="P19" s="18">
        <v>1.0</v>
      </c>
      <c r="Q19" s="18">
        <v>1.0</v>
      </c>
      <c r="R19" s="17"/>
      <c r="S19" s="17"/>
      <c r="T19" s="18">
        <v>2.0</v>
      </c>
      <c r="U19" s="18">
        <v>234.0</v>
      </c>
      <c r="V19" s="17" t="s">
        <v>15995</v>
      </c>
      <c r="W19" s="10">
        <v>44338.0</v>
      </c>
      <c r="X19" s="1"/>
      <c r="Y19" s="6"/>
    </row>
    <row r="20">
      <c r="A20" s="17" t="s">
        <v>15996</v>
      </c>
      <c r="B20" s="17" t="s">
        <v>15997</v>
      </c>
      <c r="C20" s="17" t="s">
        <v>15998</v>
      </c>
      <c r="D20" s="17"/>
      <c r="E20" s="17"/>
      <c r="F20" s="17"/>
      <c r="G20" s="17"/>
      <c r="H20" s="17"/>
      <c r="I20" s="17"/>
      <c r="J20" s="19" t="s">
        <v>15999</v>
      </c>
      <c r="K20" s="17" t="s">
        <v>401</v>
      </c>
      <c r="L20" s="17" t="s">
        <v>375</v>
      </c>
      <c r="M20" s="17" t="s">
        <v>16000</v>
      </c>
      <c r="N20" s="17" t="s">
        <v>16001</v>
      </c>
      <c r="O20" s="17" t="s">
        <v>16002</v>
      </c>
      <c r="P20" s="18">
        <v>9.0</v>
      </c>
      <c r="Q20" s="18">
        <v>4.0</v>
      </c>
      <c r="R20" s="18">
        <v>65.0</v>
      </c>
      <c r="S20" s="18">
        <v>14.0</v>
      </c>
      <c r="T20" s="18">
        <v>17.0</v>
      </c>
      <c r="U20" s="18">
        <v>386.0</v>
      </c>
      <c r="V20" s="17" t="s">
        <v>16003</v>
      </c>
      <c r="W20" s="10">
        <v>42122.0</v>
      </c>
      <c r="X20" s="1" t="s">
        <v>95</v>
      </c>
      <c r="Y20" s="1"/>
    </row>
    <row r="21">
      <c r="A21" s="1" t="s">
        <v>16004</v>
      </c>
      <c r="B21" s="1" t="s">
        <v>16005</v>
      </c>
      <c r="C21" s="1" t="s">
        <v>16006</v>
      </c>
      <c r="H21" s="1" t="s">
        <v>16007</v>
      </c>
      <c r="J21" s="4" t="s">
        <v>16008</v>
      </c>
      <c r="K21" s="1" t="s">
        <v>30</v>
      </c>
      <c r="L21" s="1" t="s">
        <v>375</v>
      </c>
      <c r="M21" s="1" t="s">
        <v>16009</v>
      </c>
      <c r="N21" s="1" t="s">
        <v>16010</v>
      </c>
      <c r="O21" s="1" t="s">
        <v>16011</v>
      </c>
      <c r="P21" s="1">
        <v>1.0</v>
      </c>
      <c r="Q21" s="1">
        <v>1.0</v>
      </c>
      <c r="R21" s="1">
        <v>1.0</v>
      </c>
      <c r="T21" s="1">
        <v>2.0</v>
      </c>
      <c r="U21" s="1">
        <v>270.0</v>
      </c>
      <c r="V21" s="1" t="s">
        <v>16012</v>
      </c>
      <c r="W21" s="10">
        <v>44216.0</v>
      </c>
      <c r="X21" s="1"/>
      <c r="Y21" s="1" t="s">
        <v>36</v>
      </c>
    </row>
    <row r="22">
      <c r="A22" s="1" t="s">
        <v>16013</v>
      </c>
      <c r="B22" s="1" t="s">
        <v>16014</v>
      </c>
      <c r="C22" s="1" t="s">
        <v>16015</v>
      </c>
      <c r="D22" s="1" t="s">
        <v>16016</v>
      </c>
      <c r="F22" s="1" t="s">
        <v>16017</v>
      </c>
      <c r="G22" s="1" t="s">
        <v>3239</v>
      </c>
      <c r="J22" s="4" t="s">
        <v>16018</v>
      </c>
      <c r="K22" s="1" t="s">
        <v>30</v>
      </c>
      <c r="L22" s="1" t="s">
        <v>163</v>
      </c>
      <c r="M22" s="1" t="s">
        <v>16019</v>
      </c>
      <c r="N22" s="1" t="s">
        <v>16020</v>
      </c>
      <c r="O22" s="1" t="s">
        <v>16021</v>
      </c>
      <c r="P22" s="1">
        <v>1.0</v>
      </c>
      <c r="R22" s="1">
        <v>1.0</v>
      </c>
      <c r="U22" s="1">
        <v>448.0</v>
      </c>
      <c r="V22" s="1" t="s">
        <v>16022</v>
      </c>
      <c r="W22" s="10">
        <v>43167.0</v>
      </c>
      <c r="X22" s="1" t="s">
        <v>95</v>
      </c>
      <c r="Y22" s="6"/>
    </row>
    <row r="23">
      <c r="A23" s="17" t="s">
        <v>16023</v>
      </c>
      <c r="B23" s="17" t="s">
        <v>16024</v>
      </c>
      <c r="C23" s="17" t="s">
        <v>16025</v>
      </c>
      <c r="D23" s="17" t="s">
        <v>16026</v>
      </c>
      <c r="E23" s="17"/>
      <c r="F23" s="17"/>
      <c r="G23" s="17" t="s">
        <v>16027</v>
      </c>
      <c r="H23" s="17" t="s">
        <v>16028</v>
      </c>
      <c r="I23" s="17"/>
      <c r="J23" s="17" t="s">
        <v>16029</v>
      </c>
      <c r="K23" s="17" t="s">
        <v>30</v>
      </c>
      <c r="L23" s="17" t="s">
        <v>375</v>
      </c>
      <c r="M23" s="17" t="s">
        <v>16030</v>
      </c>
      <c r="N23" s="17" t="s">
        <v>16031</v>
      </c>
      <c r="O23" s="17" t="s">
        <v>16032</v>
      </c>
      <c r="P23" s="18">
        <v>1.0</v>
      </c>
      <c r="Q23" s="18">
        <v>1.0</v>
      </c>
      <c r="R23" s="17"/>
      <c r="S23" s="17"/>
      <c r="T23" s="17"/>
      <c r="U23" s="18">
        <v>35.0</v>
      </c>
      <c r="V23" s="17" t="s">
        <v>16033</v>
      </c>
      <c r="W23" s="10">
        <v>44300.0</v>
      </c>
      <c r="X23" s="1"/>
      <c r="Y23" s="1" t="s">
        <v>36</v>
      </c>
    </row>
    <row r="24">
      <c r="A24" s="17" t="s">
        <v>16034</v>
      </c>
      <c r="B24" s="17" t="s">
        <v>16035</v>
      </c>
      <c r="C24" s="17" t="s">
        <v>16036</v>
      </c>
      <c r="D24" s="17" t="s">
        <v>16037</v>
      </c>
      <c r="E24" s="17" t="s">
        <v>16038</v>
      </c>
      <c r="F24" s="17" t="s">
        <v>16039</v>
      </c>
      <c r="G24" s="17" t="s">
        <v>16040</v>
      </c>
      <c r="H24" s="17"/>
      <c r="I24" s="17"/>
      <c r="J24" s="17" t="s">
        <v>16041</v>
      </c>
      <c r="K24" s="17" t="s">
        <v>30</v>
      </c>
      <c r="L24" s="17" t="s">
        <v>375</v>
      </c>
      <c r="M24" s="17" t="s">
        <v>16042</v>
      </c>
      <c r="N24" s="17" t="s">
        <v>16043</v>
      </c>
      <c r="O24" s="17" t="s">
        <v>16044</v>
      </c>
      <c r="P24" s="18">
        <v>1.0</v>
      </c>
      <c r="Q24" s="18">
        <v>1.0</v>
      </c>
      <c r="R24" s="17"/>
      <c r="S24" s="17"/>
      <c r="T24" s="18">
        <v>3.0</v>
      </c>
      <c r="U24" s="18">
        <v>17.0</v>
      </c>
      <c r="V24" s="17" t="s">
        <v>16045</v>
      </c>
      <c r="W24" s="10">
        <v>44340.0</v>
      </c>
      <c r="X24" s="1" t="s">
        <v>95</v>
      </c>
      <c r="Y24" s="1" t="s">
        <v>168</v>
      </c>
    </row>
    <row r="25">
      <c r="A25" s="17" t="s">
        <v>16046</v>
      </c>
      <c r="B25" s="17" t="s">
        <v>16047</v>
      </c>
      <c r="C25" s="17" t="s">
        <v>16048</v>
      </c>
      <c r="D25" s="17" t="s">
        <v>16049</v>
      </c>
      <c r="E25" s="17" t="s">
        <v>16050</v>
      </c>
      <c r="F25" s="17" t="s">
        <v>16051</v>
      </c>
      <c r="G25" s="17" t="s">
        <v>16052</v>
      </c>
      <c r="H25" s="17" t="s">
        <v>16053</v>
      </c>
      <c r="I25" s="17"/>
      <c r="J25" s="17" t="s">
        <v>16054</v>
      </c>
      <c r="K25" s="17" t="s">
        <v>401</v>
      </c>
      <c r="L25" s="17" t="s">
        <v>375</v>
      </c>
      <c r="M25" s="17" t="s">
        <v>15855</v>
      </c>
      <c r="N25" s="17" t="s">
        <v>16055</v>
      </c>
      <c r="O25" s="17" t="s">
        <v>16056</v>
      </c>
      <c r="P25" s="18">
        <v>1.0</v>
      </c>
      <c r="Q25" s="18">
        <v>1.0</v>
      </c>
      <c r="R25" s="17"/>
      <c r="S25" s="17"/>
      <c r="T25" s="18">
        <v>3.0</v>
      </c>
      <c r="U25" s="18">
        <v>51.0</v>
      </c>
      <c r="V25" s="17" t="s">
        <v>16057</v>
      </c>
      <c r="W25" s="10">
        <v>44144.0</v>
      </c>
      <c r="X25" s="1" t="s">
        <v>95</v>
      </c>
      <c r="Y25" s="1" t="s">
        <v>36</v>
      </c>
    </row>
    <row r="26">
      <c r="A26" s="17" t="s">
        <v>16058</v>
      </c>
      <c r="B26" s="17" t="s">
        <v>16059</v>
      </c>
      <c r="C26" s="17" t="s">
        <v>16060</v>
      </c>
      <c r="D26" s="17" t="s">
        <v>16061</v>
      </c>
      <c r="E26" s="17"/>
      <c r="F26" s="17"/>
      <c r="G26" s="17"/>
      <c r="H26" s="17"/>
      <c r="I26" s="17"/>
      <c r="J26" s="17" t="s">
        <v>16062</v>
      </c>
      <c r="K26" s="17" t="s">
        <v>30</v>
      </c>
      <c r="L26" s="17" t="s">
        <v>375</v>
      </c>
      <c r="M26" s="17" t="s">
        <v>16063</v>
      </c>
      <c r="N26" s="17" t="s">
        <v>16064</v>
      </c>
      <c r="O26" s="17" t="s">
        <v>16065</v>
      </c>
      <c r="P26" s="18">
        <v>2.0</v>
      </c>
      <c r="Q26" s="18">
        <v>1.0</v>
      </c>
      <c r="R26" s="17"/>
      <c r="S26" s="17"/>
      <c r="T26" s="18">
        <v>4.0</v>
      </c>
      <c r="U26" s="18">
        <v>97.0</v>
      </c>
      <c r="V26" s="17" t="s">
        <v>16066</v>
      </c>
      <c r="W26" s="10">
        <v>44102.0</v>
      </c>
      <c r="X26" s="1"/>
      <c r="Y26" s="6"/>
    </row>
    <row r="27">
      <c r="A27" s="17" t="s">
        <v>16067</v>
      </c>
      <c r="B27" s="17" t="s">
        <v>16068</v>
      </c>
      <c r="C27" s="17" t="s">
        <v>16069</v>
      </c>
      <c r="D27" s="17"/>
      <c r="E27" s="17"/>
      <c r="F27" s="17"/>
      <c r="G27" s="17"/>
      <c r="H27" s="17"/>
      <c r="I27" s="17"/>
      <c r="J27" s="17" t="s">
        <v>16070</v>
      </c>
      <c r="K27" s="17" t="s">
        <v>30</v>
      </c>
      <c r="L27" s="17" t="s">
        <v>375</v>
      </c>
      <c r="M27" s="17" t="s">
        <v>15949</v>
      </c>
      <c r="N27" s="17" t="s">
        <v>16071</v>
      </c>
      <c r="O27" s="17" t="s">
        <v>16072</v>
      </c>
      <c r="P27" s="18">
        <v>1.0</v>
      </c>
      <c r="Q27" s="18">
        <v>1.0</v>
      </c>
      <c r="R27" s="17"/>
      <c r="S27" s="17"/>
      <c r="T27" s="17"/>
      <c r="U27" s="18">
        <v>141.0</v>
      </c>
      <c r="V27" s="17" t="s">
        <v>16073</v>
      </c>
      <c r="W27" s="10">
        <v>44322.0</v>
      </c>
      <c r="X27" s="1"/>
      <c r="Y27" s="1" t="s">
        <v>199</v>
      </c>
    </row>
    <row r="28">
      <c r="A28" s="17" t="s">
        <v>16074</v>
      </c>
      <c r="B28" s="17" t="s">
        <v>16075</v>
      </c>
      <c r="C28" s="17" t="s">
        <v>16076</v>
      </c>
      <c r="D28" s="17"/>
      <c r="E28" s="17"/>
      <c r="F28" s="17"/>
      <c r="G28" s="17"/>
      <c r="H28" s="17"/>
      <c r="I28" s="17"/>
      <c r="J28" s="17" t="s">
        <v>16077</v>
      </c>
      <c r="K28" s="17" t="s">
        <v>30</v>
      </c>
      <c r="L28" s="17" t="s">
        <v>375</v>
      </c>
      <c r="M28" s="17" t="s">
        <v>16078</v>
      </c>
      <c r="N28" s="17" t="s">
        <v>16079</v>
      </c>
      <c r="O28" s="17" t="s">
        <v>16080</v>
      </c>
      <c r="P28" s="18">
        <v>2.0</v>
      </c>
      <c r="Q28" s="18">
        <v>1.0</v>
      </c>
      <c r="R28" s="17"/>
      <c r="S28" s="17"/>
      <c r="T28" s="17"/>
      <c r="U28" s="18">
        <v>107.0</v>
      </c>
      <c r="V28" s="17" t="s">
        <v>16081</v>
      </c>
      <c r="W28" s="10">
        <v>44267.0</v>
      </c>
      <c r="X28" s="1"/>
      <c r="Y28" s="6"/>
    </row>
    <row r="29">
      <c r="A29" s="17" t="s">
        <v>16082</v>
      </c>
      <c r="B29" s="17" t="s">
        <v>16083</v>
      </c>
      <c r="C29" s="17" t="s">
        <v>16084</v>
      </c>
      <c r="D29" s="17" t="s">
        <v>16085</v>
      </c>
      <c r="E29" s="21" t="s">
        <v>16086</v>
      </c>
      <c r="F29" s="17"/>
      <c r="G29" s="17" t="s">
        <v>16087</v>
      </c>
      <c r="H29" s="17"/>
      <c r="I29" s="17"/>
      <c r="J29" s="17" t="s">
        <v>16088</v>
      </c>
      <c r="K29" s="17" t="s">
        <v>30</v>
      </c>
      <c r="L29" s="17" t="s">
        <v>375</v>
      </c>
      <c r="M29" s="17" t="s">
        <v>16089</v>
      </c>
      <c r="N29" s="17" t="s">
        <v>16090</v>
      </c>
      <c r="O29" s="17" t="s">
        <v>16091</v>
      </c>
      <c r="P29" s="18">
        <v>3.0</v>
      </c>
      <c r="Q29" s="18">
        <v>1.0</v>
      </c>
      <c r="R29" s="18">
        <v>1.0</v>
      </c>
      <c r="S29" s="17"/>
      <c r="T29" s="17"/>
      <c r="U29" s="18">
        <v>87.0</v>
      </c>
      <c r="V29" s="17" t="s">
        <v>16092</v>
      </c>
      <c r="W29" s="10">
        <v>43947.0</v>
      </c>
      <c r="X29" s="1"/>
      <c r="Y29" s="1" t="s">
        <v>199</v>
      </c>
    </row>
    <row r="30">
      <c r="A30" s="17" t="s">
        <v>16093</v>
      </c>
      <c r="B30" s="17" t="s">
        <v>16094</v>
      </c>
      <c r="C30" s="17" t="s">
        <v>16095</v>
      </c>
      <c r="D30" s="17"/>
      <c r="E30" s="17"/>
      <c r="F30" s="17"/>
      <c r="G30" s="17"/>
      <c r="H30" s="17" t="s">
        <v>16096</v>
      </c>
      <c r="I30" s="17"/>
      <c r="J30" s="17" t="s">
        <v>16097</v>
      </c>
      <c r="K30" s="17" t="s">
        <v>30</v>
      </c>
      <c r="L30" s="17" t="s">
        <v>375</v>
      </c>
      <c r="M30" s="17" t="s">
        <v>16098</v>
      </c>
      <c r="N30" s="17" t="s">
        <v>16099</v>
      </c>
      <c r="O30" s="17" t="s">
        <v>16100</v>
      </c>
      <c r="P30" s="18">
        <v>2.0</v>
      </c>
      <c r="Q30" s="18">
        <v>1.0</v>
      </c>
      <c r="R30" s="17"/>
      <c r="S30" s="17"/>
      <c r="T30" s="18">
        <v>2.0</v>
      </c>
      <c r="U30" s="18">
        <v>210.0</v>
      </c>
      <c r="V30" s="17" t="s">
        <v>16101</v>
      </c>
      <c r="W30" s="10">
        <v>43914.0</v>
      </c>
      <c r="X30" s="1"/>
      <c r="Y30" s="6"/>
    </row>
    <row r="31">
      <c r="A31" s="17" t="s">
        <v>16102</v>
      </c>
      <c r="B31" s="17" t="s">
        <v>16103</v>
      </c>
      <c r="C31" s="17" t="s">
        <v>16104</v>
      </c>
      <c r="D31" s="17" t="s">
        <v>16105</v>
      </c>
      <c r="E31" s="17"/>
      <c r="F31" s="17"/>
      <c r="G31" s="17"/>
      <c r="H31" s="17"/>
      <c r="I31" s="17"/>
      <c r="J31" s="17" t="s">
        <v>16106</v>
      </c>
      <c r="K31" s="17" t="s">
        <v>30</v>
      </c>
      <c r="L31" s="17" t="s">
        <v>375</v>
      </c>
      <c r="M31" s="17" t="s">
        <v>16107</v>
      </c>
      <c r="N31" s="17" t="s">
        <v>16108</v>
      </c>
      <c r="O31" s="17" t="s">
        <v>16109</v>
      </c>
      <c r="P31" s="18">
        <v>1.0</v>
      </c>
      <c r="Q31" s="18">
        <v>1.0</v>
      </c>
      <c r="R31" s="17"/>
      <c r="S31" s="17"/>
      <c r="T31" s="18">
        <v>13.0</v>
      </c>
      <c r="U31" s="18">
        <v>309.0</v>
      </c>
      <c r="V31" s="17" t="s">
        <v>16110</v>
      </c>
      <c r="W31" s="10">
        <v>43982.0</v>
      </c>
      <c r="X31" s="1"/>
      <c r="Y31" s="1" t="s">
        <v>199</v>
      </c>
    </row>
    <row r="32">
      <c r="A32" s="17" t="s">
        <v>16111</v>
      </c>
      <c r="B32" s="17" t="s">
        <v>16112</v>
      </c>
      <c r="C32" s="17" t="s">
        <v>16113</v>
      </c>
      <c r="D32" s="17"/>
      <c r="E32" s="17"/>
      <c r="F32" s="17"/>
      <c r="G32" s="17"/>
      <c r="H32" s="17"/>
      <c r="I32" s="17"/>
      <c r="J32" s="19" t="s">
        <v>16114</v>
      </c>
      <c r="K32" s="17" t="s">
        <v>401</v>
      </c>
      <c r="L32" s="17" t="s">
        <v>79</v>
      </c>
      <c r="M32" s="17" t="s">
        <v>16115</v>
      </c>
      <c r="N32" s="17" t="s">
        <v>16116</v>
      </c>
      <c r="O32" s="17" t="s">
        <v>16117</v>
      </c>
      <c r="P32" s="18">
        <v>2.0</v>
      </c>
      <c r="Q32" s="18">
        <v>2.0</v>
      </c>
      <c r="R32" s="17"/>
      <c r="S32" s="17"/>
      <c r="T32" s="17"/>
      <c r="U32" s="18">
        <v>29.0</v>
      </c>
      <c r="V32" s="17" t="s">
        <v>16118</v>
      </c>
      <c r="W32" s="10">
        <v>44359.0</v>
      </c>
      <c r="X32" s="1"/>
      <c r="Y32" s="1" t="s">
        <v>36</v>
      </c>
    </row>
    <row r="33">
      <c r="A33" s="17" t="s">
        <v>16119</v>
      </c>
      <c r="B33" s="17" t="s">
        <v>16120</v>
      </c>
      <c r="C33" s="17" t="s">
        <v>16121</v>
      </c>
      <c r="D33" s="17" t="s">
        <v>16122</v>
      </c>
      <c r="E33" s="17" t="s">
        <v>16123</v>
      </c>
      <c r="F33" s="17"/>
      <c r="G33" s="17" t="s">
        <v>16124</v>
      </c>
      <c r="H33" s="17" t="s">
        <v>16125</v>
      </c>
      <c r="I33" s="17"/>
      <c r="J33" s="17" t="s">
        <v>16126</v>
      </c>
      <c r="K33" s="17" t="s">
        <v>30</v>
      </c>
      <c r="L33" s="17" t="s">
        <v>375</v>
      </c>
      <c r="M33" s="17" t="s">
        <v>15879</v>
      </c>
      <c r="N33" s="17" t="s">
        <v>16127</v>
      </c>
      <c r="O33" s="17" t="s">
        <v>16128</v>
      </c>
      <c r="P33" s="18">
        <v>1.0</v>
      </c>
      <c r="Q33" s="17"/>
      <c r="R33" s="17"/>
      <c r="S33" s="17"/>
      <c r="T33" s="17"/>
      <c r="U33" s="18">
        <v>195.0</v>
      </c>
      <c r="V33" s="17" t="s">
        <v>16129</v>
      </c>
      <c r="W33" s="10">
        <v>43232.0</v>
      </c>
      <c r="X33" s="1"/>
      <c r="Y33" s="1" t="s">
        <v>36</v>
      </c>
    </row>
    <row r="34">
      <c r="A34" s="17" t="s">
        <v>16130</v>
      </c>
      <c r="B34" s="17" t="s">
        <v>16131</v>
      </c>
      <c r="C34" s="17" t="s">
        <v>16132</v>
      </c>
      <c r="D34" s="17" t="s">
        <v>16132</v>
      </c>
      <c r="E34" s="17"/>
      <c r="F34" s="17"/>
      <c r="G34" s="17"/>
      <c r="H34" s="17"/>
      <c r="I34" s="17"/>
      <c r="J34" s="17" t="s">
        <v>16133</v>
      </c>
      <c r="K34" s="17" t="s">
        <v>30</v>
      </c>
      <c r="L34" s="17" t="s">
        <v>375</v>
      </c>
      <c r="M34" s="17" t="s">
        <v>16134</v>
      </c>
      <c r="N34" s="17" t="s">
        <v>16135</v>
      </c>
      <c r="O34" s="17" t="s">
        <v>16136</v>
      </c>
      <c r="P34" s="18">
        <v>1.0</v>
      </c>
      <c r="Q34" s="18">
        <v>1.0</v>
      </c>
      <c r="R34" s="17"/>
      <c r="S34" s="17"/>
      <c r="T34" s="17"/>
      <c r="U34" s="18">
        <v>17.0</v>
      </c>
      <c r="V34" s="17" t="s">
        <v>16137</v>
      </c>
      <c r="W34" s="9"/>
      <c r="X34" s="1"/>
      <c r="Y34" s="6"/>
    </row>
    <row r="35">
      <c r="A35" s="17" t="s">
        <v>16138</v>
      </c>
      <c r="B35" s="17" t="s">
        <v>16139</v>
      </c>
      <c r="C35" s="17" t="s">
        <v>16140</v>
      </c>
      <c r="D35" s="17"/>
      <c r="E35" s="17"/>
      <c r="F35" s="17"/>
      <c r="G35" s="17"/>
      <c r="H35" s="17"/>
      <c r="I35" s="17"/>
      <c r="J35" s="17" t="s">
        <v>16141</v>
      </c>
      <c r="K35" s="17" t="s">
        <v>30</v>
      </c>
      <c r="L35" s="17" t="s">
        <v>375</v>
      </c>
      <c r="M35" s="17" t="s">
        <v>15863</v>
      </c>
      <c r="N35" s="17" t="s">
        <v>16142</v>
      </c>
      <c r="O35" s="17" t="s">
        <v>16143</v>
      </c>
      <c r="P35" s="18">
        <v>5.0</v>
      </c>
      <c r="Q35" s="17"/>
      <c r="R35" s="17"/>
      <c r="S35" s="17"/>
      <c r="T35" s="18">
        <v>1.0</v>
      </c>
      <c r="U35" s="18">
        <v>127.0</v>
      </c>
      <c r="V35" s="17" t="s">
        <v>16144</v>
      </c>
      <c r="W35" s="9"/>
      <c r="X35" s="1"/>
      <c r="Y35" s="6"/>
    </row>
    <row r="36">
      <c r="A36" s="17" t="s">
        <v>16145</v>
      </c>
      <c r="B36" s="17" t="s">
        <v>16146</v>
      </c>
      <c r="C36" s="17" t="s">
        <v>16147</v>
      </c>
      <c r="D36" s="17" t="s">
        <v>16148</v>
      </c>
      <c r="E36" s="21" t="s">
        <v>16149</v>
      </c>
      <c r="F36" s="17"/>
      <c r="G36" s="17" t="s">
        <v>16150</v>
      </c>
      <c r="H36" s="21" t="s">
        <v>16151</v>
      </c>
      <c r="I36" s="17"/>
      <c r="J36" s="17" t="s">
        <v>16152</v>
      </c>
      <c r="K36" s="17" t="s">
        <v>401</v>
      </c>
      <c r="L36" s="17" t="s">
        <v>79</v>
      </c>
      <c r="M36" s="17" t="s">
        <v>16153</v>
      </c>
      <c r="N36" s="17" t="s">
        <v>16154</v>
      </c>
      <c r="O36" s="17" t="s">
        <v>16155</v>
      </c>
      <c r="P36" s="18">
        <v>1.0</v>
      </c>
      <c r="Q36" s="18">
        <v>1.0</v>
      </c>
      <c r="R36" s="18">
        <v>1.0</v>
      </c>
      <c r="S36" s="17"/>
      <c r="T36" s="18">
        <v>2.0</v>
      </c>
      <c r="U36" s="18">
        <v>219.0</v>
      </c>
      <c r="V36" s="17" t="s">
        <v>16156</v>
      </c>
      <c r="W36" s="10">
        <v>43773.0</v>
      </c>
      <c r="X36" s="1"/>
      <c r="Y36" s="1" t="s">
        <v>168</v>
      </c>
    </row>
    <row r="37">
      <c r="A37" s="1" t="s">
        <v>16157</v>
      </c>
      <c r="B37" s="1" t="s">
        <v>16158</v>
      </c>
      <c r="C37" s="1" t="s">
        <v>16159</v>
      </c>
      <c r="J37" s="14" t="s">
        <v>16160</v>
      </c>
      <c r="K37" s="1" t="s">
        <v>30</v>
      </c>
      <c r="L37" s="1" t="s">
        <v>375</v>
      </c>
      <c r="M37" s="1" t="s">
        <v>16161</v>
      </c>
      <c r="N37" s="1" t="s">
        <v>16162</v>
      </c>
      <c r="O37" s="1" t="s">
        <v>16163</v>
      </c>
      <c r="P37" s="1">
        <v>1.0</v>
      </c>
      <c r="Q37" s="1">
        <v>1.0</v>
      </c>
      <c r="U37" s="1">
        <v>10.0</v>
      </c>
      <c r="V37" s="1" t="s">
        <v>16164</v>
      </c>
      <c r="W37" s="10">
        <v>44349.0</v>
      </c>
      <c r="X37" s="1"/>
      <c r="Y37" s="1" t="s">
        <v>199</v>
      </c>
    </row>
    <row r="38">
      <c r="A38" s="1" t="s">
        <v>16165</v>
      </c>
      <c r="B38" s="1" t="s">
        <v>16166</v>
      </c>
      <c r="C38" s="1" t="s">
        <v>16167</v>
      </c>
      <c r="D38" s="1" t="s">
        <v>16168</v>
      </c>
      <c r="J38" s="4" t="s">
        <v>16169</v>
      </c>
      <c r="K38" s="1" t="s">
        <v>2309</v>
      </c>
      <c r="L38" s="1" t="s">
        <v>375</v>
      </c>
      <c r="M38" s="1" t="s">
        <v>15855</v>
      </c>
      <c r="N38" s="1" t="s">
        <v>16170</v>
      </c>
      <c r="O38" s="1" t="s">
        <v>16171</v>
      </c>
      <c r="P38" s="1">
        <v>1.0</v>
      </c>
      <c r="Q38" s="1">
        <v>1.0</v>
      </c>
      <c r="U38" s="1">
        <v>2.0</v>
      </c>
      <c r="V38" s="1" t="s">
        <v>16172</v>
      </c>
      <c r="W38" s="10">
        <v>44387.0</v>
      </c>
      <c r="X38" s="1"/>
      <c r="Y38" s="1" t="s">
        <v>199</v>
      </c>
    </row>
    <row r="39">
      <c r="A39" s="17" t="s">
        <v>16173</v>
      </c>
      <c r="B39" s="17" t="s">
        <v>16174</v>
      </c>
      <c r="C39" s="17" t="s">
        <v>15998</v>
      </c>
      <c r="D39" s="17"/>
      <c r="E39" s="17"/>
      <c r="F39" s="17"/>
      <c r="G39" s="17"/>
      <c r="H39" s="17" t="s">
        <v>16175</v>
      </c>
      <c r="I39" s="17" t="s">
        <v>16176</v>
      </c>
      <c r="J39" s="17" t="s">
        <v>16177</v>
      </c>
      <c r="K39" s="17" t="s">
        <v>401</v>
      </c>
      <c r="L39" s="17" t="s">
        <v>375</v>
      </c>
      <c r="M39" s="17" t="s">
        <v>16178</v>
      </c>
      <c r="N39" s="17" t="s">
        <v>16179</v>
      </c>
      <c r="O39" s="17" t="s">
        <v>16180</v>
      </c>
      <c r="P39" s="18">
        <v>16.0</v>
      </c>
      <c r="Q39" s="18">
        <v>32.0</v>
      </c>
      <c r="R39" s="18">
        <v>987.0</v>
      </c>
      <c r="S39" s="18">
        <v>85.0</v>
      </c>
      <c r="T39" s="18">
        <v>434.0</v>
      </c>
      <c r="U39" s="18">
        <v>4990.0</v>
      </c>
      <c r="V39" s="17" t="s">
        <v>16181</v>
      </c>
      <c r="W39" s="10">
        <v>42094.0</v>
      </c>
      <c r="X39" s="1"/>
      <c r="Y39" s="1" t="s">
        <v>36</v>
      </c>
    </row>
    <row r="40">
      <c r="A40" s="17" t="s">
        <v>16182</v>
      </c>
      <c r="B40" s="17" t="s">
        <v>16183</v>
      </c>
      <c r="C40" s="17" t="s">
        <v>16184</v>
      </c>
      <c r="D40" s="17" t="s">
        <v>16185</v>
      </c>
      <c r="E40" s="17" t="s">
        <v>16186</v>
      </c>
      <c r="F40" s="17" t="s">
        <v>16187</v>
      </c>
      <c r="G40" s="17" t="s">
        <v>16188</v>
      </c>
      <c r="H40" s="17"/>
      <c r="I40" s="17"/>
      <c r="J40" s="17" t="s">
        <v>16189</v>
      </c>
      <c r="K40" s="17" t="s">
        <v>30</v>
      </c>
      <c r="L40" s="17" t="s">
        <v>375</v>
      </c>
      <c r="M40" s="17" t="s">
        <v>15949</v>
      </c>
      <c r="N40" s="17" t="s">
        <v>16190</v>
      </c>
      <c r="O40" s="17" t="s">
        <v>16191</v>
      </c>
      <c r="P40" s="18">
        <v>1.0</v>
      </c>
      <c r="Q40" s="18">
        <v>1.0</v>
      </c>
      <c r="R40" s="17"/>
      <c r="S40" s="17"/>
      <c r="T40" s="17"/>
      <c r="U40" s="18">
        <v>39.0</v>
      </c>
      <c r="V40" s="17" t="s">
        <v>16192</v>
      </c>
      <c r="W40" s="10">
        <v>44219.0</v>
      </c>
      <c r="X40" s="1"/>
      <c r="Y40" s="6"/>
    </row>
    <row r="41">
      <c r="A41" s="17" t="s">
        <v>16193</v>
      </c>
      <c r="B41" s="17" t="s">
        <v>16194</v>
      </c>
      <c r="C41" s="17" t="s">
        <v>16195</v>
      </c>
      <c r="D41" s="17" t="s">
        <v>16196</v>
      </c>
      <c r="E41" s="22" t="s">
        <v>16197</v>
      </c>
      <c r="F41" s="17" t="s">
        <v>16198</v>
      </c>
      <c r="G41" s="17" t="s">
        <v>16199</v>
      </c>
      <c r="H41" s="17" t="s">
        <v>16200</v>
      </c>
      <c r="I41" s="17"/>
      <c r="J41" s="17" t="s">
        <v>16201</v>
      </c>
      <c r="K41" s="17" t="s">
        <v>30</v>
      </c>
      <c r="L41" s="17" t="s">
        <v>375</v>
      </c>
      <c r="M41" s="17" t="s">
        <v>16202</v>
      </c>
      <c r="N41" s="17" t="s">
        <v>16203</v>
      </c>
      <c r="O41" s="17" t="s">
        <v>16204</v>
      </c>
      <c r="P41" s="18">
        <v>1.0</v>
      </c>
      <c r="Q41" s="18">
        <v>1.0</v>
      </c>
      <c r="R41" s="18">
        <v>1.0</v>
      </c>
      <c r="S41" s="17"/>
      <c r="T41" s="17"/>
      <c r="U41" s="18">
        <v>7.0</v>
      </c>
      <c r="V41" s="17" t="s">
        <v>16205</v>
      </c>
      <c r="W41" s="10">
        <v>44354.0</v>
      </c>
      <c r="X41" s="1"/>
      <c r="Y41" s="6"/>
    </row>
    <row r="42">
      <c r="A42" s="17" t="s">
        <v>16206</v>
      </c>
      <c r="B42" s="17" t="s">
        <v>16207</v>
      </c>
      <c r="C42" s="17" t="s">
        <v>16208</v>
      </c>
      <c r="D42" s="17" t="s">
        <v>16209</v>
      </c>
      <c r="E42" s="17" t="s">
        <v>16210</v>
      </c>
      <c r="F42" s="17" t="s">
        <v>16211</v>
      </c>
      <c r="G42" s="17" t="s">
        <v>15346</v>
      </c>
      <c r="H42" s="17" t="s">
        <v>16212</v>
      </c>
      <c r="I42" s="17"/>
      <c r="J42" s="17" t="s">
        <v>16213</v>
      </c>
      <c r="K42" s="17" t="s">
        <v>30</v>
      </c>
      <c r="L42" s="17" t="s">
        <v>375</v>
      </c>
      <c r="M42" s="17" t="s">
        <v>16214</v>
      </c>
      <c r="N42" s="17" t="s">
        <v>16215</v>
      </c>
      <c r="O42" s="17" t="s">
        <v>16216</v>
      </c>
      <c r="P42" s="18">
        <v>1.0</v>
      </c>
      <c r="Q42" s="18">
        <v>1.0</v>
      </c>
      <c r="R42" s="17"/>
      <c r="S42" s="17"/>
      <c r="T42" s="17"/>
      <c r="U42" s="18">
        <v>164.0</v>
      </c>
      <c r="V42" s="17" t="s">
        <v>16217</v>
      </c>
      <c r="W42" s="10">
        <v>42446.0</v>
      </c>
      <c r="X42" s="1"/>
      <c r="Y42" s="6"/>
    </row>
    <row r="43">
      <c r="A43" s="17" t="s">
        <v>16218</v>
      </c>
      <c r="B43" s="17" t="s">
        <v>16219</v>
      </c>
      <c r="C43" s="17" t="s">
        <v>16220</v>
      </c>
      <c r="D43" s="17"/>
      <c r="E43" s="17"/>
      <c r="F43" s="17"/>
      <c r="G43" s="17"/>
      <c r="H43" s="17"/>
      <c r="I43" s="17"/>
      <c r="J43" s="17" t="s">
        <v>16221</v>
      </c>
      <c r="K43" s="17" t="s">
        <v>30</v>
      </c>
      <c r="L43" s="17" t="s">
        <v>375</v>
      </c>
      <c r="M43" s="17" t="s">
        <v>16222</v>
      </c>
      <c r="N43" s="17" t="s">
        <v>16223</v>
      </c>
      <c r="O43" s="17" t="s">
        <v>16224</v>
      </c>
      <c r="P43" s="18">
        <v>1.0</v>
      </c>
      <c r="Q43" s="18">
        <v>1.0</v>
      </c>
      <c r="R43" s="17"/>
      <c r="S43" s="17"/>
      <c r="T43" s="17"/>
      <c r="U43" s="18">
        <v>60.0</v>
      </c>
      <c r="V43" s="17" t="s">
        <v>16225</v>
      </c>
      <c r="W43" s="10">
        <v>44317.0</v>
      </c>
      <c r="X43" s="1"/>
      <c r="Y43" s="6"/>
    </row>
    <row r="44">
      <c r="A44" s="1" t="s">
        <v>16226</v>
      </c>
      <c r="B44" s="1" t="s">
        <v>16227</v>
      </c>
      <c r="C44" s="1" t="s">
        <v>16228</v>
      </c>
      <c r="J44" s="14" t="s">
        <v>16229</v>
      </c>
      <c r="K44" s="1" t="s">
        <v>30</v>
      </c>
      <c r="L44" s="1" t="s">
        <v>375</v>
      </c>
      <c r="M44" s="1" t="s">
        <v>16230</v>
      </c>
      <c r="N44" s="1" t="s">
        <v>16231</v>
      </c>
      <c r="O44" s="1" t="s">
        <v>16232</v>
      </c>
      <c r="P44" s="1">
        <v>1.0</v>
      </c>
      <c r="Q44" s="1">
        <v>1.0</v>
      </c>
      <c r="R44" s="1">
        <v>6.0</v>
      </c>
      <c r="S44" s="1">
        <v>1.0</v>
      </c>
      <c r="T44" s="1">
        <v>3.0</v>
      </c>
      <c r="U44" s="1">
        <v>213.0</v>
      </c>
      <c r="V44" s="1" t="s">
        <v>16233</v>
      </c>
      <c r="W44" s="9"/>
      <c r="X44" s="1"/>
      <c r="Y44" s="1" t="s">
        <v>199</v>
      </c>
    </row>
    <row r="45">
      <c r="A45" s="1" t="s">
        <v>16234</v>
      </c>
      <c r="B45" s="4" t="s">
        <v>16235</v>
      </c>
      <c r="C45" s="1" t="s">
        <v>16236</v>
      </c>
      <c r="J45" s="4" t="s">
        <v>16237</v>
      </c>
      <c r="K45" s="1" t="s">
        <v>30</v>
      </c>
      <c r="L45" s="1" t="s">
        <v>16238</v>
      </c>
      <c r="M45" s="1" t="s">
        <v>16239</v>
      </c>
      <c r="N45" s="1" t="s">
        <v>16240</v>
      </c>
      <c r="O45" s="1" t="s">
        <v>16241</v>
      </c>
      <c r="P45" s="1">
        <v>1.0</v>
      </c>
      <c r="Q45" s="1">
        <v>2.0</v>
      </c>
      <c r="R45" s="1">
        <v>1.0</v>
      </c>
      <c r="S45" s="1">
        <v>1.0</v>
      </c>
      <c r="T45" s="1">
        <v>22.0</v>
      </c>
      <c r="U45" s="1">
        <v>219.0</v>
      </c>
      <c r="V45" s="1" t="s">
        <v>16242</v>
      </c>
      <c r="W45" s="10">
        <v>44127.0</v>
      </c>
      <c r="X45" s="1"/>
      <c r="Y45" s="1" t="s">
        <v>36</v>
      </c>
    </row>
    <row r="46">
      <c r="A46" s="17" t="s">
        <v>16243</v>
      </c>
      <c r="B46" s="17" t="s">
        <v>16244</v>
      </c>
      <c r="C46" s="17" t="s">
        <v>16245</v>
      </c>
      <c r="D46" s="17"/>
      <c r="E46" s="17"/>
      <c r="F46" s="17"/>
      <c r="G46" s="17"/>
      <c r="H46" s="17"/>
      <c r="I46" s="17"/>
      <c r="J46" s="17" t="s">
        <v>16246</v>
      </c>
      <c r="K46" s="17" t="s">
        <v>30</v>
      </c>
      <c r="L46" s="17" t="s">
        <v>79</v>
      </c>
      <c r="M46" s="17" t="s">
        <v>16247</v>
      </c>
      <c r="N46" s="17" t="s">
        <v>16248</v>
      </c>
      <c r="O46" s="17" t="s">
        <v>16249</v>
      </c>
      <c r="P46" s="18">
        <v>1.0</v>
      </c>
      <c r="Q46" s="18">
        <v>1.0</v>
      </c>
      <c r="R46" s="17"/>
      <c r="S46" s="17"/>
      <c r="T46" s="17"/>
      <c r="U46" s="18">
        <v>42.0</v>
      </c>
      <c r="V46" s="17" t="s">
        <v>16250</v>
      </c>
      <c r="W46" s="10">
        <v>44320.0</v>
      </c>
      <c r="X46" s="1"/>
      <c r="Y46" s="1" t="s">
        <v>199</v>
      </c>
    </row>
    <row r="47">
      <c r="A47" s="1" t="s">
        <v>16251</v>
      </c>
      <c r="B47" s="1" t="s">
        <v>16252</v>
      </c>
      <c r="C47" s="1" t="s">
        <v>16253</v>
      </c>
      <c r="D47" s="1" t="s">
        <v>16254</v>
      </c>
      <c r="J47" s="4" t="s">
        <v>16255</v>
      </c>
      <c r="K47" s="1" t="s">
        <v>30</v>
      </c>
      <c r="L47" s="1" t="s">
        <v>51</v>
      </c>
      <c r="M47" s="1" t="s">
        <v>16161</v>
      </c>
      <c r="N47" s="1" t="s">
        <v>16256</v>
      </c>
      <c r="O47" s="1" t="s">
        <v>16257</v>
      </c>
      <c r="P47" s="1">
        <v>1.0</v>
      </c>
      <c r="U47" s="1">
        <v>131.0</v>
      </c>
      <c r="V47" s="1" t="s">
        <v>16258</v>
      </c>
      <c r="W47" s="10">
        <v>44255.0</v>
      </c>
      <c r="X47" s="1"/>
      <c r="Y47" s="1" t="s">
        <v>199</v>
      </c>
    </row>
    <row r="48">
      <c r="A48" s="17" t="s">
        <v>16259</v>
      </c>
      <c r="B48" s="17" t="s">
        <v>16260</v>
      </c>
      <c r="C48" s="17" t="s">
        <v>16261</v>
      </c>
      <c r="D48" s="17" t="s">
        <v>16262</v>
      </c>
      <c r="E48" s="21" t="s">
        <v>16263</v>
      </c>
      <c r="F48" s="17"/>
      <c r="G48" s="17" t="s">
        <v>16264</v>
      </c>
      <c r="H48" s="17" t="s">
        <v>16265</v>
      </c>
      <c r="I48" s="17"/>
      <c r="J48" s="17" t="s">
        <v>16266</v>
      </c>
      <c r="K48" s="17" t="s">
        <v>30</v>
      </c>
      <c r="L48" s="17" t="s">
        <v>51</v>
      </c>
      <c r="M48" s="17" t="s">
        <v>16098</v>
      </c>
      <c r="N48" s="17" t="s">
        <v>16267</v>
      </c>
      <c r="O48" s="17" t="s">
        <v>16268</v>
      </c>
      <c r="P48" s="18">
        <v>1.0</v>
      </c>
      <c r="Q48" s="18">
        <v>1.0</v>
      </c>
      <c r="R48" s="17"/>
      <c r="S48" s="18">
        <v>1.0</v>
      </c>
      <c r="T48" s="18">
        <v>3.0</v>
      </c>
      <c r="U48" s="18">
        <v>60.0</v>
      </c>
      <c r="V48" s="17" t="s">
        <v>16269</v>
      </c>
      <c r="W48" s="10">
        <v>42720.0</v>
      </c>
      <c r="X48" s="1"/>
      <c r="Y48" s="6"/>
    </row>
    <row r="49">
      <c r="A49" s="17" t="s">
        <v>16270</v>
      </c>
      <c r="B49" s="17" t="s">
        <v>16271</v>
      </c>
      <c r="C49" s="17" t="s">
        <v>16272</v>
      </c>
      <c r="D49" s="17"/>
      <c r="E49" s="17"/>
      <c r="F49" s="17"/>
      <c r="G49" s="17"/>
      <c r="H49" s="17"/>
      <c r="I49" s="17"/>
      <c r="J49" s="17" t="s">
        <v>16273</v>
      </c>
      <c r="K49" s="17" t="s">
        <v>30</v>
      </c>
      <c r="L49" s="17" t="s">
        <v>375</v>
      </c>
      <c r="M49" s="17" t="s">
        <v>16202</v>
      </c>
      <c r="N49" s="17" t="s">
        <v>16274</v>
      </c>
      <c r="O49" s="17" t="s">
        <v>16275</v>
      </c>
      <c r="P49" s="18">
        <v>1.0</v>
      </c>
      <c r="Q49" s="18">
        <v>1.0</v>
      </c>
      <c r="R49" s="17"/>
      <c r="S49" s="17"/>
      <c r="T49" s="17"/>
      <c r="U49" s="18">
        <v>1.0</v>
      </c>
      <c r="V49" s="17" t="s">
        <v>16276</v>
      </c>
      <c r="W49" s="10">
        <v>44347.0</v>
      </c>
      <c r="X49" s="1"/>
      <c r="Y49" s="6"/>
    </row>
    <row r="50">
      <c r="A50" s="17" t="s">
        <v>16277</v>
      </c>
      <c r="B50" s="17" t="s">
        <v>16278</v>
      </c>
      <c r="C50" s="17" t="s">
        <v>16279</v>
      </c>
      <c r="D50" s="17" t="s">
        <v>16280</v>
      </c>
      <c r="E50" s="17"/>
      <c r="F50" s="17"/>
      <c r="G50" s="17"/>
      <c r="H50" s="17" t="s">
        <v>16281</v>
      </c>
      <c r="I50" s="17"/>
      <c r="J50" s="17" t="s">
        <v>16282</v>
      </c>
      <c r="K50" s="17" t="s">
        <v>30</v>
      </c>
      <c r="L50" s="17" t="s">
        <v>375</v>
      </c>
      <c r="M50" s="17" t="s">
        <v>15949</v>
      </c>
      <c r="N50" s="17" t="s">
        <v>16283</v>
      </c>
      <c r="O50" s="17" t="s">
        <v>16284</v>
      </c>
      <c r="P50" s="18">
        <v>1.0</v>
      </c>
      <c r="Q50" s="18">
        <v>1.0</v>
      </c>
      <c r="R50" s="17"/>
      <c r="S50" s="17"/>
      <c r="T50" s="17"/>
      <c r="U50" s="18">
        <v>109.0</v>
      </c>
      <c r="V50" s="17" t="s">
        <v>16285</v>
      </c>
      <c r="W50" s="10">
        <v>44242.0</v>
      </c>
      <c r="X50" s="1"/>
      <c r="Y50" s="6"/>
    </row>
    <row r="51">
      <c r="A51" s="1" t="s">
        <v>16286</v>
      </c>
      <c r="B51" s="1" t="s">
        <v>16287</v>
      </c>
      <c r="C51" s="1" t="s">
        <v>16288</v>
      </c>
      <c r="J51" s="14" t="s">
        <v>16289</v>
      </c>
      <c r="K51" s="1" t="s">
        <v>30</v>
      </c>
      <c r="L51" s="1" t="s">
        <v>375</v>
      </c>
      <c r="M51" s="1" t="s">
        <v>15879</v>
      </c>
      <c r="N51" s="1" t="s">
        <v>16290</v>
      </c>
      <c r="O51" s="1" t="s">
        <v>16291</v>
      </c>
      <c r="P51" s="1">
        <v>1.0</v>
      </c>
      <c r="Q51" s="1">
        <v>1.0</v>
      </c>
      <c r="U51" s="1">
        <v>39.0</v>
      </c>
      <c r="V51" s="1" t="s">
        <v>16292</v>
      </c>
      <c r="W51" s="10">
        <v>44322.0</v>
      </c>
      <c r="X51" s="1"/>
      <c r="Y51" s="1" t="s">
        <v>199</v>
      </c>
    </row>
    <row r="52">
      <c r="A52" s="1" t="s">
        <v>16293</v>
      </c>
      <c r="B52" s="1" t="s">
        <v>16294</v>
      </c>
      <c r="C52" s="1" t="s">
        <v>16295</v>
      </c>
      <c r="D52" s="1" t="s">
        <v>15913</v>
      </c>
      <c r="G52" s="1" t="s">
        <v>16296</v>
      </c>
      <c r="J52" s="4" t="s">
        <v>16297</v>
      </c>
      <c r="K52" s="1" t="s">
        <v>30</v>
      </c>
      <c r="L52" s="1" t="s">
        <v>375</v>
      </c>
      <c r="M52" s="1" t="s">
        <v>16222</v>
      </c>
      <c r="N52" s="1" t="s">
        <v>16298</v>
      </c>
      <c r="O52" s="1" t="s">
        <v>16299</v>
      </c>
      <c r="P52" s="1">
        <v>1.0</v>
      </c>
      <c r="Q52" s="1">
        <v>1.0</v>
      </c>
      <c r="U52" s="1">
        <v>66.0</v>
      </c>
      <c r="V52" s="1" t="s">
        <v>16300</v>
      </c>
      <c r="W52" s="10">
        <v>44308.0</v>
      </c>
      <c r="X52" s="1"/>
      <c r="Y52" s="6"/>
    </row>
    <row r="53">
      <c r="A53" s="17" t="s">
        <v>16301</v>
      </c>
      <c r="B53" s="17" t="s">
        <v>16302</v>
      </c>
      <c r="C53" s="17" t="s">
        <v>16303</v>
      </c>
      <c r="D53" s="17"/>
      <c r="E53" s="17"/>
      <c r="F53" s="17"/>
      <c r="G53" s="17"/>
      <c r="H53" s="22" t="s">
        <v>16304</v>
      </c>
      <c r="I53" s="17"/>
      <c r="J53" s="17" t="s">
        <v>16305</v>
      </c>
      <c r="K53" s="17" t="s">
        <v>30</v>
      </c>
      <c r="L53" s="17" t="s">
        <v>375</v>
      </c>
      <c r="M53" s="17" t="s">
        <v>16306</v>
      </c>
      <c r="N53" s="17" t="s">
        <v>16307</v>
      </c>
      <c r="O53" s="17" t="s">
        <v>16308</v>
      </c>
      <c r="P53" s="18">
        <v>2.0</v>
      </c>
      <c r="Q53" s="18">
        <v>2.0</v>
      </c>
      <c r="R53" s="17"/>
      <c r="S53" s="17"/>
      <c r="T53" s="17"/>
      <c r="U53" s="18">
        <v>21.0</v>
      </c>
      <c r="V53" s="17" t="s">
        <v>16309</v>
      </c>
      <c r="W53" s="10">
        <v>44263.0</v>
      </c>
      <c r="X53" s="1"/>
      <c r="Y53" s="6"/>
    </row>
    <row r="54">
      <c r="A54" s="1" t="s">
        <v>16310</v>
      </c>
      <c r="B54" s="1" t="s">
        <v>16311</v>
      </c>
      <c r="C54" s="1" t="s">
        <v>16312</v>
      </c>
      <c r="D54" s="1" t="s">
        <v>16313</v>
      </c>
      <c r="J54" s="4" t="s">
        <v>16314</v>
      </c>
      <c r="K54" s="1" t="s">
        <v>30</v>
      </c>
      <c r="L54" s="1" t="s">
        <v>375</v>
      </c>
      <c r="M54" s="1" t="s">
        <v>16202</v>
      </c>
      <c r="N54" s="1" t="s">
        <v>16315</v>
      </c>
      <c r="O54" s="1" t="s">
        <v>16316</v>
      </c>
      <c r="P54" s="1">
        <v>1.0</v>
      </c>
      <c r="Q54" s="1">
        <v>1.0</v>
      </c>
      <c r="T54" s="1">
        <v>5.0</v>
      </c>
      <c r="U54" s="1">
        <v>13.0</v>
      </c>
      <c r="V54" s="1" t="s">
        <v>16317</v>
      </c>
      <c r="W54" s="10">
        <v>44020.0</v>
      </c>
      <c r="X54" s="1"/>
      <c r="Y54" s="6"/>
    </row>
    <row r="55">
      <c r="A55" s="1" t="s">
        <v>16318</v>
      </c>
      <c r="B55" s="1" t="s">
        <v>16319</v>
      </c>
      <c r="C55" s="1" t="s">
        <v>16320</v>
      </c>
      <c r="D55" s="1" t="s">
        <v>16321</v>
      </c>
      <c r="G55" s="1" t="s">
        <v>16322</v>
      </c>
      <c r="H55" s="1" t="s">
        <v>16323</v>
      </c>
      <c r="J55" s="4" t="s">
        <v>16324</v>
      </c>
      <c r="K55" s="1" t="s">
        <v>30</v>
      </c>
      <c r="L55" s="1" t="s">
        <v>375</v>
      </c>
      <c r="M55" s="1" t="s">
        <v>16325</v>
      </c>
      <c r="N55" s="1" t="s">
        <v>16326</v>
      </c>
      <c r="O55" s="1" t="s">
        <v>16327</v>
      </c>
      <c r="P55" s="1">
        <v>1.0</v>
      </c>
      <c r="Q55" s="1">
        <v>1.0</v>
      </c>
      <c r="U55" s="1">
        <v>21.0</v>
      </c>
      <c r="V55" s="1" t="s">
        <v>16328</v>
      </c>
      <c r="W55" s="10">
        <v>43712.0</v>
      </c>
      <c r="X55" s="1"/>
      <c r="Y55" s="6"/>
    </row>
    <row r="56">
      <c r="A56" s="17" t="s">
        <v>16329</v>
      </c>
      <c r="B56" s="17" t="s">
        <v>16330</v>
      </c>
      <c r="C56" s="17" t="s">
        <v>16331</v>
      </c>
      <c r="D56" s="17"/>
      <c r="E56" s="17"/>
      <c r="F56" s="17"/>
      <c r="G56" s="17"/>
      <c r="H56" s="17"/>
      <c r="I56" s="17"/>
      <c r="J56" s="17" t="s">
        <v>16332</v>
      </c>
      <c r="K56" s="17" t="s">
        <v>30</v>
      </c>
      <c r="L56" s="17" t="s">
        <v>375</v>
      </c>
      <c r="M56" s="17" t="s">
        <v>15863</v>
      </c>
      <c r="N56" s="17" t="s">
        <v>16333</v>
      </c>
      <c r="O56" s="17" t="s">
        <v>16334</v>
      </c>
      <c r="P56" s="18">
        <v>1.0</v>
      </c>
      <c r="Q56" s="18">
        <v>1.0</v>
      </c>
      <c r="R56" s="17"/>
      <c r="S56" s="17"/>
      <c r="T56" s="17"/>
      <c r="U56" s="18">
        <v>40.0</v>
      </c>
      <c r="V56" s="17" t="s">
        <v>16335</v>
      </c>
      <c r="W56" s="10">
        <v>44301.0</v>
      </c>
      <c r="X56" s="1"/>
      <c r="Y56" s="1" t="s">
        <v>199</v>
      </c>
    </row>
    <row r="57">
      <c r="A57" s="17" t="s">
        <v>16336</v>
      </c>
      <c r="B57" s="17" t="s">
        <v>16337</v>
      </c>
      <c r="C57" s="17" t="s">
        <v>16338</v>
      </c>
      <c r="D57" s="17"/>
      <c r="E57" s="17"/>
      <c r="F57" s="17"/>
      <c r="G57" s="17"/>
      <c r="H57" s="17"/>
      <c r="I57" s="17"/>
      <c r="J57" s="17" t="s">
        <v>16339</v>
      </c>
      <c r="K57" s="17" t="s">
        <v>30</v>
      </c>
      <c r="L57" s="17" t="s">
        <v>375</v>
      </c>
      <c r="M57" s="17" t="s">
        <v>16340</v>
      </c>
      <c r="N57" s="17" t="s">
        <v>16341</v>
      </c>
      <c r="O57" s="17" t="s">
        <v>16342</v>
      </c>
      <c r="P57" s="18">
        <v>1.0</v>
      </c>
      <c r="Q57" s="18">
        <v>1.0</v>
      </c>
      <c r="R57" s="17"/>
      <c r="S57" s="17"/>
      <c r="T57" s="17"/>
      <c r="U57" s="18">
        <v>16.0</v>
      </c>
      <c r="V57" s="17" t="s">
        <v>16343</v>
      </c>
      <c r="W57" s="10">
        <v>44253.0</v>
      </c>
      <c r="X57" s="1"/>
      <c r="Y57" s="6"/>
    </row>
    <row r="58">
      <c r="A58" s="17" t="s">
        <v>16344</v>
      </c>
      <c r="B58" s="17" t="s">
        <v>16345</v>
      </c>
      <c r="C58" s="17" t="s">
        <v>16346</v>
      </c>
      <c r="D58" s="17" t="s">
        <v>16347</v>
      </c>
      <c r="E58" s="23" t="s">
        <v>16348</v>
      </c>
      <c r="F58" s="17"/>
      <c r="G58" s="17" t="s">
        <v>16349</v>
      </c>
      <c r="H58" s="17" t="s">
        <v>16350</v>
      </c>
      <c r="I58" s="17"/>
      <c r="J58" s="17" t="s">
        <v>16351</v>
      </c>
      <c r="K58" s="17" t="s">
        <v>61</v>
      </c>
      <c r="L58" s="17" t="s">
        <v>375</v>
      </c>
      <c r="M58" s="17" t="s">
        <v>375</v>
      </c>
      <c r="N58" s="17" t="s">
        <v>16352</v>
      </c>
      <c r="O58" s="17" t="s">
        <v>16353</v>
      </c>
      <c r="P58" s="18">
        <v>1.0</v>
      </c>
      <c r="Q58" s="18">
        <v>1.0</v>
      </c>
      <c r="R58" s="17"/>
      <c r="S58" s="17"/>
      <c r="T58" s="18">
        <v>5.0</v>
      </c>
      <c r="U58" s="18">
        <v>393.0</v>
      </c>
      <c r="V58" s="17" t="s">
        <v>16354</v>
      </c>
      <c r="W58" s="10">
        <v>42214.0</v>
      </c>
      <c r="X58" s="1"/>
      <c r="Y58" s="1" t="s">
        <v>36</v>
      </c>
    </row>
    <row r="59">
      <c r="A59" s="1" t="s">
        <v>16355</v>
      </c>
      <c r="B59" s="1" t="s">
        <v>16356</v>
      </c>
      <c r="C59" s="1" t="s">
        <v>16357</v>
      </c>
      <c r="D59" s="1" t="s">
        <v>16358</v>
      </c>
      <c r="E59" s="1" t="s">
        <v>16359</v>
      </c>
      <c r="J59" s="4" t="s">
        <v>16360</v>
      </c>
      <c r="K59" s="1" t="s">
        <v>30</v>
      </c>
      <c r="L59" s="1" t="s">
        <v>79</v>
      </c>
      <c r="M59" s="1" t="s">
        <v>16361</v>
      </c>
      <c r="N59" s="1" t="s">
        <v>16362</v>
      </c>
      <c r="O59" s="1" t="s">
        <v>16363</v>
      </c>
      <c r="P59" s="1">
        <v>1.0</v>
      </c>
      <c r="Q59" s="1">
        <v>1.0</v>
      </c>
      <c r="U59" s="1">
        <v>5.0</v>
      </c>
      <c r="V59" s="1" t="s">
        <v>16364</v>
      </c>
      <c r="W59" s="9"/>
      <c r="X59" s="1"/>
      <c r="Y59" s="6"/>
    </row>
    <row r="60">
      <c r="A60" s="17" t="s">
        <v>16365</v>
      </c>
      <c r="B60" s="17" t="s">
        <v>16366</v>
      </c>
      <c r="C60" s="17" t="s">
        <v>16367</v>
      </c>
      <c r="D60" s="17"/>
      <c r="E60" s="17"/>
      <c r="F60" s="17"/>
      <c r="G60" s="17"/>
      <c r="H60" s="17"/>
      <c r="I60" s="17"/>
      <c r="J60" s="17" t="s">
        <v>16368</v>
      </c>
      <c r="K60" s="17" t="s">
        <v>30</v>
      </c>
      <c r="L60" s="17" t="s">
        <v>375</v>
      </c>
      <c r="M60" s="17" t="s">
        <v>16369</v>
      </c>
      <c r="N60" s="17" t="s">
        <v>16370</v>
      </c>
      <c r="O60" s="17" t="s">
        <v>16371</v>
      </c>
      <c r="P60" s="18">
        <v>1.0</v>
      </c>
      <c r="Q60" s="18">
        <v>1.0</v>
      </c>
      <c r="R60" s="17"/>
      <c r="S60" s="17"/>
      <c r="T60" s="17"/>
      <c r="U60" s="18">
        <v>1.0</v>
      </c>
      <c r="V60" s="17" t="s">
        <v>16372</v>
      </c>
      <c r="W60" s="9"/>
      <c r="X60" s="1"/>
      <c r="Y60" s="6"/>
    </row>
    <row r="61">
      <c r="A61" s="17" t="s">
        <v>16373</v>
      </c>
      <c r="B61" s="17" t="s">
        <v>16374</v>
      </c>
      <c r="C61" s="17" t="s">
        <v>16375</v>
      </c>
      <c r="D61" s="17"/>
      <c r="E61" s="17"/>
      <c r="F61" s="17"/>
      <c r="G61" s="17"/>
      <c r="H61" s="21" t="s">
        <v>16376</v>
      </c>
      <c r="I61" s="17"/>
      <c r="J61" s="17" t="s">
        <v>16377</v>
      </c>
      <c r="K61" s="17" t="s">
        <v>30</v>
      </c>
      <c r="L61" s="17" t="s">
        <v>375</v>
      </c>
      <c r="M61" s="17" t="s">
        <v>15992</v>
      </c>
      <c r="N61" s="17" t="s">
        <v>16378</v>
      </c>
      <c r="O61" s="17" t="s">
        <v>16379</v>
      </c>
      <c r="P61" s="18">
        <v>1.0</v>
      </c>
      <c r="Q61" s="17"/>
      <c r="R61" s="18">
        <v>2.0</v>
      </c>
      <c r="S61" s="17"/>
      <c r="T61" s="18">
        <v>22.0</v>
      </c>
      <c r="U61" s="18">
        <v>279.0</v>
      </c>
      <c r="V61" s="17" t="s">
        <v>16380</v>
      </c>
      <c r="W61" s="10">
        <v>43845.0</v>
      </c>
      <c r="X61" s="1"/>
      <c r="Y61" s="1" t="s">
        <v>199</v>
      </c>
    </row>
    <row r="62">
      <c r="A62" s="1" t="s">
        <v>16381</v>
      </c>
      <c r="B62" s="1" t="s">
        <v>16382</v>
      </c>
      <c r="C62" s="1" t="s">
        <v>16383</v>
      </c>
      <c r="J62" s="4" t="s">
        <v>16384</v>
      </c>
      <c r="K62" s="1" t="s">
        <v>401</v>
      </c>
      <c r="L62" s="1" t="s">
        <v>375</v>
      </c>
      <c r="M62" s="1" t="s">
        <v>375</v>
      </c>
      <c r="N62" s="1" t="s">
        <v>16385</v>
      </c>
      <c r="O62" s="1" t="s">
        <v>16386</v>
      </c>
      <c r="P62" s="1">
        <v>2.0</v>
      </c>
      <c r="Q62" s="1">
        <v>2.0</v>
      </c>
      <c r="S62" s="1">
        <v>1.0</v>
      </c>
      <c r="T62" s="1">
        <v>16.0</v>
      </c>
      <c r="U62" s="1">
        <v>29.0</v>
      </c>
      <c r="V62" s="1" t="s">
        <v>16387</v>
      </c>
      <c r="W62" s="10">
        <v>43342.0</v>
      </c>
      <c r="X62" s="1"/>
      <c r="Y62" s="1" t="s">
        <v>36</v>
      </c>
    </row>
    <row r="63">
      <c r="A63" s="17" t="s">
        <v>16388</v>
      </c>
      <c r="B63" s="17" t="s">
        <v>16389</v>
      </c>
      <c r="C63" s="17" t="s">
        <v>16390</v>
      </c>
      <c r="D63" s="17"/>
      <c r="E63" s="17"/>
      <c r="F63" s="17"/>
      <c r="G63" s="17"/>
      <c r="H63" s="17" t="s">
        <v>16391</v>
      </c>
      <c r="I63" s="17"/>
      <c r="J63" s="17" t="s">
        <v>16392</v>
      </c>
      <c r="K63" s="17" t="s">
        <v>30</v>
      </c>
      <c r="L63" s="17" t="s">
        <v>375</v>
      </c>
      <c r="M63" s="17" t="s">
        <v>16393</v>
      </c>
      <c r="N63" s="17" t="s">
        <v>16394</v>
      </c>
      <c r="O63" s="17" t="s">
        <v>16395</v>
      </c>
      <c r="P63" s="18">
        <v>129.0</v>
      </c>
      <c r="Q63" s="18">
        <v>21.0</v>
      </c>
      <c r="R63" s="18">
        <v>1.0</v>
      </c>
      <c r="S63" s="17"/>
      <c r="T63" s="17"/>
      <c r="U63" s="18">
        <v>265.0</v>
      </c>
      <c r="V63" s="17" t="s">
        <v>16396</v>
      </c>
      <c r="W63" s="10">
        <v>42700.0</v>
      </c>
      <c r="X63" s="1"/>
      <c r="Y63" s="1" t="s">
        <v>36</v>
      </c>
    </row>
    <row r="64">
      <c r="A64" s="17" t="s">
        <v>16397</v>
      </c>
      <c r="B64" s="17" t="s">
        <v>16398</v>
      </c>
      <c r="C64" s="17" t="s">
        <v>16399</v>
      </c>
      <c r="D64" s="17"/>
      <c r="E64" s="17"/>
      <c r="F64" s="17"/>
      <c r="G64" s="17"/>
      <c r="H64" s="17" t="s">
        <v>16400</v>
      </c>
      <c r="I64" s="17"/>
      <c r="J64" s="17" t="s">
        <v>16401</v>
      </c>
      <c r="K64" s="17" t="s">
        <v>401</v>
      </c>
      <c r="L64" s="17" t="s">
        <v>375</v>
      </c>
      <c r="M64" s="17" t="s">
        <v>375</v>
      </c>
      <c r="N64" s="17" t="s">
        <v>16402</v>
      </c>
      <c r="O64" s="17" t="s">
        <v>16403</v>
      </c>
      <c r="P64" s="18">
        <v>68.0</v>
      </c>
      <c r="Q64" s="18">
        <v>24.0</v>
      </c>
      <c r="R64" s="17"/>
      <c r="S64" s="18">
        <v>1.0</v>
      </c>
      <c r="T64" s="17"/>
      <c r="U64" s="18">
        <v>118.0</v>
      </c>
      <c r="V64" s="17" t="s">
        <v>16404</v>
      </c>
      <c r="W64" s="10">
        <v>42606.0</v>
      </c>
      <c r="X64" s="1"/>
      <c r="Y64" s="1" t="s">
        <v>36</v>
      </c>
    </row>
    <row r="65">
      <c r="A65" s="1" t="s">
        <v>16405</v>
      </c>
      <c r="B65" s="1" t="s">
        <v>16406</v>
      </c>
      <c r="C65" s="1" t="s">
        <v>16407</v>
      </c>
      <c r="J65" s="4" t="s">
        <v>16408</v>
      </c>
      <c r="K65" s="1" t="s">
        <v>30</v>
      </c>
      <c r="L65" s="1" t="s">
        <v>375</v>
      </c>
      <c r="M65" s="1" t="s">
        <v>16409</v>
      </c>
      <c r="N65" s="1" t="s">
        <v>16410</v>
      </c>
      <c r="O65" s="1" t="s">
        <v>16411</v>
      </c>
      <c r="P65" s="1">
        <v>1.0</v>
      </c>
      <c r="Q65" s="1">
        <v>1.0</v>
      </c>
      <c r="U65" s="1">
        <v>31.0</v>
      </c>
      <c r="V65" s="1" t="s">
        <v>16412</v>
      </c>
      <c r="W65" s="10">
        <v>44327.0</v>
      </c>
      <c r="X65" s="1"/>
      <c r="Y65" s="6"/>
    </row>
    <row r="66">
      <c r="A66" s="17" t="s">
        <v>16413</v>
      </c>
      <c r="B66" s="17" t="s">
        <v>16414</v>
      </c>
      <c r="C66" s="17" t="s">
        <v>16415</v>
      </c>
      <c r="D66" s="17"/>
      <c r="E66" s="17"/>
      <c r="F66" s="17"/>
      <c r="G66" s="17"/>
      <c r="H66" s="17"/>
      <c r="I66" s="17"/>
      <c r="J66" s="19" t="s">
        <v>16416</v>
      </c>
      <c r="K66" s="17" t="s">
        <v>30</v>
      </c>
      <c r="L66" s="17" t="s">
        <v>375</v>
      </c>
      <c r="M66" s="17" t="s">
        <v>16202</v>
      </c>
      <c r="N66" s="17" t="s">
        <v>16417</v>
      </c>
      <c r="O66" s="17" t="s">
        <v>16418</v>
      </c>
      <c r="P66" s="18">
        <v>1.0</v>
      </c>
      <c r="Q66" s="18">
        <v>1.0</v>
      </c>
      <c r="R66" s="17"/>
      <c r="S66" s="17"/>
      <c r="T66" s="17"/>
      <c r="U66" s="18">
        <v>1.0</v>
      </c>
      <c r="V66" s="17" t="s">
        <v>16419</v>
      </c>
      <c r="W66" s="9"/>
      <c r="X66" s="1"/>
      <c r="Y66" s="6"/>
    </row>
    <row r="67">
      <c r="A67" s="17" t="s">
        <v>16420</v>
      </c>
      <c r="B67" s="17" t="s">
        <v>16421</v>
      </c>
      <c r="C67" s="17" t="s">
        <v>16422</v>
      </c>
      <c r="D67" s="17" t="s">
        <v>16423</v>
      </c>
      <c r="E67" s="17"/>
      <c r="F67" s="17"/>
      <c r="G67" s="17"/>
      <c r="H67" s="17"/>
      <c r="I67" s="17"/>
      <c r="J67" s="17" t="s">
        <v>16424</v>
      </c>
      <c r="K67" s="17" t="s">
        <v>30</v>
      </c>
      <c r="L67" s="17" t="s">
        <v>375</v>
      </c>
      <c r="M67" s="17" t="s">
        <v>16202</v>
      </c>
      <c r="N67" s="17" t="s">
        <v>16425</v>
      </c>
      <c r="O67" s="17" t="s">
        <v>16426</v>
      </c>
      <c r="P67" s="18">
        <v>1.0</v>
      </c>
      <c r="Q67" s="18">
        <v>1.0</v>
      </c>
      <c r="R67" s="17"/>
      <c r="S67" s="17"/>
      <c r="T67" s="17"/>
      <c r="U67" s="18">
        <v>6.0</v>
      </c>
      <c r="V67" s="17" t="s">
        <v>16427</v>
      </c>
      <c r="W67" s="10">
        <v>44337.0</v>
      </c>
      <c r="X67" s="1"/>
      <c r="Y67" s="6"/>
    </row>
    <row r="68">
      <c r="A68" s="17" t="s">
        <v>16428</v>
      </c>
      <c r="B68" s="17" t="s">
        <v>16429</v>
      </c>
      <c r="C68" s="17" t="s">
        <v>16422</v>
      </c>
      <c r="D68" s="17" t="s">
        <v>16423</v>
      </c>
      <c r="E68" s="17"/>
      <c r="F68" s="17"/>
      <c r="G68" s="17"/>
      <c r="H68" s="17" t="s">
        <v>16430</v>
      </c>
      <c r="I68" s="17"/>
      <c r="J68" s="17" t="s">
        <v>16431</v>
      </c>
      <c r="K68" s="17" t="s">
        <v>30</v>
      </c>
      <c r="L68" s="17" t="s">
        <v>375</v>
      </c>
      <c r="M68" s="17" t="s">
        <v>16202</v>
      </c>
      <c r="N68" s="17" t="s">
        <v>16432</v>
      </c>
      <c r="O68" s="17" t="s">
        <v>16433</v>
      </c>
      <c r="P68" s="18">
        <v>1.0</v>
      </c>
      <c r="Q68" s="18">
        <v>1.0</v>
      </c>
      <c r="R68" s="17"/>
      <c r="S68" s="17"/>
      <c r="T68" s="17"/>
      <c r="U68" s="18">
        <v>6.0</v>
      </c>
      <c r="V68" s="17" t="s">
        <v>16427</v>
      </c>
      <c r="W68" s="9"/>
      <c r="X68" s="1"/>
      <c r="Y68" s="1" t="s">
        <v>199</v>
      </c>
    </row>
    <row r="69">
      <c r="A69" s="17" t="s">
        <v>16434</v>
      </c>
      <c r="B69" s="17" t="s">
        <v>16435</v>
      </c>
      <c r="C69" s="17" t="s">
        <v>16436</v>
      </c>
      <c r="D69" s="17"/>
      <c r="E69" s="17"/>
      <c r="F69" s="17"/>
      <c r="G69" s="17"/>
      <c r="H69" s="17" t="s">
        <v>16437</v>
      </c>
      <c r="I69" s="17"/>
      <c r="J69" s="17" t="s">
        <v>16438</v>
      </c>
      <c r="K69" s="17" t="s">
        <v>30</v>
      </c>
      <c r="L69" s="17" t="s">
        <v>375</v>
      </c>
      <c r="M69" s="17" t="s">
        <v>16439</v>
      </c>
      <c r="N69" s="17" t="s">
        <v>16440</v>
      </c>
      <c r="O69" s="17" t="s">
        <v>16441</v>
      </c>
      <c r="P69" s="18">
        <v>1.0</v>
      </c>
      <c r="Q69" s="18">
        <v>1.0</v>
      </c>
      <c r="R69" s="17"/>
      <c r="S69" s="17"/>
      <c r="T69" s="17"/>
      <c r="U69" s="18">
        <v>172.0</v>
      </c>
      <c r="V69" s="17" t="s">
        <v>16442</v>
      </c>
      <c r="W69" s="10">
        <v>43834.0</v>
      </c>
      <c r="X69" s="1"/>
      <c r="Y69" s="6"/>
    </row>
    <row r="70">
      <c r="A70" s="17" t="s">
        <v>16443</v>
      </c>
      <c r="B70" s="17" t="s">
        <v>16444</v>
      </c>
      <c r="C70" s="17" t="s">
        <v>16445</v>
      </c>
      <c r="D70" s="17" t="s">
        <v>16446</v>
      </c>
      <c r="E70" s="17"/>
      <c r="F70" s="17"/>
      <c r="G70" s="17"/>
      <c r="H70" s="17" t="s">
        <v>16447</v>
      </c>
      <c r="I70" s="17"/>
      <c r="J70" s="17" t="s">
        <v>16448</v>
      </c>
      <c r="K70" s="17" t="s">
        <v>401</v>
      </c>
      <c r="L70" s="17" t="s">
        <v>375</v>
      </c>
      <c r="M70" s="17" t="s">
        <v>375</v>
      </c>
      <c r="N70" s="17" t="s">
        <v>16449</v>
      </c>
      <c r="O70" s="17" t="s">
        <v>16450</v>
      </c>
      <c r="P70" s="18">
        <v>2.0</v>
      </c>
      <c r="Q70" s="18">
        <v>1.0</v>
      </c>
      <c r="R70" s="17"/>
      <c r="S70" s="17"/>
      <c r="T70" s="17"/>
      <c r="U70" s="18">
        <v>50.0</v>
      </c>
      <c r="V70" s="17" t="s">
        <v>16451</v>
      </c>
      <c r="W70" s="10">
        <v>43319.0</v>
      </c>
      <c r="X70" s="1"/>
      <c r="Y70" s="1" t="s">
        <v>36</v>
      </c>
    </row>
    <row r="71">
      <c r="A71" s="17" t="s">
        <v>16452</v>
      </c>
      <c r="B71" s="17" t="s">
        <v>16453</v>
      </c>
      <c r="C71" s="17" t="s">
        <v>16399</v>
      </c>
      <c r="D71" s="17"/>
      <c r="E71" s="17"/>
      <c r="F71" s="17"/>
      <c r="G71" s="17"/>
      <c r="H71" s="17"/>
      <c r="I71" s="17"/>
      <c r="J71" s="17" t="s">
        <v>16454</v>
      </c>
      <c r="K71" s="17" t="s">
        <v>401</v>
      </c>
      <c r="L71" s="17" t="s">
        <v>163</v>
      </c>
      <c r="M71" s="17" t="s">
        <v>16455</v>
      </c>
      <c r="N71" s="17" t="s">
        <v>16456</v>
      </c>
      <c r="O71" s="17" t="s">
        <v>16457</v>
      </c>
      <c r="P71" s="18">
        <v>70.0</v>
      </c>
      <c r="Q71" s="18">
        <v>24.0</v>
      </c>
      <c r="R71" s="17"/>
      <c r="S71" s="18">
        <v>1.0</v>
      </c>
      <c r="T71" s="18">
        <v>2.0</v>
      </c>
      <c r="U71" s="18">
        <v>74.0</v>
      </c>
      <c r="V71" s="17" t="s">
        <v>16458</v>
      </c>
      <c r="W71" s="10">
        <v>42654.0</v>
      </c>
      <c r="X71" s="6"/>
      <c r="Y71" s="1" t="s">
        <v>36</v>
      </c>
    </row>
    <row r="72">
      <c r="A72" s="17" t="s">
        <v>16459</v>
      </c>
      <c r="B72" s="17" t="s">
        <v>16460</v>
      </c>
      <c r="C72" s="17" t="s">
        <v>16399</v>
      </c>
      <c r="D72" s="17"/>
      <c r="E72" s="17"/>
      <c r="F72" s="17"/>
      <c r="G72" s="17"/>
      <c r="H72" s="17" t="s">
        <v>16461</v>
      </c>
      <c r="I72" s="17"/>
      <c r="J72" s="17" t="s">
        <v>16462</v>
      </c>
      <c r="K72" s="17" t="s">
        <v>401</v>
      </c>
      <c r="L72" s="17" t="s">
        <v>51</v>
      </c>
      <c r="M72" s="17" t="s">
        <v>16463</v>
      </c>
      <c r="N72" s="17" t="s">
        <v>16464</v>
      </c>
      <c r="O72" s="17" t="s">
        <v>16465</v>
      </c>
      <c r="P72" s="18">
        <v>70.0</v>
      </c>
      <c r="Q72" s="18">
        <v>26.0</v>
      </c>
      <c r="R72" s="18">
        <v>4.0</v>
      </c>
      <c r="S72" s="18">
        <v>2.0</v>
      </c>
      <c r="T72" s="18">
        <v>1.0</v>
      </c>
      <c r="U72" s="18">
        <v>141.0</v>
      </c>
      <c r="V72" s="17" t="s">
        <v>16466</v>
      </c>
      <c r="W72" s="10">
        <v>42628.0</v>
      </c>
      <c r="X72" s="1"/>
      <c r="Y72" s="1" t="s">
        <v>36</v>
      </c>
    </row>
    <row r="73">
      <c r="A73" s="1" t="s">
        <v>16467</v>
      </c>
      <c r="B73" s="1" t="s">
        <v>16468</v>
      </c>
      <c r="C73" s="1" t="s">
        <v>16195</v>
      </c>
      <c r="D73" s="1" t="s">
        <v>16196</v>
      </c>
      <c r="E73" s="1" t="s">
        <v>16197</v>
      </c>
      <c r="F73" s="1" t="s">
        <v>16198</v>
      </c>
      <c r="G73" s="1" t="s">
        <v>16199</v>
      </c>
      <c r="H73" s="1" t="s">
        <v>16469</v>
      </c>
      <c r="I73" s="1" t="s">
        <v>16470</v>
      </c>
      <c r="J73" s="4" t="s">
        <v>16471</v>
      </c>
      <c r="K73" s="1" t="s">
        <v>401</v>
      </c>
      <c r="L73" s="1" t="s">
        <v>375</v>
      </c>
      <c r="M73" s="1" t="s">
        <v>15855</v>
      </c>
      <c r="N73" s="1" t="s">
        <v>16472</v>
      </c>
      <c r="O73" s="1" t="s">
        <v>16473</v>
      </c>
      <c r="P73" s="1">
        <v>4.0</v>
      </c>
      <c r="Q73" s="1">
        <v>11.0</v>
      </c>
      <c r="R73" s="1">
        <v>251.0</v>
      </c>
      <c r="S73" s="1">
        <v>48.0</v>
      </c>
      <c r="T73" s="1">
        <v>50.0</v>
      </c>
      <c r="U73" s="1">
        <v>1030.0</v>
      </c>
      <c r="V73" s="1" t="s">
        <v>16474</v>
      </c>
      <c r="W73" s="9"/>
      <c r="X73" s="1"/>
      <c r="Y73" s="1" t="s">
        <v>36</v>
      </c>
    </row>
    <row r="74">
      <c r="A74" s="17" t="s">
        <v>16475</v>
      </c>
      <c r="B74" s="17" t="s">
        <v>16476</v>
      </c>
      <c r="C74" s="17" t="s">
        <v>16195</v>
      </c>
      <c r="D74" s="17" t="s">
        <v>16196</v>
      </c>
      <c r="E74" s="17" t="s">
        <v>16197</v>
      </c>
      <c r="F74" s="17" t="s">
        <v>16198</v>
      </c>
      <c r="G74" s="17" t="s">
        <v>16199</v>
      </c>
      <c r="H74" s="17"/>
      <c r="I74" s="17"/>
      <c r="J74" s="17" t="s">
        <v>16477</v>
      </c>
      <c r="K74" s="17" t="s">
        <v>401</v>
      </c>
      <c r="L74" s="17" t="s">
        <v>375</v>
      </c>
      <c r="M74" s="17" t="s">
        <v>375</v>
      </c>
      <c r="N74" s="17" t="s">
        <v>16478</v>
      </c>
      <c r="O74" s="17" t="s">
        <v>16479</v>
      </c>
      <c r="P74" s="18">
        <v>3.0</v>
      </c>
      <c r="Q74" s="18">
        <v>5.0</v>
      </c>
      <c r="R74" s="18">
        <v>7.0</v>
      </c>
      <c r="S74" s="17"/>
      <c r="T74" s="17"/>
      <c r="U74" s="18">
        <v>54.0</v>
      </c>
      <c r="V74" s="17" t="s">
        <v>16480</v>
      </c>
      <c r="W74" s="10">
        <v>43704.0</v>
      </c>
      <c r="X74" s="1"/>
      <c r="Y74" s="6"/>
    </row>
    <row r="75">
      <c r="A75" s="17" t="s">
        <v>16481</v>
      </c>
      <c r="B75" s="17" t="s">
        <v>16482</v>
      </c>
      <c r="C75" s="17" t="s">
        <v>16483</v>
      </c>
      <c r="D75" s="17"/>
      <c r="E75" s="17"/>
      <c r="F75" s="17"/>
      <c r="G75" s="17"/>
      <c r="H75" s="17"/>
      <c r="I75" s="17"/>
      <c r="J75" s="17" t="s">
        <v>16484</v>
      </c>
      <c r="K75" s="17" t="s">
        <v>30</v>
      </c>
      <c r="L75" s="17" t="s">
        <v>375</v>
      </c>
      <c r="M75" s="17" t="s">
        <v>16369</v>
      </c>
      <c r="N75" s="17" t="s">
        <v>16485</v>
      </c>
      <c r="O75" s="17" t="s">
        <v>16486</v>
      </c>
      <c r="P75" s="18">
        <v>1.0</v>
      </c>
      <c r="Q75" s="18">
        <v>1.0</v>
      </c>
      <c r="R75" s="17"/>
      <c r="S75" s="17"/>
      <c r="T75" s="17"/>
      <c r="U75" s="18">
        <v>7.0</v>
      </c>
      <c r="V75" s="17" t="s">
        <v>16487</v>
      </c>
      <c r="W75" s="10">
        <v>44332.0</v>
      </c>
      <c r="X75" s="1"/>
      <c r="Y75" s="6"/>
    </row>
    <row r="76">
      <c r="A76" s="17" t="s">
        <v>16488</v>
      </c>
      <c r="B76" s="17" t="s">
        <v>16489</v>
      </c>
      <c r="C76" s="17" t="s">
        <v>16490</v>
      </c>
      <c r="D76" s="17" t="s">
        <v>16491</v>
      </c>
      <c r="E76" s="17" t="s">
        <v>16492</v>
      </c>
      <c r="F76" s="17"/>
      <c r="G76" s="17" t="s">
        <v>16493</v>
      </c>
      <c r="H76" s="17" t="s">
        <v>16494</v>
      </c>
      <c r="I76" s="17" t="s">
        <v>16435</v>
      </c>
      <c r="J76" s="17" t="s">
        <v>16495</v>
      </c>
      <c r="K76" s="17" t="s">
        <v>30</v>
      </c>
      <c r="L76" s="17" t="s">
        <v>375</v>
      </c>
      <c r="M76" s="17" t="s">
        <v>15949</v>
      </c>
      <c r="N76" s="17" t="s">
        <v>16496</v>
      </c>
      <c r="O76" s="17" t="s">
        <v>16497</v>
      </c>
      <c r="P76" s="18">
        <v>1.0</v>
      </c>
      <c r="Q76" s="18">
        <v>1.0</v>
      </c>
      <c r="R76" s="18">
        <v>4.0</v>
      </c>
      <c r="S76" s="18">
        <v>1.0</v>
      </c>
      <c r="T76" s="17"/>
      <c r="U76" s="18">
        <v>283.0</v>
      </c>
      <c r="V76" s="17" t="s">
        <v>16498</v>
      </c>
      <c r="W76" s="10">
        <v>44124.0</v>
      </c>
      <c r="X76" s="1"/>
      <c r="Y76" s="1" t="s">
        <v>36</v>
      </c>
    </row>
    <row r="77">
      <c r="A77" s="17" t="s">
        <v>16499</v>
      </c>
      <c r="B77" s="17" t="s">
        <v>16500</v>
      </c>
      <c r="C77" s="17" t="s">
        <v>16501</v>
      </c>
      <c r="D77" s="17" t="s">
        <v>16502</v>
      </c>
      <c r="E77" s="21" t="s">
        <v>16503</v>
      </c>
      <c r="F77" s="17"/>
      <c r="G77" s="17" t="s">
        <v>16504</v>
      </c>
      <c r="H77" s="17" t="s">
        <v>16505</v>
      </c>
      <c r="I77" s="17"/>
      <c r="J77" s="17" t="s">
        <v>16506</v>
      </c>
      <c r="K77" s="17" t="s">
        <v>30</v>
      </c>
      <c r="L77" s="17" t="s">
        <v>375</v>
      </c>
      <c r="M77" s="17" t="s">
        <v>16507</v>
      </c>
      <c r="N77" s="17" t="s">
        <v>16508</v>
      </c>
      <c r="O77" s="17" t="s">
        <v>16509</v>
      </c>
      <c r="P77" s="18">
        <v>1.0</v>
      </c>
      <c r="Q77" s="17"/>
      <c r="R77" s="17"/>
      <c r="S77" s="17"/>
      <c r="T77" s="17"/>
      <c r="U77" s="18">
        <v>660.0</v>
      </c>
      <c r="V77" s="17" t="s">
        <v>16510</v>
      </c>
      <c r="W77" s="10">
        <v>43449.0</v>
      </c>
      <c r="X77" s="1"/>
      <c r="Y77" s="6"/>
    </row>
    <row r="78">
      <c r="A78" s="17" t="s">
        <v>16511</v>
      </c>
      <c r="B78" s="17" t="s">
        <v>16512</v>
      </c>
      <c r="C78" s="17" t="s">
        <v>16513</v>
      </c>
      <c r="D78" s="17" t="s">
        <v>16514</v>
      </c>
      <c r="E78" s="17" t="s">
        <v>16515</v>
      </c>
      <c r="F78" s="17" t="s">
        <v>16516</v>
      </c>
      <c r="G78" s="17" t="s">
        <v>16517</v>
      </c>
      <c r="H78" s="17" t="s">
        <v>16518</v>
      </c>
      <c r="I78" s="17"/>
      <c r="J78" s="17" t="s">
        <v>16519</v>
      </c>
      <c r="K78" s="17" t="s">
        <v>30</v>
      </c>
      <c r="L78" s="17" t="s">
        <v>375</v>
      </c>
      <c r="M78" s="17" t="s">
        <v>15863</v>
      </c>
      <c r="N78" s="17" t="s">
        <v>16520</v>
      </c>
      <c r="O78" s="17" t="s">
        <v>16521</v>
      </c>
      <c r="P78" s="18">
        <v>1.0</v>
      </c>
      <c r="Q78" s="18">
        <v>1.0</v>
      </c>
      <c r="R78" s="18">
        <v>2.0</v>
      </c>
      <c r="S78" s="17"/>
      <c r="T78" s="17"/>
      <c r="U78" s="18">
        <v>54.0</v>
      </c>
      <c r="V78" s="17" t="s">
        <v>16522</v>
      </c>
      <c r="W78" s="10">
        <v>44319.0</v>
      </c>
      <c r="X78" s="1"/>
      <c r="Y78" s="1" t="s">
        <v>36</v>
      </c>
    </row>
    <row r="79">
      <c r="A79" s="1" t="s">
        <v>16523</v>
      </c>
      <c r="B79" s="1" t="s">
        <v>16524</v>
      </c>
      <c r="C79" s="1" t="s">
        <v>16525</v>
      </c>
      <c r="J79" s="4" t="s">
        <v>16526</v>
      </c>
      <c r="K79" s="1" t="s">
        <v>30</v>
      </c>
      <c r="L79" s="1" t="s">
        <v>375</v>
      </c>
      <c r="M79" s="1" t="s">
        <v>16527</v>
      </c>
      <c r="N79" s="1" t="s">
        <v>16528</v>
      </c>
      <c r="O79" s="1" t="s">
        <v>16529</v>
      </c>
      <c r="P79" s="1">
        <v>1.0</v>
      </c>
      <c r="Q79" s="1">
        <v>1.0</v>
      </c>
      <c r="T79" s="1">
        <v>25.0</v>
      </c>
      <c r="U79" s="1">
        <v>81.0</v>
      </c>
      <c r="V79" s="1" t="s">
        <v>16530</v>
      </c>
      <c r="W79" s="10">
        <v>44287.0</v>
      </c>
      <c r="X79" s="1"/>
      <c r="Y79" s="6"/>
    </row>
    <row r="80">
      <c r="A80" s="17" t="s">
        <v>16531</v>
      </c>
      <c r="B80" s="17" t="s">
        <v>16532</v>
      </c>
      <c r="C80" s="17" t="s">
        <v>16533</v>
      </c>
      <c r="D80" s="17"/>
      <c r="E80" s="17"/>
      <c r="F80" s="17"/>
      <c r="G80" s="17"/>
      <c r="H80" s="17"/>
      <c r="I80" s="17"/>
      <c r="J80" s="17" t="s">
        <v>16534</v>
      </c>
      <c r="K80" s="17" t="s">
        <v>401</v>
      </c>
      <c r="L80" s="17" t="s">
        <v>375</v>
      </c>
      <c r="M80" s="17" t="s">
        <v>15855</v>
      </c>
      <c r="N80" s="17" t="s">
        <v>16535</v>
      </c>
      <c r="O80" s="17" t="s">
        <v>16536</v>
      </c>
      <c r="P80" s="18">
        <v>1.0</v>
      </c>
      <c r="Q80" s="18">
        <v>1.0</v>
      </c>
      <c r="R80" s="17"/>
      <c r="S80" s="17"/>
      <c r="T80" s="17"/>
      <c r="U80" s="18">
        <v>17.0</v>
      </c>
      <c r="V80" s="17" t="s">
        <v>16537</v>
      </c>
      <c r="W80" s="10">
        <v>44320.0</v>
      </c>
      <c r="X80" s="1"/>
      <c r="Y80" s="1" t="s">
        <v>36</v>
      </c>
    </row>
    <row r="81">
      <c r="A81" s="1" t="s">
        <v>16538</v>
      </c>
      <c r="B81" s="1" t="s">
        <v>16539</v>
      </c>
      <c r="C81" s="1" t="s">
        <v>16540</v>
      </c>
      <c r="D81" s="1" t="s">
        <v>16541</v>
      </c>
      <c r="J81" s="4" t="s">
        <v>16542</v>
      </c>
      <c r="K81" s="1" t="s">
        <v>30</v>
      </c>
      <c r="L81" s="1" t="s">
        <v>51</v>
      </c>
      <c r="M81" s="1" t="s">
        <v>16543</v>
      </c>
      <c r="N81" s="1" t="s">
        <v>16544</v>
      </c>
      <c r="O81" s="1" t="s">
        <v>16545</v>
      </c>
      <c r="P81" s="1">
        <v>1.0</v>
      </c>
      <c r="Q81" s="1">
        <v>1.0</v>
      </c>
      <c r="T81" s="1">
        <v>21.0</v>
      </c>
      <c r="U81" s="1">
        <v>124.0</v>
      </c>
      <c r="V81" s="1" t="s">
        <v>16546</v>
      </c>
      <c r="W81" s="10">
        <v>43681.0</v>
      </c>
      <c r="X81" s="1"/>
      <c r="Y81" s="1" t="s">
        <v>199</v>
      </c>
    </row>
    <row r="82">
      <c r="A82" s="17" t="s">
        <v>16547</v>
      </c>
      <c r="B82" s="17" t="s">
        <v>16548</v>
      </c>
      <c r="C82" s="17" t="s">
        <v>16549</v>
      </c>
      <c r="D82" s="17"/>
      <c r="E82" s="17"/>
      <c r="F82" s="17"/>
      <c r="G82" s="17"/>
      <c r="H82" s="17"/>
      <c r="I82" s="17"/>
      <c r="J82" s="17" t="s">
        <v>16550</v>
      </c>
      <c r="K82" s="17" t="s">
        <v>30</v>
      </c>
      <c r="L82" s="17" t="s">
        <v>375</v>
      </c>
      <c r="M82" s="17" t="s">
        <v>16551</v>
      </c>
      <c r="N82" s="17" t="s">
        <v>16552</v>
      </c>
      <c r="O82" s="17" t="s">
        <v>16553</v>
      </c>
      <c r="P82" s="18">
        <v>1.0</v>
      </c>
      <c r="Q82" s="18">
        <v>1.0</v>
      </c>
      <c r="R82" s="18">
        <v>1.0</v>
      </c>
      <c r="S82" s="18">
        <v>1.0</v>
      </c>
      <c r="T82" s="17"/>
      <c r="U82" s="18">
        <v>11.0</v>
      </c>
      <c r="V82" s="17" t="s">
        <v>16554</v>
      </c>
      <c r="W82" s="10">
        <v>44315.0</v>
      </c>
      <c r="X82" s="1"/>
      <c r="Y82" s="6"/>
    </row>
    <row r="83">
      <c r="A83" s="17" t="s">
        <v>16555</v>
      </c>
      <c r="B83" s="17" t="s">
        <v>16556</v>
      </c>
      <c r="C83" s="17" t="s">
        <v>15945</v>
      </c>
      <c r="D83" s="17"/>
      <c r="E83" s="17"/>
      <c r="F83" s="17" t="s">
        <v>16557</v>
      </c>
      <c r="G83" s="17" t="s">
        <v>16558</v>
      </c>
      <c r="H83" s="17"/>
      <c r="I83" s="17"/>
      <c r="J83" s="17" t="s">
        <v>16559</v>
      </c>
      <c r="K83" s="17" t="s">
        <v>30</v>
      </c>
      <c r="L83" s="17" t="s">
        <v>375</v>
      </c>
      <c r="M83" s="17" t="s">
        <v>15949</v>
      </c>
      <c r="N83" s="17" t="s">
        <v>16560</v>
      </c>
      <c r="O83" s="17" t="s">
        <v>16561</v>
      </c>
      <c r="P83" s="18">
        <v>1.0</v>
      </c>
      <c r="Q83" s="18">
        <v>1.0</v>
      </c>
      <c r="R83" s="17"/>
      <c r="S83" s="17"/>
      <c r="T83" s="18">
        <v>1.0</v>
      </c>
      <c r="U83" s="18">
        <v>246.0</v>
      </c>
      <c r="V83" s="17" t="s">
        <v>16562</v>
      </c>
      <c r="W83" s="10">
        <v>44238.0</v>
      </c>
      <c r="X83" s="1"/>
      <c r="Y83" s="1" t="s">
        <v>199</v>
      </c>
    </row>
    <row r="84">
      <c r="A84" s="17" t="s">
        <v>16563</v>
      </c>
      <c r="B84" s="17" t="s">
        <v>16564</v>
      </c>
      <c r="C84" s="17" t="s">
        <v>16565</v>
      </c>
      <c r="D84" s="17" t="s">
        <v>16566</v>
      </c>
      <c r="E84" s="17"/>
      <c r="F84" s="17"/>
      <c r="G84" s="17"/>
      <c r="H84" s="17" t="s">
        <v>16567</v>
      </c>
      <c r="I84" s="17"/>
      <c r="J84" s="17" t="s">
        <v>16568</v>
      </c>
      <c r="K84" s="17" t="s">
        <v>30</v>
      </c>
      <c r="L84" s="17" t="s">
        <v>79</v>
      </c>
      <c r="M84" s="17" t="s">
        <v>16569</v>
      </c>
      <c r="N84" s="17" t="s">
        <v>16570</v>
      </c>
      <c r="O84" s="17" t="s">
        <v>16571</v>
      </c>
      <c r="P84" s="18">
        <v>1.0</v>
      </c>
      <c r="Q84" s="18">
        <v>1.0</v>
      </c>
      <c r="R84" s="17"/>
      <c r="S84" s="18">
        <v>1.0</v>
      </c>
      <c r="T84" s="17"/>
      <c r="U84" s="18">
        <v>218.0</v>
      </c>
      <c r="V84" s="17" t="s">
        <v>16572</v>
      </c>
      <c r="W84" s="10">
        <v>43753.0</v>
      </c>
      <c r="X84" s="1"/>
      <c r="Y84" s="6"/>
    </row>
    <row r="85">
      <c r="A85" s="17" t="s">
        <v>16573</v>
      </c>
      <c r="B85" s="17" t="s">
        <v>16574</v>
      </c>
      <c r="C85" s="17" t="s">
        <v>16575</v>
      </c>
      <c r="D85" s="17" t="s">
        <v>16575</v>
      </c>
      <c r="E85" s="22"/>
      <c r="F85" s="17"/>
      <c r="G85" s="17"/>
      <c r="H85" s="17"/>
      <c r="I85" s="17"/>
      <c r="J85" s="17" t="s">
        <v>16576</v>
      </c>
      <c r="K85" s="17" t="s">
        <v>30</v>
      </c>
      <c r="L85" s="17" t="s">
        <v>375</v>
      </c>
      <c r="M85" s="17" t="s">
        <v>15863</v>
      </c>
      <c r="N85" s="17" t="s">
        <v>16577</v>
      </c>
      <c r="O85" s="17" t="s">
        <v>16578</v>
      </c>
      <c r="P85" s="18">
        <v>1.0</v>
      </c>
      <c r="Q85" s="18">
        <v>1.0</v>
      </c>
      <c r="R85" s="17"/>
      <c r="S85" s="17"/>
      <c r="T85" s="18">
        <v>4.0</v>
      </c>
      <c r="U85" s="18">
        <v>26.0</v>
      </c>
      <c r="V85" s="17" t="s">
        <v>16579</v>
      </c>
      <c r="W85" s="10">
        <v>44186.0</v>
      </c>
      <c r="X85" s="1"/>
      <c r="Y85" s="6"/>
    </row>
    <row r="86">
      <c r="A86" s="17" t="s">
        <v>16580</v>
      </c>
      <c r="B86" s="17" t="s">
        <v>16581</v>
      </c>
      <c r="C86" s="17" t="s">
        <v>16582</v>
      </c>
      <c r="D86" s="17" t="s">
        <v>16583</v>
      </c>
      <c r="E86" s="17" t="s">
        <v>16584</v>
      </c>
      <c r="F86" s="17" t="s">
        <v>16585</v>
      </c>
      <c r="G86" s="17" t="s">
        <v>16586</v>
      </c>
      <c r="H86" s="17" t="s">
        <v>16581</v>
      </c>
      <c r="I86" s="17"/>
      <c r="J86" s="17" t="s">
        <v>16587</v>
      </c>
      <c r="K86" s="17" t="s">
        <v>16588</v>
      </c>
      <c r="L86" s="17" t="s">
        <v>16238</v>
      </c>
      <c r="M86" s="17" t="s">
        <v>16589</v>
      </c>
      <c r="N86" s="17" t="s">
        <v>16590</v>
      </c>
      <c r="O86" s="17" t="s">
        <v>16591</v>
      </c>
      <c r="P86" s="18">
        <v>1.0</v>
      </c>
      <c r="Q86" s="18">
        <v>1.0</v>
      </c>
      <c r="R86" s="17"/>
      <c r="S86" s="17"/>
      <c r="T86" s="17"/>
      <c r="U86" s="18">
        <v>10.0</v>
      </c>
      <c r="V86" s="17" t="s">
        <v>16592</v>
      </c>
      <c r="W86" s="9"/>
      <c r="X86" s="1" t="s">
        <v>135</v>
      </c>
      <c r="Y86" s="1" t="s">
        <v>36</v>
      </c>
    </row>
    <row r="87">
      <c r="A87" s="1" t="s">
        <v>16593</v>
      </c>
      <c r="B87" s="1" t="s">
        <v>16594</v>
      </c>
      <c r="C87" s="1" t="s">
        <v>16595</v>
      </c>
      <c r="D87" s="1" t="s">
        <v>16596</v>
      </c>
      <c r="E87" s="20"/>
      <c r="G87" s="1" t="s">
        <v>9688</v>
      </c>
      <c r="H87" s="1" t="s">
        <v>16597</v>
      </c>
      <c r="I87" s="1" t="s">
        <v>16598</v>
      </c>
      <c r="J87" s="4" t="s">
        <v>16599</v>
      </c>
      <c r="K87" s="1" t="s">
        <v>401</v>
      </c>
      <c r="L87" s="1" t="s">
        <v>375</v>
      </c>
      <c r="M87" s="1" t="s">
        <v>375</v>
      </c>
      <c r="N87" s="1" t="s">
        <v>16600</v>
      </c>
      <c r="O87" s="1" t="s">
        <v>16601</v>
      </c>
      <c r="P87" s="1">
        <v>1.0</v>
      </c>
      <c r="Q87" s="1">
        <v>1.0</v>
      </c>
      <c r="R87" s="1">
        <v>3.0</v>
      </c>
      <c r="S87" s="1">
        <v>1.0</v>
      </c>
      <c r="T87" s="1">
        <v>3.0</v>
      </c>
      <c r="U87" s="1">
        <v>93.0</v>
      </c>
      <c r="V87" s="1" t="s">
        <v>16602</v>
      </c>
      <c r="W87" s="10">
        <v>44058.0</v>
      </c>
      <c r="X87" s="1"/>
      <c r="Y87" s="1" t="s">
        <v>36</v>
      </c>
    </row>
    <row r="88">
      <c r="A88" s="17" t="s">
        <v>16603</v>
      </c>
      <c r="B88" s="17" t="s">
        <v>16604</v>
      </c>
      <c r="C88" s="17" t="s">
        <v>16605</v>
      </c>
      <c r="D88" s="17" t="s">
        <v>16605</v>
      </c>
      <c r="E88" s="17"/>
      <c r="F88" s="17"/>
      <c r="G88" s="17"/>
      <c r="H88" s="17"/>
      <c r="I88" s="17"/>
      <c r="J88" s="17" t="s">
        <v>16606</v>
      </c>
      <c r="K88" s="17" t="s">
        <v>30</v>
      </c>
      <c r="L88" s="17" t="s">
        <v>375</v>
      </c>
      <c r="M88" s="17" t="s">
        <v>15879</v>
      </c>
      <c r="N88" s="17" t="s">
        <v>16607</v>
      </c>
      <c r="O88" s="17" t="s">
        <v>16608</v>
      </c>
      <c r="P88" s="18">
        <v>1.0</v>
      </c>
      <c r="Q88" s="18">
        <v>1.0</v>
      </c>
      <c r="R88" s="17"/>
      <c r="S88" s="17"/>
      <c r="T88" s="17"/>
      <c r="U88" s="18">
        <v>597.0</v>
      </c>
      <c r="V88" s="17" t="s">
        <v>16609</v>
      </c>
      <c r="W88" s="10">
        <v>44244.0</v>
      </c>
      <c r="X88" s="1"/>
      <c r="Y88" s="1" t="s">
        <v>199</v>
      </c>
    </row>
    <row r="89">
      <c r="A89" s="17" t="s">
        <v>16610</v>
      </c>
      <c r="B89" s="17" t="s">
        <v>16611</v>
      </c>
      <c r="C89" s="17" t="s">
        <v>16612</v>
      </c>
      <c r="D89" s="17" t="s">
        <v>16613</v>
      </c>
      <c r="E89" s="17" t="s">
        <v>16614</v>
      </c>
      <c r="F89" s="17" t="s">
        <v>16615</v>
      </c>
      <c r="G89" s="17" t="s">
        <v>16616</v>
      </c>
      <c r="H89" s="17"/>
      <c r="I89" s="17"/>
      <c r="J89" s="17" t="s">
        <v>16617</v>
      </c>
      <c r="K89" s="17" t="s">
        <v>30</v>
      </c>
      <c r="L89" s="17" t="s">
        <v>375</v>
      </c>
      <c r="M89" s="17" t="s">
        <v>375</v>
      </c>
      <c r="N89" s="17" t="s">
        <v>16618</v>
      </c>
      <c r="O89" s="17" t="s">
        <v>16619</v>
      </c>
      <c r="P89" s="18">
        <v>1.0</v>
      </c>
      <c r="Q89" s="18">
        <v>1.0</v>
      </c>
      <c r="R89" s="17"/>
      <c r="S89" s="17"/>
      <c r="T89" s="18">
        <v>1.0</v>
      </c>
      <c r="U89" s="18">
        <v>6.0</v>
      </c>
      <c r="V89" s="17" t="s">
        <v>16620</v>
      </c>
      <c r="W89" s="10">
        <v>44320.0</v>
      </c>
      <c r="X89" s="1" t="s">
        <v>95</v>
      </c>
      <c r="Y89" s="6"/>
    </row>
    <row r="90">
      <c r="A90" s="17" t="s">
        <v>16621</v>
      </c>
      <c r="B90" s="17" t="s">
        <v>16622</v>
      </c>
      <c r="C90" s="17" t="s">
        <v>16623</v>
      </c>
      <c r="D90" s="17" t="s">
        <v>16624</v>
      </c>
      <c r="E90" s="17" t="s">
        <v>16625</v>
      </c>
      <c r="F90" s="17"/>
      <c r="G90" s="17" t="s">
        <v>16626</v>
      </c>
      <c r="H90" s="17" t="s">
        <v>16627</v>
      </c>
      <c r="I90" s="17" t="s">
        <v>16628</v>
      </c>
      <c r="J90" s="17" t="s">
        <v>16629</v>
      </c>
      <c r="K90" s="17" t="s">
        <v>30</v>
      </c>
      <c r="L90" s="17" t="s">
        <v>375</v>
      </c>
      <c r="M90" s="17" t="s">
        <v>15949</v>
      </c>
      <c r="N90" s="17" t="s">
        <v>16630</v>
      </c>
      <c r="O90" s="17" t="s">
        <v>16631</v>
      </c>
      <c r="P90" s="18">
        <v>1.0</v>
      </c>
      <c r="Q90" s="18">
        <v>1.0</v>
      </c>
      <c r="R90" s="17"/>
      <c r="S90" s="17"/>
      <c r="T90" s="17"/>
      <c r="U90" s="18">
        <v>5.0</v>
      </c>
      <c r="V90" s="17" t="s">
        <v>16632</v>
      </c>
      <c r="W90" s="10">
        <v>44302.0</v>
      </c>
      <c r="X90" s="1"/>
      <c r="Y90" s="6"/>
    </row>
    <row r="91">
      <c r="A91" s="17" t="s">
        <v>16633</v>
      </c>
      <c r="B91" s="17" t="s">
        <v>16634</v>
      </c>
      <c r="C91" s="17" t="s">
        <v>16635</v>
      </c>
      <c r="D91" s="17"/>
      <c r="E91" s="17"/>
      <c r="F91" s="17"/>
      <c r="G91" s="17"/>
      <c r="H91" s="17"/>
      <c r="I91" s="17"/>
      <c r="J91" s="17" t="s">
        <v>16636</v>
      </c>
      <c r="K91" s="17" t="s">
        <v>30</v>
      </c>
      <c r="L91" s="17" t="s">
        <v>375</v>
      </c>
      <c r="M91" s="17" t="s">
        <v>16637</v>
      </c>
      <c r="N91" s="17" t="s">
        <v>16638</v>
      </c>
      <c r="O91" s="17" t="s">
        <v>16639</v>
      </c>
      <c r="P91" s="18">
        <v>1.0</v>
      </c>
      <c r="Q91" s="18">
        <v>1.0</v>
      </c>
      <c r="R91" s="18">
        <v>1.0</v>
      </c>
      <c r="S91" s="17"/>
      <c r="T91" s="18">
        <v>11.0</v>
      </c>
      <c r="U91" s="18">
        <v>290.0</v>
      </c>
      <c r="V91" s="17" t="s">
        <v>16640</v>
      </c>
      <c r="W91" s="10">
        <v>44126.0</v>
      </c>
      <c r="X91" s="1"/>
      <c r="Y91" s="1" t="s">
        <v>199</v>
      </c>
    </row>
    <row r="92">
      <c r="A92" s="17" t="s">
        <v>16641</v>
      </c>
      <c r="B92" s="17" t="s">
        <v>16642</v>
      </c>
      <c r="C92" s="17" t="s">
        <v>16643</v>
      </c>
      <c r="D92" s="17"/>
      <c r="E92" s="22"/>
      <c r="F92" s="17"/>
      <c r="G92" s="17"/>
      <c r="H92" s="17" t="s">
        <v>16644</v>
      </c>
      <c r="I92" s="17" t="s">
        <v>16645</v>
      </c>
      <c r="J92" s="17" t="s">
        <v>16646</v>
      </c>
      <c r="K92" s="17" t="s">
        <v>1316</v>
      </c>
      <c r="L92" s="17" t="s">
        <v>375</v>
      </c>
      <c r="M92" s="17" t="s">
        <v>16647</v>
      </c>
      <c r="N92" s="17" t="s">
        <v>16648</v>
      </c>
      <c r="O92" s="17" t="s">
        <v>16649</v>
      </c>
      <c r="P92" s="18">
        <v>1.0</v>
      </c>
      <c r="Q92" s="17"/>
      <c r="R92" s="17"/>
      <c r="S92" s="17"/>
      <c r="T92" s="18">
        <v>2.0</v>
      </c>
      <c r="U92" s="18">
        <v>79.0</v>
      </c>
      <c r="V92" s="17" t="s">
        <v>16650</v>
      </c>
      <c r="W92" s="10">
        <v>42587.0</v>
      </c>
      <c r="X92" s="1"/>
      <c r="Y92" s="1" t="s">
        <v>36</v>
      </c>
    </row>
    <row r="93">
      <c r="A93" s="17" t="s">
        <v>16651</v>
      </c>
      <c r="B93" s="17" t="s">
        <v>16652</v>
      </c>
      <c r="C93" s="17" t="s">
        <v>16653</v>
      </c>
      <c r="D93" s="17"/>
      <c r="E93" s="17"/>
      <c r="F93" s="17"/>
      <c r="G93" s="17"/>
      <c r="H93" s="17"/>
      <c r="I93" s="17"/>
      <c r="J93" s="17" t="s">
        <v>16654</v>
      </c>
      <c r="K93" s="17" t="s">
        <v>30</v>
      </c>
      <c r="L93" s="17" t="s">
        <v>375</v>
      </c>
      <c r="M93" s="17" t="s">
        <v>16655</v>
      </c>
      <c r="N93" s="17" t="s">
        <v>16656</v>
      </c>
      <c r="O93" s="17" t="s">
        <v>16657</v>
      </c>
      <c r="P93" s="18">
        <v>1.0</v>
      </c>
      <c r="Q93" s="18">
        <v>1.0</v>
      </c>
      <c r="R93" s="17"/>
      <c r="S93" s="17"/>
      <c r="T93" s="17"/>
      <c r="U93" s="18">
        <v>252.0</v>
      </c>
      <c r="V93" s="17" t="s">
        <v>16658</v>
      </c>
      <c r="W93" s="10">
        <v>43063.0</v>
      </c>
      <c r="X93" s="1"/>
      <c r="Y93" s="6"/>
    </row>
    <row r="94">
      <c r="A94" s="17" t="s">
        <v>16659</v>
      </c>
      <c r="B94" s="17" t="s">
        <v>16660</v>
      </c>
      <c r="C94" s="17" t="s">
        <v>16513</v>
      </c>
      <c r="D94" s="17" t="s">
        <v>16514</v>
      </c>
      <c r="E94" s="17" t="s">
        <v>16515</v>
      </c>
      <c r="F94" s="17" t="s">
        <v>16516</v>
      </c>
      <c r="G94" s="17" t="s">
        <v>16517</v>
      </c>
      <c r="H94" s="23" t="s">
        <v>16661</v>
      </c>
      <c r="I94" s="17"/>
      <c r="J94" s="17" t="s">
        <v>16662</v>
      </c>
      <c r="K94" s="17" t="s">
        <v>30</v>
      </c>
      <c r="L94" s="17" t="s">
        <v>375</v>
      </c>
      <c r="M94" s="17" t="s">
        <v>16663</v>
      </c>
      <c r="N94" s="17" t="s">
        <v>16664</v>
      </c>
      <c r="O94" s="17" t="s">
        <v>16665</v>
      </c>
      <c r="P94" s="18">
        <v>1.0</v>
      </c>
      <c r="Q94" s="18">
        <v>1.0</v>
      </c>
      <c r="R94" s="18">
        <v>2.0</v>
      </c>
      <c r="S94" s="17"/>
      <c r="T94" s="17"/>
      <c r="U94" s="18">
        <v>62.0</v>
      </c>
      <c r="V94" s="17" t="s">
        <v>16666</v>
      </c>
      <c r="W94" s="10">
        <v>44301.0</v>
      </c>
      <c r="X94" s="1" t="s">
        <v>95</v>
      </c>
      <c r="Y94" s="1" t="s">
        <v>199</v>
      </c>
    </row>
    <row r="95">
      <c r="A95" s="1" t="s">
        <v>16667</v>
      </c>
      <c r="B95" s="1" t="s">
        <v>16668</v>
      </c>
      <c r="C95" s="1" t="s">
        <v>16669</v>
      </c>
      <c r="D95" s="1" t="s">
        <v>16670</v>
      </c>
      <c r="E95" s="1" t="s">
        <v>16671</v>
      </c>
      <c r="G95" s="1" t="s">
        <v>16672</v>
      </c>
      <c r="H95" s="1" t="s">
        <v>16673</v>
      </c>
      <c r="J95" s="4" t="s">
        <v>16674</v>
      </c>
      <c r="K95" s="1" t="s">
        <v>401</v>
      </c>
      <c r="L95" s="1" t="s">
        <v>375</v>
      </c>
      <c r="M95" s="1" t="s">
        <v>15855</v>
      </c>
      <c r="N95" s="1" t="s">
        <v>16675</v>
      </c>
      <c r="O95" s="1" t="s">
        <v>16676</v>
      </c>
      <c r="P95" s="1">
        <v>1.0</v>
      </c>
      <c r="Q95" s="1">
        <v>1.0</v>
      </c>
      <c r="U95" s="1">
        <v>50.0</v>
      </c>
      <c r="V95" s="1" t="s">
        <v>16677</v>
      </c>
      <c r="W95" s="10">
        <v>43272.0</v>
      </c>
      <c r="X95" s="1"/>
      <c r="Y95" s="1" t="s">
        <v>36</v>
      </c>
    </row>
    <row r="96">
      <c r="A96" s="17" t="s">
        <v>16678</v>
      </c>
      <c r="B96" s="17" t="s">
        <v>16679</v>
      </c>
      <c r="C96" s="17" t="s">
        <v>16680</v>
      </c>
      <c r="D96" s="17"/>
      <c r="E96" s="17" t="s">
        <v>16681</v>
      </c>
      <c r="F96" s="17"/>
      <c r="G96" s="17" t="s">
        <v>16682</v>
      </c>
      <c r="H96" s="17"/>
      <c r="I96" s="17"/>
      <c r="J96" s="17" t="s">
        <v>16683</v>
      </c>
      <c r="K96" s="17" t="s">
        <v>30</v>
      </c>
      <c r="L96" s="17" t="s">
        <v>375</v>
      </c>
      <c r="M96" s="17" t="s">
        <v>16684</v>
      </c>
      <c r="N96" s="17" t="s">
        <v>16685</v>
      </c>
      <c r="O96" s="17" t="s">
        <v>16686</v>
      </c>
      <c r="P96" s="18">
        <v>1.0</v>
      </c>
      <c r="Q96" s="17"/>
      <c r="R96" s="17"/>
      <c r="S96" s="17"/>
      <c r="T96" s="17"/>
      <c r="U96" s="18">
        <v>95.0</v>
      </c>
      <c r="V96" s="17" t="s">
        <v>16687</v>
      </c>
      <c r="W96" s="10">
        <v>44026.0</v>
      </c>
      <c r="X96" s="1"/>
      <c r="Y96" s="6"/>
    </row>
    <row r="97">
      <c r="A97" s="17" t="s">
        <v>16688</v>
      </c>
      <c r="B97" s="17" t="s">
        <v>16689</v>
      </c>
      <c r="C97" s="17" t="s">
        <v>16669</v>
      </c>
      <c r="D97" s="17" t="s">
        <v>16670</v>
      </c>
      <c r="E97" s="17" t="s">
        <v>16671</v>
      </c>
      <c r="F97" s="17"/>
      <c r="G97" s="17" t="s">
        <v>16672</v>
      </c>
      <c r="H97" s="17" t="s">
        <v>16690</v>
      </c>
      <c r="I97" s="17"/>
      <c r="J97" s="17" t="s">
        <v>16691</v>
      </c>
      <c r="K97" s="17" t="s">
        <v>401</v>
      </c>
      <c r="L97" s="17" t="s">
        <v>375</v>
      </c>
      <c r="M97" s="17" t="s">
        <v>16134</v>
      </c>
      <c r="N97" s="17" t="s">
        <v>16692</v>
      </c>
      <c r="O97" s="17" t="s">
        <v>16693</v>
      </c>
      <c r="P97" s="18">
        <v>1.0</v>
      </c>
      <c r="Q97" s="18">
        <v>1.0</v>
      </c>
      <c r="R97" s="18">
        <v>11.0</v>
      </c>
      <c r="S97" s="17"/>
      <c r="T97" s="18">
        <v>4.0</v>
      </c>
      <c r="U97" s="18">
        <v>40.0</v>
      </c>
      <c r="V97" s="17" t="s">
        <v>16694</v>
      </c>
      <c r="W97" s="10">
        <v>42716.0</v>
      </c>
      <c r="X97" s="1"/>
      <c r="Y97" s="1" t="s">
        <v>36</v>
      </c>
    </row>
    <row r="98">
      <c r="A98" s="1" t="s">
        <v>16695</v>
      </c>
      <c r="B98" s="1" t="s">
        <v>16696</v>
      </c>
      <c r="C98" s="1" t="s">
        <v>16006</v>
      </c>
      <c r="J98" s="4" t="s">
        <v>16697</v>
      </c>
      <c r="K98" s="1" t="s">
        <v>30</v>
      </c>
      <c r="L98" s="1" t="s">
        <v>375</v>
      </c>
      <c r="M98" s="1" t="s">
        <v>16009</v>
      </c>
      <c r="N98" s="1" t="s">
        <v>16698</v>
      </c>
      <c r="O98" s="1" t="s">
        <v>16699</v>
      </c>
      <c r="P98" s="1">
        <v>1.0</v>
      </c>
      <c r="Q98" s="1">
        <v>1.0</v>
      </c>
      <c r="U98" s="1">
        <v>72.0</v>
      </c>
      <c r="V98" s="1" t="s">
        <v>16700</v>
      </c>
      <c r="W98" s="10">
        <v>44071.0</v>
      </c>
      <c r="X98" s="1"/>
      <c r="Y98" s="6"/>
    </row>
    <row r="99">
      <c r="A99" s="17" t="s">
        <v>16701</v>
      </c>
      <c r="B99" s="17" t="s">
        <v>16702</v>
      </c>
      <c r="C99" s="17" t="s">
        <v>16703</v>
      </c>
      <c r="D99" s="17" t="s">
        <v>16704</v>
      </c>
      <c r="E99" s="17"/>
      <c r="F99" s="17"/>
      <c r="G99" s="17" t="s">
        <v>16705</v>
      </c>
      <c r="H99" s="22" t="s">
        <v>16706</v>
      </c>
      <c r="I99" s="17" t="s">
        <v>16707</v>
      </c>
      <c r="J99" s="17" t="s">
        <v>16708</v>
      </c>
      <c r="K99" s="17" t="s">
        <v>30</v>
      </c>
      <c r="L99" s="17" t="s">
        <v>375</v>
      </c>
      <c r="M99" s="17" t="s">
        <v>15879</v>
      </c>
      <c r="N99" s="17" t="s">
        <v>16709</v>
      </c>
      <c r="O99" s="17" t="s">
        <v>16710</v>
      </c>
      <c r="P99" s="18">
        <v>1.0</v>
      </c>
      <c r="Q99" s="18">
        <v>1.0</v>
      </c>
      <c r="R99" s="17"/>
      <c r="S99" s="17"/>
      <c r="T99" s="17"/>
      <c r="U99" s="18">
        <v>203.0</v>
      </c>
      <c r="V99" s="17" t="s">
        <v>16711</v>
      </c>
      <c r="W99" s="10">
        <v>44259.0</v>
      </c>
      <c r="X99" s="1"/>
      <c r="Y99" s="1" t="s">
        <v>199</v>
      </c>
    </row>
    <row r="100">
      <c r="A100" s="17" t="s">
        <v>16712</v>
      </c>
      <c r="B100" s="17" t="s">
        <v>16713</v>
      </c>
      <c r="C100" s="17" t="s">
        <v>16714</v>
      </c>
      <c r="D100" s="17"/>
      <c r="E100" s="17"/>
      <c r="F100" s="17"/>
      <c r="G100" s="17"/>
      <c r="H100" s="17"/>
      <c r="I100" s="17"/>
      <c r="J100" s="17" t="s">
        <v>16715</v>
      </c>
      <c r="K100" s="17" t="s">
        <v>1316</v>
      </c>
      <c r="L100" s="17" t="s">
        <v>375</v>
      </c>
      <c r="M100" s="17" t="s">
        <v>16716</v>
      </c>
      <c r="N100" s="17" t="s">
        <v>16717</v>
      </c>
      <c r="O100" s="17" t="s">
        <v>16718</v>
      </c>
      <c r="P100" s="18">
        <v>16.0</v>
      </c>
      <c r="Q100" s="18">
        <v>4.0</v>
      </c>
      <c r="R100" s="18">
        <v>1.0</v>
      </c>
      <c r="S100" s="17"/>
      <c r="T100" s="18">
        <v>3.0</v>
      </c>
      <c r="U100" s="18">
        <v>105.0</v>
      </c>
      <c r="V100" s="17" t="s">
        <v>16719</v>
      </c>
      <c r="W100" s="10">
        <v>43993.0</v>
      </c>
      <c r="X100" s="1"/>
      <c r="Y100" s="1" t="s">
        <v>36</v>
      </c>
    </row>
    <row r="101">
      <c r="A101" s="1" t="s">
        <v>16720</v>
      </c>
      <c r="B101" s="1" t="s">
        <v>16721</v>
      </c>
      <c r="C101" s="1" t="s">
        <v>16722</v>
      </c>
      <c r="D101" s="1" t="s">
        <v>16723</v>
      </c>
      <c r="E101" s="1" t="s">
        <v>16724</v>
      </c>
      <c r="G101" s="1" t="s">
        <v>15851</v>
      </c>
      <c r="H101" s="1" t="s">
        <v>16725</v>
      </c>
      <c r="J101" s="4" t="s">
        <v>16726</v>
      </c>
      <c r="K101" s="1" t="s">
        <v>30</v>
      </c>
      <c r="L101" s="1" t="s">
        <v>375</v>
      </c>
      <c r="M101" s="1" t="s">
        <v>16727</v>
      </c>
      <c r="N101" s="1" t="s">
        <v>16728</v>
      </c>
      <c r="O101" s="1" t="s">
        <v>16729</v>
      </c>
      <c r="P101" s="1">
        <v>1.0</v>
      </c>
      <c r="Q101" s="1">
        <v>1.0</v>
      </c>
      <c r="U101" s="1">
        <v>5.0</v>
      </c>
      <c r="V101" s="1" t="s">
        <v>16730</v>
      </c>
      <c r="W101" s="9"/>
      <c r="X101" s="1" t="s">
        <v>135</v>
      </c>
      <c r="Y101" s="1" t="s">
        <v>199</v>
      </c>
    </row>
    <row r="102">
      <c r="A102" s="17" t="s">
        <v>16731</v>
      </c>
      <c r="B102" s="17" t="s">
        <v>16732</v>
      </c>
      <c r="C102" s="17" t="s">
        <v>16733</v>
      </c>
      <c r="D102" s="17" t="s">
        <v>16734</v>
      </c>
      <c r="E102" s="21" t="s">
        <v>16735</v>
      </c>
      <c r="F102" s="17"/>
      <c r="G102" s="17"/>
      <c r="H102" s="17"/>
      <c r="I102" s="17"/>
      <c r="J102" s="17" t="s">
        <v>16736</v>
      </c>
      <c r="K102" s="17" t="s">
        <v>30</v>
      </c>
      <c r="L102" s="17" t="s">
        <v>375</v>
      </c>
      <c r="M102" s="17" t="s">
        <v>375</v>
      </c>
      <c r="N102" s="17" t="s">
        <v>16737</v>
      </c>
      <c r="O102" s="17" t="s">
        <v>16738</v>
      </c>
      <c r="P102" s="18">
        <v>1.0</v>
      </c>
      <c r="Q102" s="18">
        <v>1.0</v>
      </c>
      <c r="R102" s="17"/>
      <c r="S102" s="17"/>
      <c r="T102" s="17"/>
      <c r="U102" s="18">
        <v>3.0</v>
      </c>
      <c r="V102" s="17" t="s">
        <v>16739</v>
      </c>
      <c r="W102" s="9"/>
      <c r="X102" s="1"/>
      <c r="Y102" s="6"/>
    </row>
    <row r="103">
      <c r="A103" s="17" t="s">
        <v>16740</v>
      </c>
      <c r="B103" s="17" t="s">
        <v>16741</v>
      </c>
      <c r="C103" s="17" t="s">
        <v>16733</v>
      </c>
      <c r="D103" s="17" t="s">
        <v>16734</v>
      </c>
      <c r="E103" s="21" t="s">
        <v>16735</v>
      </c>
      <c r="F103" s="17"/>
      <c r="G103" s="17"/>
      <c r="H103" s="17"/>
      <c r="I103" s="17"/>
      <c r="J103" s="17" t="s">
        <v>16742</v>
      </c>
      <c r="K103" s="17" t="s">
        <v>30</v>
      </c>
      <c r="L103" s="17" t="s">
        <v>375</v>
      </c>
      <c r="M103" s="17" t="s">
        <v>375</v>
      </c>
      <c r="N103" s="17" t="s">
        <v>16743</v>
      </c>
      <c r="O103" s="17" t="s">
        <v>16744</v>
      </c>
      <c r="P103" s="18">
        <v>1.0</v>
      </c>
      <c r="Q103" s="18">
        <v>2.0</v>
      </c>
      <c r="R103" s="17"/>
      <c r="S103" s="17"/>
      <c r="T103" s="17"/>
      <c r="U103" s="18">
        <v>2.0</v>
      </c>
      <c r="V103" s="17" t="s">
        <v>16745</v>
      </c>
      <c r="W103" s="9"/>
      <c r="X103" s="1"/>
      <c r="Y103" s="6"/>
    </row>
    <row r="104">
      <c r="A104" s="17" t="s">
        <v>16746</v>
      </c>
      <c r="B104" s="17" t="s">
        <v>16747</v>
      </c>
      <c r="C104" s="17" t="s">
        <v>16733</v>
      </c>
      <c r="D104" s="17" t="s">
        <v>16734</v>
      </c>
      <c r="E104" s="21" t="s">
        <v>16735</v>
      </c>
      <c r="F104" s="17"/>
      <c r="G104" s="17"/>
      <c r="H104" s="17"/>
      <c r="I104" s="17"/>
      <c r="J104" s="17" t="s">
        <v>16748</v>
      </c>
      <c r="K104" s="17" t="s">
        <v>30</v>
      </c>
      <c r="L104" s="17" t="s">
        <v>375</v>
      </c>
      <c r="M104" s="17" t="s">
        <v>375</v>
      </c>
      <c r="N104" s="17" t="s">
        <v>16749</v>
      </c>
      <c r="O104" s="17" t="s">
        <v>16750</v>
      </c>
      <c r="P104" s="18">
        <v>1.0</v>
      </c>
      <c r="Q104" s="18">
        <v>1.0</v>
      </c>
      <c r="R104" s="17"/>
      <c r="S104" s="17"/>
      <c r="T104" s="17"/>
      <c r="U104" s="18">
        <v>3.0</v>
      </c>
      <c r="V104" s="17" t="s">
        <v>16751</v>
      </c>
      <c r="W104" s="9"/>
      <c r="X104" s="1"/>
      <c r="Y104" s="6"/>
    </row>
    <row r="105">
      <c r="A105" s="1" t="s">
        <v>16752</v>
      </c>
      <c r="B105" s="1" t="s">
        <v>16753</v>
      </c>
      <c r="C105" s="1" t="s">
        <v>16754</v>
      </c>
      <c r="D105" s="1" t="s">
        <v>16755</v>
      </c>
      <c r="F105" s="1" t="s">
        <v>16756</v>
      </c>
      <c r="G105" s="1" t="s">
        <v>16757</v>
      </c>
      <c r="H105" s="1" t="s">
        <v>16758</v>
      </c>
      <c r="I105" s="1" t="s">
        <v>16759</v>
      </c>
      <c r="J105" s="14" t="s">
        <v>16760</v>
      </c>
      <c r="K105" s="1" t="s">
        <v>401</v>
      </c>
      <c r="L105" s="1" t="s">
        <v>375</v>
      </c>
      <c r="M105" s="1" t="s">
        <v>375</v>
      </c>
      <c r="N105" s="1" t="s">
        <v>16761</v>
      </c>
      <c r="O105" s="1" t="s">
        <v>16762</v>
      </c>
      <c r="P105" s="1">
        <v>1.0</v>
      </c>
      <c r="Q105" s="1">
        <v>1.0</v>
      </c>
      <c r="R105" s="1">
        <v>3.0</v>
      </c>
      <c r="T105" s="1">
        <v>6.0</v>
      </c>
      <c r="U105" s="1">
        <v>351.0</v>
      </c>
      <c r="V105" s="1" t="s">
        <v>16763</v>
      </c>
      <c r="W105" s="10">
        <v>43382.0</v>
      </c>
      <c r="X105" s="1" t="s">
        <v>95</v>
      </c>
      <c r="Y105" s="1" t="s">
        <v>36</v>
      </c>
    </row>
    <row r="106">
      <c r="A106" s="17" t="s">
        <v>16764</v>
      </c>
      <c r="B106" s="17" t="s">
        <v>16765</v>
      </c>
      <c r="C106" s="17" t="s">
        <v>16766</v>
      </c>
      <c r="D106" s="17"/>
      <c r="E106" s="17"/>
      <c r="F106" s="17"/>
      <c r="G106" s="17"/>
      <c r="H106" s="21" t="s">
        <v>16767</v>
      </c>
      <c r="I106" s="17"/>
      <c r="J106" s="17" t="s">
        <v>16768</v>
      </c>
      <c r="K106" s="17" t="s">
        <v>30</v>
      </c>
      <c r="L106" s="17" t="s">
        <v>375</v>
      </c>
      <c r="M106" s="17" t="s">
        <v>16161</v>
      </c>
      <c r="N106" s="17" t="s">
        <v>16769</v>
      </c>
      <c r="O106" s="17" t="s">
        <v>16770</v>
      </c>
      <c r="P106" s="18">
        <v>1.0</v>
      </c>
      <c r="Q106" s="18">
        <v>1.0</v>
      </c>
      <c r="R106" s="17"/>
      <c r="S106" s="17"/>
      <c r="T106" s="17"/>
      <c r="U106" s="18">
        <v>14.0</v>
      </c>
      <c r="V106" s="17" t="s">
        <v>16771</v>
      </c>
      <c r="W106" s="10">
        <v>44284.0</v>
      </c>
      <c r="X106" s="1"/>
      <c r="Y106" s="6"/>
    </row>
    <row r="107">
      <c r="A107" s="17" t="s">
        <v>16772</v>
      </c>
      <c r="B107" s="17" t="s">
        <v>16773</v>
      </c>
      <c r="C107" s="17" t="s">
        <v>16774</v>
      </c>
      <c r="D107" s="17" t="s">
        <v>16775</v>
      </c>
      <c r="E107" s="17"/>
      <c r="F107" s="17"/>
      <c r="G107" s="17" t="s">
        <v>16776</v>
      </c>
      <c r="H107" s="17"/>
      <c r="I107" s="17"/>
      <c r="J107" s="17" t="s">
        <v>16777</v>
      </c>
      <c r="K107" s="17" t="s">
        <v>30</v>
      </c>
      <c r="L107" s="17" t="s">
        <v>375</v>
      </c>
      <c r="M107" s="17" t="s">
        <v>16778</v>
      </c>
      <c r="N107" s="17" t="s">
        <v>16779</v>
      </c>
      <c r="O107" s="17" t="s">
        <v>16780</v>
      </c>
      <c r="P107" s="18">
        <v>1.0</v>
      </c>
      <c r="Q107" s="18">
        <v>1.0</v>
      </c>
      <c r="R107" s="18">
        <v>1.0</v>
      </c>
      <c r="S107" s="17"/>
      <c r="T107" s="18">
        <v>38.0</v>
      </c>
      <c r="U107" s="18">
        <v>244.0</v>
      </c>
      <c r="V107" s="17" t="s">
        <v>16781</v>
      </c>
      <c r="W107" s="10">
        <v>44079.0</v>
      </c>
      <c r="X107" s="1"/>
      <c r="Y107" s="6"/>
    </row>
    <row r="108">
      <c r="A108" s="17" t="s">
        <v>16782</v>
      </c>
      <c r="B108" s="17" t="s">
        <v>16783</v>
      </c>
      <c r="C108" s="17" t="s">
        <v>16784</v>
      </c>
      <c r="D108" s="17" t="s">
        <v>16785</v>
      </c>
      <c r="E108" s="17"/>
      <c r="F108" s="17"/>
      <c r="G108" s="17"/>
      <c r="H108" s="17"/>
      <c r="I108" s="17"/>
      <c r="J108" s="17" t="s">
        <v>16786</v>
      </c>
      <c r="K108" s="17" t="s">
        <v>30</v>
      </c>
      <c r="L108" s="17" t="s">
        <v>375</v>
      </c>
      <c r="M108" s="17" t="s">
        <v>16787</v>
      </c>
      <c r="N108" s="17" t="s">
        <v>16788</v>
      </c>
      <c r="O108" s="17" t="s">
        <v>16789</v>
      </c>
      <c r="P108" s="18">
        <v>1.0</v>
      </c>
      <c r="Q108" s="18">
        <v>1.0</v>
      </c>
      <c r="R108" s="17"/>
      <c r="S108" s="17"/>
      <c r="T108" s="18">
        <v>4.0</v>
      </c>
      <c r="U108" s="18">
        <v>65.0</v>
      </c>
      <c r="V108" s="17" t="s">
        <v>16790</v>
      </c>
      <c r="W108" s="10">
        <v>44211.0</v>
      </c>
      <c r="X108" s="1"/>
      <c r="Y108" s="1" t="s">
        <v>199</v>
      </c>
    </row>
    <row r="109">
      <c r="A109" s="17" t="s">
        <v>16791</v>
      </c>
      <c r="B109" s="17" t="s">
        <v>16792</v>
      </c>
      <c r="C109" s="17" t="s">
        <v>16793</v>
      </c>
      <c r="D109" s="17" t="s">
        <v>16794</v>
      </c>
      <c r="E109" s="17" t="s">
        <v>16795</v>
      </c>
      <c r="F109" s="17" t="s">
        <v>16796</v>
      </c>
      <c r="G109" s="17" t="s">
        <v>4207</v>
      </c>
      <c r="H109" s="17" t="s">
        <v>16797</v>
      </c>
      <c r="I109" s="17"/>
      <c r="J109" s="17" t="s">
        <v>16798</v>
      </c>
      <c r="K109" s="17" t="s">
        <v>30</v>
      </c>
      <c r="L109" s="17" t="s">
        <v>375</v>
      </c>
      <c r="M109" s="17" t="s">
        <v>375</v>
      </c>
      <c r="N109" s="17" t="s">
        <v>16799</v>
      </c>
      <c r="O109" s="17" t="s">
        <v>16800</v>
      </c>
      <c r="P109" s="18">
        <v>2.0</v>
      </c>
      <c r="Q109" s="18">
        <v>3.0</v>
      </c>
      <c r="R109" s="18">
        <v>3.0</v>
      </c>
      <c r="S109" s="18">
        <v>8.0</v>
      </c>
      <c r="T109" s="17"/>
      <c r="U109" s="18">
        <v>14.0</v>
      </c>
      <c r="V109" s="17" t="s">
        <v>16801</v>
      </c>
      <c r="W109" s="10">
        <v>42213.0</v>
      </c>
      <c r="X109" s="1" t="s">
        <v>95</v>
      </c>
      <c r="Y109" s="1" t="s">
        <v>199</v>
      </c>
    </row>
    <row r="110">
      <c r="A110" s="17" t="s">
        <v>16802</v>
      </c>
      <c r="B110" s="17" t="s">
        <v>16803</v>
      </c>
      <c r="C110" s="17" t="s">
        <v>16793</v>
      </c>
      <c r="D110" s="17" t="s">
        <v>16794</v>
      </c>
      <c r="E110" s="17" t="s">
        <v>16795</v>
      </c>
      <c r="F110" s="17" t="s">
        <v>16796</v>
      </c>
      <c r="G110" s="17" t="s">
        <v>4207</v>
      </c>
      <c r="H110" s="17" t="s">
        <v>16804</v>
      </c>
      <c r="I110" s="17"/>
      <c r="J110" s="17" t="s">
        <v>16805</v>
      </c>
      <c r="K110" s="17" t="s">
        <v>30</v>
      </c>
      <c r="L110" s="17" t="s">
        <v>375</v>
      </c>
      <c r="M110" s="17" t="s">
        <v>375</v>
      </c>
      <c r="N110" s="17" t="s">
        <v>16806</v>
      </c>
      <c r="O110" s="17" t="s">
        <v>16807</v>
      </c>
      <c r="P110" s="18">
        <v>1.0</v>
      </c>
      <c r="Q110" s="18">
        <v>1.0</v>
      </c>
      <c r="R110" s="17"/>
      <c r="S110" s="18">
        <v>1.0</v>
      </c>
      <c r="T110" s="17"/>
      <c r="U110" s="18">
        <v>5.0</v>
      </c>
      <c r="V110" s="17" t="s">
        <v>16808</v>
      </c>
      <c r="W110" s="10">
        <v>42277.0</v>
      </c>
      <c r="X110" s="1" t="s">
        <v>95</v>
      </c>
      <c r="Y110" s="1" t="s">
        <v>199</v>
      </c>
    </row>
    <row r="111">
      <c r="A111" s="1" t="s">
        <v>16809</v>
      </c>
      <c r="B111" s="1" t="s">
        <v>16810</v>
      </c>
      <c r="C111" s="1" t="s">
        <v>16793</v>
      </c>
      <c r="D111" s="1" t="s">
        <v>16794</v>
      </c>
      <c r="E111" s="1" t="s">
        <v>16795</v>
      </c>
      <c r="F111" s="1" t="s">
        <v>16796</v>
      </c>
      <c r="G111" s="1" t="s">
        <v>4207</v>
      </c>
      <c r="H111" s="1" t="s">
        <v>16811</v>
      </c>
      <c r="J111" s="14" t="s">
        <v>16812</v>
      </c>
      <c r="K111" s="1" t="s">
        <v>30</v>
      </c>
      <c r="L111" s="1" t="s">
        <v>375</v>
      </c>
      <c r="M111" s="1" t="s">
        <v>375</v>
      </c>
      <c r="N111" s="1" t="s">
        <v>16813</v>
      </c>
      <c r="O111" s="1" t="s">
        <v>16814</v>
      </c>
      <c r="P111" s="1">
        <v>1.0</v>
      </c>
      <c r="Q111" s="1">
        <v>1.0</v>
      </c>
      <c r="R111" s="1">
        <v>6.0</v>
      </c>
      <c r="S111" s="1">
        <v>4.0</v>
      </c>
      <c r="U111" s="1">
        <v>7.0</v>
      </c>
      <c r="V111" s="1" t="s">
        <v>16815</v>
      </c>
      <c r="W111" s="10">
        <v>42088.0</v>
      </c>
      <c r="X111" s="1" t="s">
        <v>95</v>
      </c>
      <c r="Y111" s="1" t="s">
        <v>199</v>
      </c>
    </row>
    <row r="112">
      <c r="A112" s="1" t="s">
        <v>16816</v>
      </c>
      <c r="B112" s="1" t="s">
        <v>16817</v>
      </c>
      <c r="C112" s="1" t="s">
        <v>16793</v>
      </c>
      <c r="D112" s="1" t="s">
        <v>16794</v>
      </c>
      <c r="E112" s="1" t="s">
        <v>16795</v>
      </c>
      <c r="F112" s="1" t="s">
        <v>16796</v>
      </c>
      <c r="G112" s="1" t="s">
        <v>4207</v>
      </c>
      <c r="H112" s="1" t="s">
        <v>16818</v>
      </c>
      <c r="J112" s="4" t="s">
        <v>16819</v>
      </c>
      <c r="K112" s="1" t="s">
        <v>30</v>
      </c>
      <c r="L112" s="1" t="s">
        <v>375</v>
      </c>
      <c r="M112" s="1" t="s">
        <v>375</v>
      </c>
      <c r="N112" s="1" t="s">
        <v>16820</v>
      </c>
      <c r="O112" s="1" t="s">
        <v>16821</v>
      </c>
      <c r="P112" s="1">
        <v>1.0</v>
      </c>
      <c r="Q112" s="1">
        <v>2.0</v>
      </c>
      <c r="R112" s="1">
        <v>8.0</v>
      </c>
      <c r="S112" s="1">
        <v>19.0</v>
      </c>
      <c r="U112" s="1">
        <v>11.0</v>
      </c>
      <c r="V112" s="1" t="s">
        <v>16822</v>
      </c>
      <c r="W112" s="10">
        <v>42032.0</v>
      </c>
      <c r="X112" s="1" t="s">
        <v>95</v>
      </c>
      <c r="Y112" s="1" t="s">
        <v>199</v>
      </c>
    </row>
    <row r="113">
      <c r="A113" s="17" t="s">
        <v>16823</v>
      </c>
      <c r="B113" s="17" t="s">
        <v>16824</v>
      </c>
      <c r="C113" s="17" t="s">
        <v>16825</v>
      </c>
      <c r="D113" s="17" t="s">
        <v>16825</v>
      </c>
      <c r="E113" s="17"/>
      <c r="F113" s="17"/>
      <c r="G113" s="17"/>
      <c r="H113" s="17"/>
      <c r="I113" s="17"/>
      <c r="J113" s="17" t="s">
        <v>16826</v>
      </c>
      <c r="K113" s="17" t="s">
        <v>30</v>
      </c>
      <c r="L113" s="17" t="s">
        <v>375</v>
      </c>
      <c r="M113" s="17" t="s">
        <v>16716</v>
      </c>
      <c r="N113" s="17" t="s">
        <v>16827</v>
      </c>
      <c r="O113" s="17" t="s">
        <v>16828</v>
      </c>
      <c r="P113" s="18">
        <v>1.0</v>
      </c>
      <c r="Q113" s="18">
        <v>1.0</v>
      </c>
      <c r="R113" s="17"/>
      <c r="S113" s="17"/>
      <c r="T113" s="17"/>
      <c r="U113" s="18">
        <v>5.0</v>
      </c>
      <c r="V113" s="17" t="s">
        <v>16829</v>
      </c>
      <c r="W113" s="9"/>
      <c r="X113" s="1"/>
      <c r="Y113" s="6"/>
    </row>
    <row r="114">
      <c r="A114" s="1" t="s">
        <v>16830</v>
      </c>
      <c r="B114" s="1" t="s">
        <v>16831</v>
      </c>
      <c r="C114" s="1" t="s">
        <v>16832</v>
      </c>
      <c r="D114" s="1" t="s">
        <v>16833</v>
      </c>
      <c r="E114" s="1" t="s">
        <v>16834</v>
      </c>
      <c r="J114" s="4" t="s">
        <v>16835</v>
      </c>
      <c r="K114" s="1" t="s">
        <v>30</v>
      </c>
      <c r="L114" s="1" t="s">
        <v>79</v>
      </c>
      <c r="M114" s="1" t="s">
        <v>15898</v>
      </c>
      <c r="N114" s="1" t="s">
        <v>16836</v>
      </c>
      <c r="O114" s="1" t="s">
        <v>16837</v>
      </c>
      <c r="P114" s="1">
        <v>1.0</v>
      </c>
      <c r="Q114" s="1">
        <v>1.0</v>
      </c>
      <c r="U114" s="1">
        <v>3.0</v>
      </c>
      <c r="V114" s="1" t="s">
        <v>16838</v>
      </c>
      <c r="W114" s="10">
        <v>44194.0</v>
      </c>
      <c r="X114" s="1"/>
      <c r="Y114" s="6"/>
    </row>
    <row r="115">
      <c r="A115" s="17" t="s">
        <v>16839</v>
      </c>
      <c r="B115" s="17" t="s">
        <v>16840</v>
      </c>
      <c r="C115" s="17" t="s">
        <v>16841</v>
      </c>
      <c r="D115" s="17"/>
      <c r="E115" s="17"/>
      <c r="F115" s="17"/>
      <c r="G115" s="17"/>
      <c r="H115" s="17"/>
      <c r="I115" s="17"/>
      <c r="J115" s="17" t="s">
        <v>16842</v>
      </c>
      <c r="K115" s="17" t="s">
        <v>30</v>
      </c>
      <c r="L115" s="17" t="s">
        <v>375</v>
      </c>
      <c r="M115" s="17" t="s">
        <v>15879</v>
      </c>
      <c r="N115" s="17" t="s">
        <v>16843</v>
      </c>
      <c r="O115" s="17" t="s">
        <v>16844</v>
      </c>
      <c r="P115" s="18">
        <v>1.0</v>
      </c>
      <c r="Q115" s="18">
        <v>1.0</v>
      </c>
      <c r="R115" s="17"/>
      <c r="S115" s="17"/>
      <c r="T115" s="17"/>
      <c r="U115" s="18">
        <v>29.0</v>
      </c>
      <c r="V115" s="17" t="s">
        <v>16845</v>
      </c>
      <c r="W115" s="9"/>
      <c r="X115" s="1"/>
      <c r="Y115" s="1" t="s">
        <v>199</v>
      </c>
    </row>
    <row r="116">
      <c r="A116" s="17" t="s">
        <v>16846</v>
      </c>
      <c r="B116" s="17" t="s">
        <v>16847</v>
      </c>
      <c r="C116" s="17" t="s">
        <v>16848</v>
      </c>
      <c r="D116" s="17" t="s">
        <v>16849</v>
      </c>
      <c r="E116" s="17"/>
      <c r="F116" s="17"/>
      <c r="G116" s="17"/>
      <c r="H116" s="17"/>
      <c r="I116" s="17"/>
      <c r="J116" s="17" t="s">
        <v>16850</v>
      </c>
      <c r="K116" s="17" t="s">
        <v>401</v>
      </c>
      <c r="L116" s="17" t="s">
        <v>79</v>
      </c>
      <c r="M116" s="17" t="s">
        <v>16851</v>
      </c>
      <c r="N116" s="17" t="s">
        <v>16852</v>
      </c>
      <c r="O116" s="17" t="s">
        <v>16853</v>
      </c>
      <c r="P116" s="18">
        <v>1.0</v>
      </c>
      <c r="Q116" s="17"/>
      <c r="R116" s="17"/>
      <c r="S116" s="17"/>
      <c r="T116" s="17"/>
      <c r="U116" s="18">
        <v>227.0</v>
      </c>
      <c r="V116" s="17" t="s">
        <v>16854</v>
      </c>
      <c r="W116" s="10">
        <v>43489.0</v>
      </c>
      <c r="X116" s="1" t="s">
        <v>135</v>
      </c>
      <c r="Y116" s="6"/>
    </row>
    <row r="117">
      <c r="A117" s="17" t="s">
        <v>16855</v>
      </c>
      <c r="B117" s="17" t="s">
        <v>16856</v>
      </c>
      <c r="C117" s="17" t="s">
        <v>16857</v>
      </c>
      <c r="D117" s="17" t="s">
        <v>16858</v>
      </c>
      <c r="E117" s="17"/>
      <c r="F117" s="17"/>
      <c r="G117" s="17" t="s">
        <v>5415</v>
      </c>
      <c r="H117" s="21" t="s">
        <v>16859</v>
      </c>
      <c r="I117" s="17"/>
      <c r="J117" s="17" t="s">
        <v>16860</v>
      </c>
      <c r="K117" s="17" t="s">
        <v>30</v>
      </c>
      <c r="L117" s="17" t="s">
        <v>375</v>
      </c>
      <c r="M117" s="17" t="s">
        <v>16202</v>
      </c>
      <c r="N117" s="17" t="s">
        <v>16861</v>
      </c>
      <c r="O117" s="17" t="s">
        <v>16862</v>
      </c>
      <c r="P117" s="18">
        <v>1.0</v>
      </c>
      <c r="Q117" s="18">
        <v>1.0</v>
      </c>
      <c r="R117" s="17"/>
      <c r="S117" s="17"/>
      <c r="T117" s="17"/>
      <c r="U117" s="18">
        <v>54.0</v>
      </c>
      <c r="V117" s="17" t="s">
        <v>16863</v>
      </c>
      <c r="W117" s="10">
        <v>44242.0</v>
      </c>
      <c r="X117" s="1"/>
      <c r="Y117" s="6"/>
    </row>
    <row r="118">
      <c r="A118" s="1" t="s">
        <v>16864</v>
      </c>
      <c r="B118" s="1" t="s">
        <v>16865</v>
      </c>
      <c r="C118" s="1" t="s">
        <v>16866</v>
      </c>
      <c r="D118" s="1" t="s">
        <v>16867</v>
      </c>
      <c r="E118" s="1" t="s">
        <v>16868</v>
      </c>
      <c r="G118" s="1" t="s">
        <v>16869</v>
      </c>
      <c r="H118" s="1" t="s">
        <v>16870</v>
      </c>
      <c r="J118" s="4" t="s">
        <v>16871</v>
      </c>
      <c r="K118" s="1" t="s">
        <v>30</v>
      </c>
      <c r="L118" s="1" t="s">
        <v>375</v>
      </c>
      <c r="M118" s="1" t="s">
        <v>375</v>
      </c>
      <c r="N118" s="1" t="s">
        <v>16872</v>
      </c>
      <c r="O118" s="1" t="s">
        <v>16873</v>
      </c>
      <c r="P118" s="1">
        <v>1.0</v>
      </c>
      <c r="Q118" s="1">
        <v>1.0</v>
      </c>
      <c r="T118" s="1">
        <v>3.0</v>
      </c>
      <c r="U118" s="1">
        <v>9.0</v>
      </c>
      <c r="V118" s="1" t="s">
        <v>16874</v>
      </c>
      <c r="W118" s="10">
        <v>44262.0</v>
      </c>
      <c r="X118" s="1"/>
      <c r="Y118" s="6"/>
    </row>
    <row r="119">
      <c r="A119" s="17" t="s">
        <v>16875</v>
      </c>
      <c r="B119" s="17" t="s">
        <v>16876</v>
      </c>
      <c r="C119" s="17" t="s">
        <v>16877</v>
      </c>
      <c r="D119" s="17"/>
      <c r="E119" s="17"/>
      <c r="F119" s="17"/>
      <c r="G119" s="17"/>
      <c r="H119" s="17"/>
      <c r="I119" s="17"/>
      <c r="J119" s="17" t="s">
        <v>16878</v>
      </c>
      <c r="K119" s="17" t="s">
        <v>30</v>
      </c>
      <c r="L119" s="17" t="s">
        <v>375</v>
      </c>
      <c r="M119" s="17" t="s">
        <v>16879</v>
      </c>
      <c r="N119" s="17" t="s">
        <v>16880</v>
      </c>
      <c r="O119" s="17" t="s">
        <v>16881</v>
      </c>
      <c r="P119" s="18">
        <v>1.0</v>
      </c>
      <c r="Q119" s="18">
        <v>1.0</v>
      </c>
      <c r="R119" s="17"/>
      <c r="S119" s="17"/>
      <c r="T119" s="17"/>
      <c r="U119" s="18">
        <v>116.0</v>
      </c>
      <c r="V119" s="17" t="s">
        <v>16882</v>
      </c>
      <c r="W119" s="10">
        <v>44104.0</v>
      </c>
      <c r="X119" s="1"/>
      <c r="Y119" s="1" t="s">
        <v>199</v>
      </c>
    </row>
    <row r="120">
      <c r="A120" s="17" t="s">
        <v>16883</v>
      </c>
      <c r="B120" s="17" t="s">
        <v>16884</v>
      </c>
      <c r="C120" s="17" t="s">
        <v>16220</v>
      </c>
      <c r="D120" s="17"/>
      <c r="E120" s="17"/>
      <c r="F120" s="17"/>
      <c r="G120" s="17"/>
      <c r="H120" s="17"/>
      <c r="I120" s="17"/>
      <c r="J120" s="17" t="s">
        <v>16885</v>
      </c>
      <c r="K120" s="17" t="s">
        <v>30</v>
      </c>
      <c r="L120" s="17" t="s">
        <v>375</v>
      </c>
      <c r="M120" s="17" t="s">
        <v>16009</v>
      </c>
      <c r="N120" s="17" t="s">
        <v>16886</v>
      </c>
      <c r="O120" s="17" t="s">
        <v>16887</v>
      </c>
      <c r="P120" s="18">
        <v>1.0</v>
      </c>
      <c r="Q120" s="18">
        <v>1.0</v>
      </c>
      <c r="R120" s="17"/>
      <c r="S120" s="17"/>
      <c r="T120" s="17"/>
      <c r="U120" s="18">
        <v>35.0</v>
      </c>
      <c r="V120" s="17" t="s">
        <v>16888</v>
      </c>
      <c r="W120" s="10">
        <v>44249.0</v>
      </c>
      <c r="X120" s="1"/>
      <c r="Y120" s="6"/>
    </row>
    <row r="121">
      <c r="A121" s="1" t="s">
        <v>16889</v>
      </c>
      <c r="B121" s="1" t="s">
        <v>16890</v>
      </c>
      <c r="C121" s="1" t="s">
        <v>16891</v>
      </c>
      <c r="D121" s="1" t="s">
        <v>16892</v>
      </c>
      <c r="E121" s="1" t="s">
        <v>16893</v>
      </c>
      <c r="F121" s="1" t="s">
        <v>16894</v>
      </c>
      <c r="J121" s="4" t="s">
        <v>16895</v>
      </c>
      <c r="K121" s="1" t="s">
        <v>30</v>
      </c>
      <c r="L121" s="1" t="s">
        <v>375</v>
      </c>
      <c r="M121" s="1" t="s">
        <v>16896</v>
      </c>
      <c r="N121" s="1" t="s">
        <v>16897</v>
      </c>
      <c r="O121" s="1" t="s">
        <v>16898</v>
      </c>
      <c r="P121" s="1">
        <v>1.0</v>
      </c>
      <c r="Q121" s="1">
        <v>1.0</v>
      </c>
      <c r="S121" s="1">
        <v>2.0</v>
      </c>
      <c r="U121" s="1">
        <v>57.0</v>
      </c>
      <c r="V121" s="1" t="s">
        <v>16899</v>
      </c>
      <c r="W121" s="10">
        <v>44115.0</v>
      </c>
      <c r="X121" s="1" t="s">
        <v>135</v>
      </c>
      <c r="Y121" s="1" t="s">
        <v>199</v>
      </c>
    </row>
    <row r="122">
      <c r="A122" s="1" t="s">
        <v>16900</v>
      </c>
      <c r="B122" s="1" t="s">
        <v>16901</v>
      </c>
      <c r="C122" s="1" t="s">
        <v>16902</v>
      </c>
      <c r="D122" s="1" t="s">
        <v>16903</v>
      </c>
      <c r="E122" s="1" t="s">
        <v>16904</v>
      </c>
      <c r="F122" s="1" t="s">
        <v>16905</v>
      </c>
      <c r="G122" s="1" t="s">
        <v>16906</v>
      </c>
      <c r="H122" s="1" t="s">
        <v>16907</v>
      </c>
      <c r="J122" s="4" t="s">
        <v>16908</v>
      </c>
      <c r="K122" s="1" t="s">
        <v>401</v>
      </c>
      <c r="L122" s="1" t="s">
        <v>375</v>
      </c>
      <c r="M122" s="1" t="s">
        <v>16909</v>
      </c>
      <c r="N122" s="1" t="s">
        <v>16910</v>
      </c>
      <c r="O122" s="1" t="s">
        <v>16911</v>
      </c>
      <c r="P122" s="1">
        <v>1.0</v>
      </c>
      <c r="Q122" s="1">
        <v>1.0</v>
      </c>
      <c r="U122" s="1">
        <v>28.0</v>
      </c>
      <c r="V122" s="1" t="s">
        <v>16912</v>
      </c>
      <c r="W122" s="10">
        <v>44257.0</v>
      </c>
      <c r="X122" s="1" t="s">
        <v>95</v>
      </c>
      <c r="Y122" s="6"/>
    </row>
    <row r="123">
      <c r="A123" s="17" t="s">
        <v>16913</v>
      </c>
      <c r="B123" s="17" t="s">
        <v>16914</v>
      </c>
      <c r="C123" s="17" t="s">
        <v>16915</v>
      </c>
      <c r="D123" s="17"/>
      <c r="E123" s="17"/>
      <c r="F123" s="17"/>
      <c r="G123" s="17"/>
      <c r="H123" s="17"/>
      <c r="I123" s="17"/>
      <c r="J123" s="17" t="s">
        <v>16916</v>
      </c>
      <c r="K123" s="17" t="s">
        <v>30</v>
      </c>
      <c r="L123" s="17" t="s">
        <v>375</v>
      </c>
      <c r="M123" s="17" t="s">
        <v>15863</v>
      </c>
      <c r="N123" s="17" t="s">
        <v>16917</v>
      </c>
      <c r="O123" s="17" t="s">
        <v>16918</v>
      </c>
      <c r="P123" s="18">
        <v>1.0</v>
      </c>
      <c r="Q123" s="18">
        <v>1.0</v>
      </c>
      <c r="R123" s="17"/>
      <c r="S123" s="17"/>
      <c r="T123" s="18">
        <v>22.0</v>
      </c>
      <c r="U123" s="18">
        <v>23.0</v>
      </c>
      <c r="V123" s="17" t="s">
        <v>16919</v>
      </c>
      <c r="W123" s="10">
        <v>44277.0</v>
      </c>
      <c r="X123" s="1"/>
      <c r="Y123" s="6"/>
    </row>
    <row r="124">
      <c r="A124" s="1" t="s">
        <v>16920</v>
      </c>
      <c r="B124" s="1" t="s">
        <v>16921</v>
      </c>
      <c r="C124" s="1" t="s">
        <v>16922</v>
      </c>
      <c r="J124" s="4" t="s">
        <v>16923</v>
      </c>
      <c r="K124" s="1" t="s">
        <v>30</v>
      </c>
      <c r="L124" s="1" t="s">
        <v>375</v>
      </c>
      <c r="M124" s="1" t="s">
        <v>16924</v>
      </c>
      <c r="N124" s="1" t="s">
        <v>16925</v>
      </c>
      <c r="O124" s="1" t="s">
        <v>16926</v>
      </c>
      <c r="P124" s="1">
        <v>1.0</v>
      </c>
      <c r="Q124" s="1">
        <v>1.0</v>
      </c>
      <c r="U124" s="1">
        <v>26.0</v>
      </c>
      <c r="V124" s="1" t="s">
        <v>16927</v>
      </c>
      <c r="W124" s="10">
        <v>44215.0</v>
      </c>
      <c r="X124" s="1"/>
      <c r="Y124" s="6"/>
    </row>
    <row r="125">
      <c r="A125" s="17" t="s">
        <v>16928</v>
      </c>
      <c r="B125" s="17" t="s">
        <v>16929</v>
      </c>
      <c r="C125" s="17" t="s">
        <v>16930</v>
      </c>
      <c r="D125" s="17" t="s">
        <v>16931</v>
      </c>
      <c r="E125" s="17"/>
      <c r="F125" s="17"/>
      <c r="G125" s="17"/>
      <c r="H125" s="17"/>
      <c r="I125" s="17"/>
      <c r="J125" s="17" t="s">
        <v>16932</v>
      </c>
      <c r="K125" s="17" t="s">
        <v>30</v>
      </c>
      <c r="L125" s="17" t="s">
        <v>375</v>
      </c>
      <c r="M125" s="17" t="s">
        <v>15949</v>
      </c>
      <c r="N125" s="17" t="s">
        <v>16933</v>
      </c>
      <c r="O125" s="17" t="s">
        <v>16934</v>
      </c>
      <c r="P125" s="18">
        <v>1.0</v>
      </c>
      <c r="Q125" s="18">
        <v>1.0</v>
      </c>
      <c r="R125" s="17"/>
      <c r="S125" s="17"/>
      <c r="T125" s="17"/>
      <c r="U125" s="18">
        <v>214.0</v>
      </c>
      <c r="V125" s="17" t="s">
        <v>16935</v>
      </c>
      <c r="W125" s="10">
        <v>44211.0</v>
      </c>
      <c r="X125" s="1"/>
      <c r="Y125" s="1" t="s">
        <v>199</v>
      </c>
    </row>
    <row r="126">
      <c r="A126" s="17" t="s">
        <v>16936</v>
      </c>
      <c r="B126" s="17" t="s">
        <v>16937</v>
      </c>
      <c r="C126" s="17" t="s">
        <v>16938</v>
      </c>
      <c r="D126" s="17" t="s">
        <v>16939</v>
      </c>
      <c r="E126" s="22" t="s">
        <v>16940</v>
      </c>
      <c r="F126" s="17"/>
      <c r="G126" s="17"/>
      <c r="H126" s="21" t="s">
        <v>16941</v>
      </c>
      <c r="I126" s="17"/>
      <c r="J126" s="17" t="s">
        <v>16942</v>
      </c>
      <c r="K126" s="17" t="s">
        <v>30</v>
      </c>
      <c r="L126" s="17" t="s">
        <v>375</v>
      </c>
      <c r="M126" s="17" t="s">
        <v>16943</v>
      </c>
      <c r="N126" s="17" t="s">
        <v>16944</v>
      </c>
      <c r="O126" s="17" t="s">
        <v>16945</v>
      </c>
      <c r="P126" s="18">
        <v>1.0</v>
      </c>
      <c r="Q126" s="18">
        <v>1.0</v>
      </c>
      <c r="R126" s="17"/>
      <c r="S126" s="17"/>
      <c r="T126" s="17"/>
      <c r="U126" s="18">
        <v>303.0</v>
      </c>
      <c r="V126" s="17" t="s">
        <v>16946</v>
      </c>
      <c r="W126" s="10">
        <v>43530.0</v>
      </c>
      <c r="X126" s="1"/>
      <c r="Y126" s="1" t="s">
        <v>199</v>
      </c>
    </row>
    <row r="127">
      <c r="A127" s="1" t="s">
        <v>16947</v>
      </c>
      <c r="B127" s="1" t="s">
        <v>16948</v>
      </c>
      <c r="C127" s="1" t="s">
        <v>16949</v>
      </c>
      <c r="D127" s="1" t="s">
        <v>16950</v>
      </c>
      <c r="E127" s="1" t="s">
        <v>16951</v>
      </c>
      <c r="G127" s="1" t="s">
        <v>331</v>
      </c>
      <c r="H127" s="1" t="s">
        <v>16952</v>
      </c>
      <c r="J127" s="4" t="s">
        <v>16953</v>
      </c>
      <c r="K127" s="1" t="s">
        <v>30</v>
      </c>
      <c r="L127" s="1" t="s">
        <v>375</v>
      </c>
      <c r="M127" s="1" t="s">
        <v>16954</v>
      </c>
      <c r="N127" s="1" t="s">
        <v>16955</v>
      </c>
      <c r="O127" s="1" t="s">
        <v>16956</v>
      </c>
      <c r="P127" s="1">
        <v>1.0</v>
      </c>
      <c r="Q127" s="1">
        <v>1.0</v>
      </c>
      <c r="R127" s="1">
        <v>2.0</v>
      </c>
      <c r="U127" s="1">
        <v>219.0</v>
      </c>
      <c r="V127" s="1" t="s">
        <v>16957</v>
      </c>
      <c r="W127" s="10">
        <v>44066.0</v>
      </c>
      <c r="X127" s="1"/>
      <c r="Y127" s="1" t="s">
        <v>199</v>
      </c>
    </row>
    <row r="128">
      <c r="A128" s="1" t="s">
        <v>16958</v>
      </c>
      <c r="B128" s="1" t="s">
        <v>16959</v>
      </c>
      <c r="C128" s="1" t="s">
        <v>16960</v>
      </c>
      <c r="J128" s="14" t="s">
        <v>16961</v>
      </c>
      <c r="K128" s="1" t="s">
        <v>30</v>
      </c>
      <c r="L128" s="1" t="s">
        <v>375</v>
      </c>
      <c r="M128" s="1" t="s">
        <v>16962</v>
      </c>
      <c r="N128" s="1" t="s">
        <v>16963</v>
      </c>
      <c r="O128" s="1" t="s">
        <v>16964</v>
      </c>
      <c r="P128" s="1">
        <v>1.0</v>
      </c>
      <c r="Q128" s="1">
        <v>1.0</v>
      </c>
      <c r="U128" s="1">
        <v>40.0</v>
      </c>
      <c r="V128" s="1" t="s">
        <v>16965</v>
      </c>
      <c r="W128" s="10">
        <v>44235.0</v>
      </c>
      <c r="X128" s="1"/>
      <c r="Y128" s="6"/>
    </row>
    <row r="129">
      <c r="A129" s="17" t="s">
        <v>16966</v>
      </c>
      <c r="B129" s="17" t="s">
        <v>16967</v>
      </c>
      <c r="C129" s="17" t="s">
        <v>16968</v>
      </c>
      <c r="D129" s="17" t="s">
        <v>16969</v>
      </c>
      <c r="E129" s="17"/>
      <c r="F129" s="17"/>
      <c r="G129" s="17"/>
      <c r="H129" s="17"/>
      <c r="I129" s="17"/>
      <c r="J129" s="17" t="s">
        <v>16970</v>
      </c>
      <c r="K129" s="17" t="s">
        <v>30</v>
      </c>
      <c r="L129" s="17" t="s">
        <v>375</v>
      </c>
      <c r="M129" s="17" t="s">
        <v>16971</v>
      </c>
      <c r="N129" s="17" t="s">
        <v>16972</v>
      </c>
      <c r="O129" s="17" t="s">
        <v>16973</v>
      </c>
      <c r="P129" s="18">
        <v>1.0</v>
      </c>
      <c r="Q129" s="18">
        <v>1.0</v>
      </c>
      <c r="R129" s="17"/>
      <c r="S129" s="17"/>
      <c r="T129" s="18">
        <v>3.0</v>
      </c>
      <c r="U129" s="18">
        <v>14.0</v>
      </c>
      <c r="V129" s="17" t="s">
        <v>16974</v>
      </c>
      <c r="W129" s="10">
        <v>44220.0</v>
      </c>
      <c r="X129" s="1"/>
      <c r="Y129" s="6"/>
    </row>
    <row r="130">
      <c r="A130" s="1" t="s">
        <v>16975</v>
      </c>
      <c r="B130" s="1" t="s">
        <v>16976</v>
      </c>
      <c r="C130" s="1" t="s">
        <v>16977</v>
      </c>
      <c r="D130" s="1" t="s">
        <v>16978</v>
      </c>
      <c r="E130" s="1" t="s">
        <v>16979</v>
      </c>
      <c r="G130" s="1" t="s">
        <v>16980</v>
      </c>
      <c r="H130" s="1" t="s">
        <v>16981</v>
      </c>
      <c r="J130" s="4" t="s">
        <v>16982</v>
      </c>
      <c r="K130" s="1" t="s">
        <v>30</v>
      </c>
      <c r="L130" s="1" t="s">
        <v>79</v>
      </c>
      <c r="M130" s="1" t="s">
        <v>16983</v>
      </c>
      <c r="N130" s="1" t="s">
        <v>16984</v>
      </c>
      <c r="O130" s="1" t="s">
        <v>16985</v>
      </c>
      <c r="P130" s="1">
        <v>1.0</v>
      </c>
      <c r="Q130" s="1">
        <v>1.0</v>
      </c>
      <c r="U130" s="1">
        <v>9.0</v>
      </c>
      <c r="V130" s="1" t="s">
        <v>16986</v>
      </c>
      <c r="W130" s="9"/>
      <c r="X130" s="1"/>
      <c r="Y130" s="6"/>
    </row>
    <row r="131">
      <c r="A131" s="1" t="s">
        <v>16987</v>
      </c>
      <c r="B131" s="1" t="s">
        <v>16988</v>
      </c>
      <c r="C131" s="1" t="s">
        <v>15848</v>
      </c>
      <c r="D131" s="1" t="s">
        <v>16989</v>
      </c>
      <c r="F131" s="1" t="s">
        <v>15850</v>
      </c>
      <c r="G131" s="1" t="s">
        <v>15851</v>
      </c>
      <c r="J131" s="4" t="s">
        <v>16990</v>
      </c>
      <c r="K131" s="1" t="s">
        <v>30</v>
      </c>
      <c r="L131" s="1" t="s">
        <v>375</v>
      </c>
      <c r="M131" s="1" t="s">
        <v>15855</v>
      </c>
      <c r="N131" s="1" t="s">
        <v>16991</v>
      </c>
      <c r="O131" s="1" t="s">
        <v>16992</v>
      </c>
      <c r="P131" s="1">
        <v>1.0</v>
      </c>
      <c r="Q131" s="1">
        <v>1.0</v>
      </c>
      <c r="U131" s="1">
        <v>3.0</v>
      </c>
      <c r="V131" s="1" t="s">
        <v>16993</v>
      </c>
      <c r="W131" s="10">
        <v>44272.0</v>
      </c>
      <c r="X131" s="1" t="s">
        <v>95</v>
      </c>
      <c r="Y131" s="6"/>
    </row>
    <row r="132">
      <c r="A132" s="17" t="s">
        <v>16994</v>
      </c>
      <c r="B132" s="17" t="s">
        <v>16995</v>
      </c>
      <c r="C132" s="17" t="s">
        <v>16996</v>
      </c>
      <c r="D132" s="17" t="s">
        <v>16997</v>
      </c>
      <c r="E132" s="17"/>
      <c r="F132" s="17" t="s">
        <v>8308</v>
      </c>
      <c r="G132" s="17" t="s">
        <v>16998</v>
      </c>
      <c r="H132" s="17" t="s">
        <v>16999</v>
      </c>
      <c r="I132" s="17" t="s">
        <v>17000</v>
      </c>
      <c r="J132" s="19" t="s">
        <v>17001</v>
      </c>
      <c r="K132" s="17" t="s">
        <v>401</v>
      </c>
      <c r="L132" s="17" t="s">
        <v>375</v>
      </c>
      <c r="M132" s="17" t="s">
        <v>15855</v>
      </c>
      <c r="N132" s="17" t="s">
        <v>17002</v>
      </c>
      <c r="O132" s="17" t="s">
        <v>17003</v>
      </c>
      <c r="P132" s="18">
        <v>7.0</v>
      </c>
      <c r="Q132" s="18">
        <v>5.0</v>
      </c>
      <c r="R132" s="18">
        <v>9.0</v>
      </c>
      <c r="S132" s="18">
        <v>2.0</v>
      </c>
      <c r="T132" s="18">
        <v>3.0</v>
      </c>
      <c r="U132" s="18">
        <v>45.0</v>
      </c>
      <c r="V132" s="17" t="s">
        <v>17004</v>
      </c>
      <c r="W132" s="10">
        <v>42366.0</v>
      </c>
      <c r="X132" s="1"/>
      <c r="Y132" s="1" t="s">
        <v>36</v>
      </c>
    </row>
    <row r="133">
      <c r="A133" s="1" t="s">
        <v>17005</v>
      </c>
      <c r="B133" s="1" t="s">
        <v>17006</v>
      </c>
      <c r="C133" s="1" t="s">
        <v>17007</v>
      </c>
      <c r="D133" s="1" t="s">
        <v>17008</v>
      </c>
      <c r="E133" s="20"/>
      <c r="H133" s="1" t="s">
        <v>17009</v>
      </c>
      <c r="J133" s="14" t="s">
        <v>17010</v>
      </c>
      <c r="K133" s="1" t="s">
        <v>30</v>
      </c>
      <c r="L133" s="1" t="s">
        <v>375</v>
      </c>
      <c r="M133" s="1" t="s">
        <v>375</v>
      </c>
      <c r="N133" s="1" t="s">
        <v>17011</v>
      </c>
      <c r="O133" s="1" t="s">
        <v>17012</v>
      </c>
      <c r="P133" s="1">
        <v>1.0</v>
      </c>
      <c r="Q133" s="1">
        <v>1.0</v>
      </c>
      <c r="U133" s="1">
        <v>36.0</v>
      </c>
      <c r="V133" s="1" t="s">
        <v>17013</v>
      </c>
      <c r="W133" s="10">
        <v>44250.0</v>
      </c>
      <c r="X133" s="1"/>
      <c r="Y133" s="6"/>
    </row>
    <row r="134">
      <c r="A134" s="17" t="s">
        <v>17014</v>
      </c>
      <c r="B134" s="17" t="s">
        <v>17015</v>
      </c>
      <c r="C134" s="17" t="s">
        <v>16733</v>
      </c>
      <c r="D134" s="17" t="s">
        <v>16734</v>
      </c>
      <c r="E134" s="21" t="s">
        <v>16735</v>
      </c>
      <c r="F134" s="17"/>
      <c r="G134" s="17"/>
      <c r="H134" s="17"/>
      <c r="I134" s="17"/>
      <c r="J134" s="17" t="s">
        <v>17016</v>
      </c>
      <c r="K134" s="17" t="s">
        <v>30</v>
      </c>
      <c r="L134" s="17" t="s">
        <v>375</v>
      </c>
      <c r="M134" s="17" t="s">
        <v>375</v>
      </c>
      <c r="N134" s="17" t="s">
        <v>17017</v>
      </c>
      <c r="O134" s="17" t="s">
        <v>17018</v>
      </c>
      <c r="P134" s="18">
        <v>1.0</v>
      </c>
      <c r="Q134" s="18">
        <v>1.0</v>
      </c>
      <c r="R134" s="17"/>
      <c r="S134" s="17"/>
      <c r="T134" s="17"/>
      <c r="U134" s="18">
        <v>4.0</v>
      </c>
      <c r="V134" s="17" t="s">
        <v>17019</v>
      </c>
      <c r="W134" s="9"/>
      <c r="X134" s="1"/>
      <c r="Y134" s="6"/>
    </row>
    <row r="135">
      <c r="A135" s="17" t="s">
        <v>17020</v>
      </c>
      <c r="B135" s="17" t="s">
        <v>17021</v>
      </c>
      <c r="C135" s="17" t="s">
        <v>17022</v>
      </c>
      <c r="D135" s="17"/>
      <c r="E135" s="17"/>
      <c r="F135" s="17"/>
      <c r="G135" s="17"/>
      <c r="H135" s="17"/>
      <c r="I135" s="17"/>
      <c r="J135" s="17" t="s">
        <v>17023</v>
      </c>
      <c r="K135" s="17" t="s">
        <v>30</v>
      </c>
      <c r="L135" s="17" t="s">
        <v>375</v>
      </c>
      <c r="M135" s="17" t="s">
        <v>16361</v>
      </c>
      <c r="N135" s="17" t="s">
        <v>17024</v>
      </c>
      <c r="O135" s="17" t="s">
        <v>17025</v>
      </c>
      <c r="P135" s="18">
        <v>1.0</v>
      </c>
      <c r="Q135" s="18">
        <v>1.0</v>
      </c>
      <c r="R135" s="17"/>
      <c r="S135" s="17"/>
      <c r="T135" s="17"/>
      <c r="U135" s="18">
        <v>7.0</v>
      </c>
      <c r="V135" s="17" t="s">
        <v>17026</v>
      </c>
      <c r="W135" s="10">
        <v>44269.0</v>
      </c>
      <c r="X135" s="1"/>
      <c r="Y135" s="6"/>
    </row>
    <row r="136">
      <c r="A136" s="17" t="s">
        <v>17027</v>
      </c>
      <c r="B136" s="17" t="s">
        <v>17028</v>
      </c>
      <c r="C136" s="17" t="s">
        <v>17029</v>
      </c>
      <c r="D136" s="17" t="s">
        <v>17030</v>
      </c>
      <c r="E136" s="17"/>
      <c r="F136" s="17"/>
      <c r="G136" s="17"/>
      <c r="H136" s="17"/>
      <c r="I136" s="17"/>
      <c r="J136" s="17" t="s">
        <v>17031</v>
      </c>
      <c r="K136" s="17" t="s">
        <v>401</v>
      </c>
      <c r="L136" s="17" t="s">
        <v>31</v>
      </c>
      <c r="M136" s="17" t="s">
        <v>17032</v>
      </c>
      <c r="N136" s="17" t="s">
        <v>17033</v>
      </c>
      <c r="O136" s="17" t="s">
        <v>17034</v>
      </c>
      <c r="P136" s="18">
        <v>2.0</v>
      </c>
      <c r="Q136" s="18">
        <v>2.0</v>
      </c>
      <c r="R136" s="17"/>
      <c r="S136" s="17"/>
      <c r="T136" s="17"/>
      <c r="U136" s="18">
        <v>93.0</v>
      </c>
      <c r="V136" s="17" t="s">
        <v>17035</v>
      </c>
      <c r="W136" s="10">
        <v>43431.0</v>
      </c>
      <c r="X136" s="1"/>
      <c r="Y136" s="1" t="s">
        <v>199</v>
      </c>
    </row>
    <row r="137">
      <c r="A137" s="17" t="s">
        <v>17036</v>
      </c>
      <c r="B137" s="17" t="s">
        <v>17037</v>
      </c>
      <c r="C137" s="17" t="s">
        <v>17038</v>
      </c>
      <c r="D137" s="17"/>
      <c r="E137" s="22"/>
      <c r="F137" s="17"/>
      <c r="G137" s="17"/>
      <c r="H137" s="17"/>
      <c r="I137" s="17"/>
      <c r="J137" s="17" t="s">
        <v>17039</v>
      </c>
      <c r="K137" s="17" t="s">
        <v>30</v>
      </c>
      <c r="L137" s="17" t="s">
        <v>375</v>
      </c>
      <c r="M137" s="17" t="s">
        <v>375</v>
      </c>
      <c r="N137" s="17" t="s">
        <v>17040</v>
      </c>
      <c r="O137" s="17" t="s">
        <v>17041</v>
      </c>
      <c r="P137" s="18">
        <v>2.0</v>
      </c>
      <c r="Q137" s="18">
        <v>2.0</v>
      </c>
      <c r="R137" s="17"/>
      <c r="S137" s="17"/>
      <c r="T137" s="17"/>
      <c r="U137" s="18">
        <v>13.0</v>
      </c>
      <c r="V137" s="17" t="s">
        <v>17042</v>
      </c>
      <c r="W137" s="9"/>
      <c r="X137" s="1"/>
      <c r="Y137" s="6"/>
    </row>
    <row r="138">
      <c r="A138" s="17" t="s">
        <v>17043</v>
      </c>
      <c r="B138" s="17" t="s">
        <v>17044</v>
      </c>
      <c r="C138" s="17" t="s">
        <v>17045</v>
      </c>
      <c r="D138" s="17"/>
      <c r="E138" s="17"/>
      <c r="F138" s="17"/>
      <c r="G138" s="17"/>
      <c r="H138" s="17"/>
      <c r="I138" s="17"/>
      <c r="J138" s="17" t="s">
        <v>17046</v>
      </c>
      <c r="K138" s="17" t="s">
        <v>30</v>
      </c>
      <c r="L138" s="17" t="s">
        <v>375</v>
      </c>
      <c r="M138" s="17" t="s">
        <v>17047</v>
      </c>
      <c r="N138" s="17" t="s">
        <v>17048</v>
      </c>
      <c r="O138" s="17" t="s">
        <v>17049</v>
      </c>
      <c r="P138" s="18">
        <v>1.0</v>
      </c>
      <c r="Q138" s="18">
        <v>1.0</v>
      </c>
      <c r="R138" s="17"/>
      <c r="S138" s="17"/>
      <c r="T138" s="17"/>
      <c r="U138" s="18">
        <v>1.0</v>
      </c>
      <c r="V138" s="17" t="s">
        <v>17050</v>
      </c>
      <c r="W138" s="10">
        <v>44265.0</v>
      </c>
      <c r="X138" s="1"/>
      <c r="Y138" s="6"/>
    </row>
    <row r="139">
      <c r="A139" s="17" t="s">
        <v>17051</v>
      </c>
      <c r="B139" s="17" t="s">
        <v>17052</v>
      </c>
      <c r="C139" s="17" t="s">
        <v>17053</v>
      </c>
      <c r="D139" s="17" t="s">
        <v>17054</v>
      </c>
      <c r="E139" s="17"/>
      <c r="F139" s="17"/>
      <c r="G139" s="17"/>
      <c r="H139" s="17"/>
      <c r="I139" s="17"/>
      <c r="J139" s="17" t="s">
        <v>17055</v>
      </c>
      <c r="K139" s="17" t="s">
        <v>30</v>
      </c>
      <c r="L139" s="17" t="s">
        <v>375</v>
      </c>
      <c r="M139" s="17" t="s">
        <v>17056</v>
      </c>
      <c r="N139" s="17" t="s">
        <v>17057</v>
      </c>
      <c r="O139" s="17" t="s">
        <v>17058</v>
      </c>
      <c r="P139" s="18">
        <v>1.0</v>
      </c>
      <c r="Q139" s="17"/>
      <c r="R139" s="17"/>
      <c r="S139" s="17"/>
      <c r="T139" s="17"/>
      <c r="U139" s="18">
        <v>282.0</v>
      </c>
      <c r="V139" s="17" t="s">
        <v>17059</v>
      </c>
      <c r="W139" s="10">
        <v>44028.0</v>
      </c>
      <c r="X139" s="1"/>
      <c r="Y139" s="6"/>
    </row>
    <row r="140">
      <c r="A140" s="17" t="s">
        <v>17060</v>
      </c>
      <c r="B140" s="17" t="s">
        <v>17061</v>
      </c>
      <c r="C140" s="17" t="s">
        <v>17062</v>
      </c>
      <c r="D140" s="17"/>
      <c r="E140" s="17"/>
      <c r="F140" s="17"/>
      <c r="G140" s="17"/>
      <c r="H140" s="17"/>
      <c r="I140" s="17"/>
      <c r="J140" s="17" t="s">
        <v>17063</v>
      </c>
      <c r="K140" s="17" t="s">
        <v>30</v>
      </c>
      <c r="L140" s="17" t="s">
        <v>79</v>
      </c>
      <c r="M140" s="17" t="s">
        <v>15949</v>
      </c>
      <c r="N140" s="17" t="s">
        <v>17064</v>
      </c>
      <c r="O140" s="17" t="s">
        <v>17065</v>
      </c>
      <c r="P140" s="18">
        <v>1.0</v>
      </c>
      <c r="Q140" s="18">
        <v>1.0</v>
      </c>
      <c r="R140" s="17"/>
      <c r="S140" s="17"/>
      <c r="T140" s="17"/>
      <c r="U140" s="18">
        <v>2.0</v>
      </c>
      <c r="V140" s="17" t="s">
        <v>17066</v>
      </c>
      <c r="W140" s="10">
        <v>44254.0</v>
      </c>
      <c r="X140" s="1"/>
      <c r="Y140" s="6"/>
    </row>
    <row r="141">
      <c r="A141" s="17" t="s">
        <v>17067</v>
      </c>
      <c r="B141" s="17" t="s">
        <v>17068</v>
      </c>
      <c r="C141" s="17" t="s">
        <v>17053</v>
      </c>
      <c r="D141" s="17" t="s">
        <v>17054</v>
      </c>
      <c r="E141" s="17"/>
      <c r="F141" s="17"/>
      <c r="G141" s="17"/>
      <c r="H141" s="17"/>
      <c r="I141" s="17"/>
      <c r="J141" s="17" t="s">
        <v>17069</v>
      </c>
      <c r="K141" s="17" t="s">
        <v>30</v>
      </c>
      <c r="L141" s="17" t="s">
        <v>375</v>
      </c>
      <c r="M141" s="17" t="s">
        <v>16202</v>
      </c>
      <c r="N141" s="17" t="s">
        <v>17070</v>
      </c>
      <c r="O141" s="17" t="s">
        <v>17071</v>
      </c>
      <c r="P141" s="18">
        <v>1.0</v>
      </c>
      <c r="Q141" s="18">
        <v>1.0</v>
      </c>
      <c r="R141" s="17"/>
      <c r="S141" s="17"/>
      <c r="T141" s="17"/>
      <c r="U141" s="18">
        <v>422.0</v>
      </c>
      <c r="V141" s="17" t="s">
        <v>17072</v>
      </c>
      <c r="W141" s="10">
        <v>44149.0</v>
      </c>
      <c r="X141" s="1"/>
      <c r="Y141" s="6"/>
    </row>
    <row r="142">
      <c r="A142" s="17" t="s">
        <v>17073</v>
      </c>
      <c r="B142" s="17" t="s">
        <v>17074</v>
      </c>
      <c r="C142" s="17" t="s">
        <v>17075</v>
      </c>
      <c r="D142" s="17"/>
      <c r="E142" s="17"/>
      <c r="F142" s="17"/>
      <c r="G142" s="17"/>
      <c r="H142" s="17"/>
      <c r="I142" s="17"/>
      <c r="J142" s="17" t="s">
        <v>17076</v>
      </c>
      <c r="K142" s="17" t="s">
        <v>30</v>
      </c>
      <c r="L142" s="17" t="s">
        <v>375</v>
      </c>
      <c r="M142" s="17" t="s">
        <v>15863</v>
      </c>
      <c r="N142" s="17" t="s">
        <v>17077</v>
      </c>
      <c r="O142" s="17" t="s">
        <v>17078</v>
      </c>
      <c r="P142" s="18">
        <v>1.0</v>
      </c>
      <c r="Q142" s="18">
        <v>1.0</v>
      </c>
      <c r="R142" s="17"/>
      <c r="S142" s="17"/>
      <c r="T142" s="18">
        <v>20.0</v>
      </c>
      <c r="U142" s="18">
        <v>230.0</v>
      </c>
      <c r="V142" s="17" t="s">
        <v>17079</v>
      </c>
      <c r="W142" s="9"/>
      <c r="X142" s="1"/>
      <c r="Y142" s="1" t="s">
        <v>199</v>
      </c>
    </row>
    <row r="143">
      <c r="A143" s="1" t="s">
        <v>17080</v>
      </c>
      <c r="B143" s="1" t="s">
        <v>17081</v>
      </c>
      <c r="C143" s="1" t="s">
        <v>17082</v>
      </c>
      <c r="J143" s="14" t="s">
        <v>17083</v>
      </c>
      <c r="K143" s="1" t="s">
        <v>30</v>
      </c>
      <c r="L143" s="1" t="s">
        <v>375</v>
      </c>
      <c r="M143" s="1" t="s">
        <v>17084</v>
      </c>
      <c r="N143" s="1" t="s">
        <v>17085</v>
      </c>
      <c r="O143" s="1" t="s">
        <v>17086</v>
      </c>
      <c r="P143" s="1">
        <v>1.0</v>
      </c>
      <c r="Q143" s="1">
        <v>1.0</v>
      </c>
      <c r="T143" s="1">
        <v>9.0</v>
      </c>
      <c r="U143" s="1">
        <v>249.0</v>
      </c>
      <c r="V143" s="1" t="s">
        <v>17087</v>
      </c>
      <c r="W143" s="10">
        <v>43970.0</v>
      </c>
      <c r="X143" s="1"/>
      <c r="Y143" s="1" t="s">
        <v>199</v>
      </c>
    </row>
    <row r="144">
      <c r="A144" s="17" t="s">
        <v>17088</v>
      </c>
      <c r="B144" s="17" t="s">
        <v>17089</v>
      </c>
      <c r="C144" s="17" t="s">
        <v>16977</v>
      </c>
      <c r="D144" s="17" t="s">
        <v>16978</v>
      </c>
      <c r="E144" s="17" t="s">
        <v>16979</v>
      </c>
      <c r="F144" s="17"/>
      <c r="G144" s="17" t="s">
        <v>16980</v>
      </c>
      <c r="H144" s="17" t="s">
        <v>17090</v>
      </c>
      <c r="I144" s="17"/>
      <c r="J144" s="19" t="s">
        <v>17091</v>
      </c>
      <c r="K144" s="17" t="s">
        <v>30</v>
      </c>
      <c r="L144" s="17" t="s">
        <v>79</v>
      </c>
      <c r="M144" s="17" t="s">
        <v>16983</v>
      </c>
      <c r="N144" s="17" t="s">
        <v>17092</v>
      </c>
      <c r="O144" s="17" t="s">
        <v>17093</v>
      </c>
      <c r="P144" s="18">
        <v>1.0</v>
      </c>
      <c r="Q144" s="18">
        <v>1.0</v>
      </c>
      <c r="R144" s="17"/>
      <c r="S144" s="17"/>
      <c r="T144" s="17"/>
      <c r="U144" s="18">
        <v>11.0</v>
      </c>
      <c r="V144" s="17" t="s">
        <v>17094</v>
      </c>
      <c r="W144" s="10">
        <v>44086.0</v>
      </c>
      <c r="X144" s="1"/>
      <c r="Y144" s="6"/>
    </row>
    <row r="145">
      <c r="A145" s="17" t="s">
        <v>17095</v>
      </c>
      <c r="B145" s="17" t="s">
        <v>17096</v>
      </c>
      <c r="C145" s="17" t="s">
        <v>16977</v>
      </c>
      <c r="D145" s="17" t="s">
        <v>16978</v>
      </c>
      <c r="E145" s="17" t="s">
        <v>16979</v>
      </c>
      <c r="F145" s="17"/>
      <c r="G145" s="17" t="s">
        <v>16980</v>
      </c>
      <c r="H145" s="17" t="s">
        <v>17097</v>
      </c>
      <c r="I145" s="17"/>
      <c r="J145" s="17" t="s">
        <v>17098</v>
      </c>
      <c r="K145" s="17" t="s">
        <v>30</v>
      </c>
      <c r="L145" s="17" t="s">
        <v>79</v>
      </c>
      <c r="M145" s="17" t="s">
        <v>16983</v>
      </c>
      <c r="N145" s="17" t="s">
        <v>17099</v>
      </c>
      <c r="O145" s="17" t="s">
        <v>17100</v>
      </c>
      <c r="P145" s="18">
        <v>1.0</v>
      </c>
      <c r="Q145" s="18">
        <v>1.0</v>
      </c>
      <c r="R145" s="17"/>
      <c r="S145" s="17"/>
      <c r="T145" s="17"/>
      <c r="U145" s="18">
        <v>7.0</v>
      </c>
      <c r="V145" s="17" t="s">
        <v>17101</v>
      </c>
      <c r="W145" s="9"/>
      <c r="X145" s="1"/>
      <c r="Y145" s="6"/>
    </row>
    <row r="146">
      <c r="A146" s="1" t="s">
        <v>17102</v>
      </c>
      <c r="B146" s="1" t="s">
        <v>17103</v>
      </c>
      <c r="C146" s="1" t="s">
        <v>17104</v>
      </c>
      <c r="D146" s="1" t="s">
        <v>17105</v>
      </c>
      <c r="J146" s="4" t="s">
        <v>17106</v>
      </c>
      <c r="K146" s="1" t="s">
        <v>30</v>
      </c>
      <c r="L146" s="1" t="s">
        <v>375</v>
      </c>
      <c r="M146" s="1" t="s">
        <v>16778</v>
      </c>
      <c r="N146" s="1" t="s">
        <v>17107</v>
      </c>
      <c r="O146" s="1" t="s">
        <v>17108</v>
      </c>
      <c r="P146" s="1">
        <v>1.0</v>
      </c>
      <c r="Q146" s="1">
        <v>1.0</v>
      </c>
      <c r="U146" s="1">
        <v>47.0</v>
      </c>
      <c r="V146" s="1" t="s">
        <v>17109</v>
      </c>
      <c r="W146" s="10">
        <v>44133.0</v>
      </c>
      <c r="X146" s="1"/>
      <c r="Y146" s="6"/>
    </row>
    <row r="147">
      <c r="A147" s="17" t="s">
        <v>17110</v>
      </c>
      <c r="B147" s="17" t="s">
        <v>17111</v>
      </c>
      <c r="C147" s="17" t="s">
        <v>17112</v>
      </c>
      <c r="D147" s="17"/>
      <c r="E147" s="17"/>
      <c r="F147" s="17"/>
      <c r="G147" s="17"/>
      <c r="H147" s="17" t="s">
        <v>17113</v>
      </c>
      <c r="I147" s="17"/>
      <c r="J147" s="17" t="s">
        <v>17114</v>
      </c>
      <c r="K147" s="17" t="s">
        <v>401</v>
      </c>
      <c r="L147" s="17" t="s">
        <v>375</v>
      </c>
      <c r="M147" s="17" t="s">
        <v>375</v>
      </c>
      <c r="N147" s="17" t="s">
        <v>17115</v>
      </c>
      <c r="O147" s="17" t="s">
        <v>17116</v>
      </c>
      <c r="P147" s="18">
        <v>8.0</v>
      </c>
      <c r="Q147" s="18">
        <v>3.0</v>
      </c>
      <c r="R147" s="18">
        <v>16.0</v>
      </c>
      <c r="S147" s="18">
        <v>6.0</v>
      </c>
      <c r="T147" s="18">
        <v>35.0</v>
      </c>
      <c r="U147" s="18">
        <v>234.0</v>
      </c>
      <c r="V147" s="17" t="s">
        <v>17117</v>
      </c>
      <c r="W147" s="10">
        <v>42650.0</v>
      </c>
      <c r="X147" s="1"/>
      <c r="Y147" s="1" t="s">
        <v>36</v>
      </c>
    </row>
    <row r="148">
      <c r="A148" s="1" t="s">
        <v>17118</v>
      </c>
      <c r="B148" s="4" t="s">
        <v>17119</v>
      </c>
      <c r="C148" s="1" t="s">
        <v>17120</v>
      </c>
      <c r="D148" s="1" t="s">
        <v>17121</v>
      </c>
      <c r="G148" s="1" t="s">
        <v>17122</v>
      </c>
      <c r="J148" s="4" t="s">
        <v>17123</v>
      </c>
      <c r="K148" s="1" t="s">
        <v>401</v>
      </c>
      <c r="L148" s="1" t="s">
        <v>51</v>
      </c>
      <c r="M148" s="1" t="s">
        <v>17124</v>
      </c>
      <c r="N148" s="1" t="s">
        <v>17125</v>
      </c>
      <c r="O148" s="1" t="s">
        <v>17126</v>
      </c>
      <c r="P148" s="1">
        <v>1.0</v>
      </c>
      <c r="Q148" s="1">
        <v>1.0</v>
      </c>
      <c r="U148" s="1">
        <v>58.0</v>
      </c>
      <c r="V148" s="1" t="s">
        <v>17127</v>
      </c>
      <c r="W148" s="10">
        <v>44190.0</v>
      </c>
      <c r="X148" s="1"/>
      <c r="Y148" s="6"/>
    </row>
    <row r="149">
      <c r="A149" s="17" t="s">
        <v>17128</v>
      </c>
      <c r="B149" s="17" t="s">
        <v>17129</v>
      </c>
      <c r="C149" s="17" t="s">
        <v>17130</v>
      </c>
      <c r="D149" s="17"/>
      <c r="E149" s="17"/>
      <c r="F149" s="17"/>
      <c r="G149" s="17"/>
      <c r="H149" s="17"/>
      <c r="I149" s="17"/>
      <c r="J149" s="17" t="s">
        <v>17131</v>
      </c>
      <c r="K149" s="17" t="s">
        <v>30</v>
      </c>
      <c r="L149" s="17" t="s">
        <v>375</v>
      </c>
      <c r="M149" s="17" t="s">
        <v>17132</v>
      </c>
      <c r="N149" s="17" t="s">
        <v>17133</v>
      </c>
      <c r="O149" s="17" t="s">
        <v>17134</v>
      </c>
      <c r="P149" s="18">
        <v>1.0</v>
      </c>
      <c r="Q149" s="18">
        <v>1.0</v>
      </c>
      <c r="R149" s="17"/>
      <c r="S149" s="17"/>
      <c r="T149" s="18">
        <v>11.0</v>
      </c>
      <c r="U149" s="18">
        <v>354.0</v>
      </c>
      <c r="V149" s="17" t="s">
        <v>17135</v>
      </c>
      <c r="W149" s="10">
        <v>44108.0</v>
      </c>
      <c r="X149" s="1"/>
      <c r="Y149" s="1" t="s">
        <v>199</v>
      </c>
    </row>
    <row r="150">
      <c r="A150" s="1" t="s">
        <v>17136</v>
      </c>
      <c r="B150" s="1" t="s">
        <v>17137</v>
      </c>
      <c r="C150" s="1" t="s">
        <v>17138</v>
      </c>
      <c r="H150" s="1" t="s">
        <v>17139</v>
      </c>
      <c r="J150" s="4" t="s">
        <v>17140</v>
      </c>
      <c r="K150" s="1" t="s">
        <v>30</v>
      </c>
      <c r="L150" s="1" t="s">
        <v>375</v>
      </c>
      <c r="M150" s="1" t="s">
        <v>16202</v>
      </c>
      <c r="N150" s="1" t="s">
        <v>17141</v>
      </c>
      <c r="O150" s="1" t="s">
        <v>17142</v>
      </c>
      <c r="P150" s="1">
        <v>1.0</v>
      </c>
      <c r="Q150" s="1">
        <v>1.0</v>
      </c>
      <c r="U150" s="1">
        <v>4.0</v>
      </c>
      <c r="V150" s="1" t="s">
        <v>17143</v>
      </c>
      <c r="W150" s="10">
        <v>44242.0</v>
      </c>
      <c r="X150" s="1"/>
      <c r="Y150" s="6"/>
    </row>
    <row r="151">
      <c r="A151" s="17" t="s">
        <v>17144</v>
      </c>
      <c r="B151" s="17" t="s">
        <v>17145</v>
      </c>
      <c r="C151" s="17" t="s">
        <v>17146</v>
      </c>
      <c r="D151" s="17" t="s">
        <v>17147</v>
      </c>
      <c r="E151" s="17"/>
      <c r="F151" s="17"/>
      <c r="G151" s="17"/>
      <c r="H151" s="17"/>
      <c r="I151" s="17"/>
      <c r="J151" s="17" t="s">
        <v>17148</v>
      </c>
      <c r="K151" s="17" t="s">
        <v>401</v>
      </c>
      <c r="L151" s="17" t="s">
        <v>51</v>
      </c>
      <c r="M151" s="17" t="s">
        <v>17149</v>
      </c>
      <c r="N151" s="17" t="s">
        <v>17150</v>
      </c>
      <c r="O151" s="17" t="s">
        <v>17151</v>
      </c>
      <c r="P151" s="18">
        <v>1.0</v>
      </c>
      <c r="Q151" s="18">
        <v>1.0</v>
      </c>
      <c r="R151" s="17"/>
      <c r="S151" s="17"/>
      <c r="T151" s="17"/>
      <c r="U151" s="18">
        <v>185.0</v>
      </c>
      <c r="V151" s="17" t="s">
        <v>17152</v>
      </c>
      <c r="W151" s="10">
        <v>43848.0</v>
      </c>
      <c r="X151" s="1"/>
      <c r="Y151" s="6"/>
    </row>
    <row r="152">
      <c r="A152" s="1" t="s">
        <v>17153</v>
      </c>
      <c r="B152" s="1" t="s">
        <v>17154</v>
      </c>
      <c r="C152" s="1" t="s">
        <v>17155</v>
      </c>
      <c r="D152" s="1" t="s">
        <v>17156</v>
      </c>
      <c r="E152" s="1" t="s">
        <v>17157</v>
      </c>
      <c r="H152" s="1" t="s">
        <v>17158</v>
      </c>
      <c r="J152" s="14" t="s">
        <v>17159</v>
      </c>
      <c r="K152" s="1" t="s">
        <v>30</v>
      </c>
      <c r="L152" s="1" t="s">
        <v>375</v>
      </c>
      <c r="M152" s="1" t="s">
        <v>375</v>
      </c>
      <c r="N152" s="1" t="s">
        <v>17160</v>
      </c>
      <c r="O152" s="1" t="s">
        <v>17161</v>
      </c>
      <c r="P152" s="1">
        <v>1.0</v>
      </c>
      <c r="Q152" s="1">
        <v>1.0</v>
      </c>
      <c r="R152" s="1">
        <v>1.0</v>
      </c>
      <c r="U152" s="1">
        <v>140.0</v>
      </c>
      <c r="V152" s="1" t="s">
        <v>17162</v>
      </c>
      <c r="W152" s="10">
        <v>43516.0</v>
      </c>
      <c r="X152" s="1"/>
      <c r="Y152" s="6"/>
    </row>
    <row r="153">
      <c r="A153" s="17" t="s">
        <v>17163</v>
      </c>
      <c r="B153" s="17" t="s">
        <v>17164</v>
      </c>
      <c r="C153" s="17" t="s">
        <v>17165</v>
      </c>
      <c r="D153" s="17" t="s">
        <v>17166</v>
      </c>
      <c r="E153" s="21" t="s">
        <v>17167</v>
      </c>
      <c r="F153" s="17"/>
      <c r="G153" s="17" t="s">
        <v>17168</v>
      </c>
      <c r="H153" s="17" t="s">
        <v>17169</v>
      </c>
      <c r="I153" s="17" t="s">
        <v>17170</v>
      </c>
      <c r="J153" s="17" t="s">
        <v>17171</v>
      </c>
      <c r="K153" s="17" t="s">
        <v>30</v>
      </c>
      <c r="L153" s="17" t="s">
        <v>375</v>
      </c>
      <c r="M153" s="17" t="s">
        <v>17172</v>
      </c>
      <c r="N153" s="17" t="s">
        <v>17173</v>
      </c>
      <c r="O153" s="17" t="s">
        <v>17174</v>
      </c>
      <c r="P153" s="18">
        <v>1.0</v>
      </c>
      <c r="Q153" s="18">
        <v>1.0</v>
      </c>
      <c r="R153" s="18">
        <v>1.0</v>
      </c>
      <c r="S153" s="17"/>
      <c r="T153" s="18">
        <v>7.0</v>
      </c>
      <c r="U153" s="18">
        <v>189.0</v>
      </c>
      <c r="V153" s="17" t="s">
        <v>17175</v>
      </c>
      <c r="W153" s="10">
        <v>44095.0</v>
      </c>
      <c r="X153" s="1"/>
      <c r="Y153" s="1" t="s">
        <v>199</v>
      </c>
    </row>
    <row r="154">
      <c r="A154" s="17" t="s">
        <v>17176</v>
      </c>
      <c r="B154" s="17" t="s">
        <v>17177</v>
      </c>
      <c r="C154" s="17" t="s">
        <v>17178</v>
      </c>
      <c r="D154" s="17" t="s">
        <v>17179</v>
      </c>
      <c r="E154" s="17"/>
      <c r="F154" s="17"/>
      <c r="G154" s="17" t="s">
        <v>17180</v>
      </c>
      <c r="H154" s="17"/>
      <c r="I154" s="17"/>
      <c r="J154" s="17" t="s">
        <v>17181</v>
      </c>
      <c r="K154" s="17" t="s">
        <v>16588</v>
      </c>
      <c r="L154" s="17" t="s">
        <v>17182</v>
      </c>
      <c r="M154" s="17" t="s">
        <v>17183</v>
      </c>
      <c r="N154" s="17" t="s">
        <v>17184</v>
      </c>
      <c r="O154" s="17" t="s">
        <v>17185</v>
      </c>
      <c r="P154" s="18">
        <v>1.0</v>
      </c>
      <c r="Q154" s="18">
        <v>1.0</v>
      </c>
      <c r="R154" s="18">
        <v>1.0</v>
      </c>
      <c r="S154" s="17"/>
      <c r="T154" s="17"/>
      <c r="U154" s="18">
        <v>31.0</v>
      </c>
      <c r="V154" s="17" t="s">
        <v>17186</v>
      </c>
      <c r="W154" s="10">
        <v>43052.0</v>
      </c>
      <c r="X154" s="1"/>
      <c r="Y154" s="1" t="s">
        <v>36</v>
      </c>
    </row>
    <row r="155">
      <c r="A155" s="1" t="s">
        <v>17187</v>
      </c>
      <c r="B155" s="1" t="s">
        <v>17188</v>
      </c>
      <c r="C155" s="1" t="s">
        <v>17189</v>
      </c>
      <c r="D155" s="1" t="s">
        <v>17190</v>
      </c>
      <c r="E155" s="1" t="s">
        <v>17191</v>
      </c>
      <c r="G155" s="1" t="s">
        <v>17192</v>
      </c>
      <c r="J155" s="4" t="s">
        <v>17193</v>
      </c>
      <c r="K155" s="1" t="s">
        <v>30</v>
      </c>
      <c r="L155" s="1" t="s">
        <v>375</v>
      </c>
      <c r="M155" s="1" t="s">
        <v>17194</v>
      </c>
      <c r="N155" s="1" t="s">
        <v>17195</v>
      </c>
      <c r="O155" s="1" t="s">
        <v>17196</v>
      </c>
      <c r="P155" s="1">
        <v>1.0</v>
      </c>
      <c r="Q155" s="1">
        <v>1.0</v>
      </c>
      <c r="R155" s="1">
        <v>1.0</v>
      </c>
      <c r="S155" s="1">
        <v>1.0</v>
      </c>
      <c r="U155" s="1">
        <v>496.0</v>
      </c>
      <c r="V155" s="1" t="s">
        <v>17197</v>
      </c>
      <c r="W155" s="9"/>
      <c r="X155" s="1"/>
      <c r="Y155" s="1" t="s">
        <v>199</v>
      </c>
    </row>
    <row r="156">
      <c r="A156" s="17" t="s">
        <v>17198</v>
      </c>
      <c r="B156" s="17" t="s">
        <v>17199</v>
      </c>
      <c r="C156" s="17" t="s">
        <v>17200</v>
      </c>
      <c r="D156" s="17" t="s">
        <v>17201</v>
      </c>
      <c r="E156" s="17" t="s">
        <v>17202</v>
      </c>
      <c r="F156" s="17" t="s">
        <v>17203</v>
      </c>
      <c r="G156" s="17" t="s">
        <v>17204</v>
      </c>
      <c r="H156" s="17"/>
      <c r="I156" s="17"/>
      <c r="J156" s="17" t="s">
        <v>17205</v>
      </c>
      <c r="K156" s="17" t="s">
        <v>401</v>
      </c>
      <c r="L156" s="17" t="s">
        <v>79</v>
      </c>
      <c r="M156" s="17" t="s">
        <v>17206</v>
      </c>
      <c r="N156" s="17" t="s">
        <v>17207</v>
      </c>
      <c r="O156" s="17" t="s">
        <v>17208</v>
      </c>
      <c r="P156" s="18">
        <v>1.0</v>
      </c>
      <c r="Q156" s="18">
        <v>2.0</v>
      </c>
      <c r="R156" s="18">
        <v>1.0</v>
      </c>
      <c r="S156" s="18">
        <v>4.0</v>
      </c>
      <c r="T156" s="17"/>
      <c r="U156" s="18">
        <v>28.0</v>
      </c>
      <c r="V156" s="17" t="s">
        <v>17209</v>
      </c>
      <c r="W156" s="10">
        <v>43963.0</v>
      </c>
      <c r="X156" s="1" t="s">
        <v>135</v>
      </c>
      <c r="Y156" s="1" t="s">
        <v>36</v>
      </c>
    </row>
    <row r="157">
      <c r="A157" s="17" t="s">
        <v>17210</v>
      </c>
      <c r="B157" s="17" t="s">
        <v>17211</v>
      </c>
      <c r="C157" s="17" t="s">
        <v>17212</v>
      </c>
      <c r="D157" s="17" t="s">
        <v>17213</v>
      </c>
      <c r="E157" s="17"/>
      <c r="F157" s="17"/>
      <c r="G157" s="17"/>
      <c r="H157" s="17"/>
      <c r="I157" s="17"/>
      <c r="J157" s="17" t="s">
        <v>17214</v>
      </c>
      <c r="K157" s="17" t="s">
        <v>30</v>
      </c>
      <c r="L157" s="17" t="s">
        <v>375</v>
      </c>
      <c r="M157" s="17" t="s">
        <v>17215</v>
      </c>
      <c r="N157" s="17" t="s">
        <v>17216</v>
      </c>
      <c r="O157" s="17" t="s">
        <v>17217</v>
      </c>
      <c r="P157" s="18">
        <v>1.0</v>
      </c>
      <c r="Q157" s="18">
        <v>1.0</v>
      </c>
      <c r="R157" s="17"/>
      <c r="S157" s="17"/>
      <c r="T157" s="18">
        <v>1.0</v>
      </c>
      <c r="U157" s="18">
        <v>86.0</v>
      </c>
      <c r="V157" s="17" t="s">
        <v>17218</v>
      </c>
      <c r="W157" s="10">
        <v>43876.0</v>
      </c>
      <c r="X157" s="1"/>
      <c r="Y157" s="6"/>
    </row>
    <row r="158">
      <c r="A158" s="1" t="s">
        <v>17219</v>
      </c>
      <c r="B158" s="1" t="s">
        <v>17220</v>
      </c>
      <c r="C158" s="1" t="s">
        <v>17221</v>
      </c>
      <c r="J158" s="14" t="s">
        <v>17222</v>
      </c>
      <c r="K158" s="1" t="s">
        <v>30</v>
      </c>
      <c r="L158" s="1" t="s">
        <v>375</v>
      </c>
      <c r="M158" s="1" t="s">
        <v>17223</v>
      </c>
      <c r="N158" s="1" t="s">
        <v>17224</v>
      </c>
      <c r="O158" s="1" t="s">
        <v>17225</v>
      </c>
      <c r="P158" s="1">
        <v>1.0</v>
      </c>
      <c r="Q158" s="1">
        <v>1.0</v>
      </c>
      <c r="U158" s="1">
        <v>32.0</v>
      </c>
      <c r="V158" s="1" t="s">
        <v>17226</v>
      </c>
      <c r="W158" s="10">
        <v>44232.0</v>
      </c>
      <c r="X158" s="1"/>
      <c r="Y158" s="6"/>
    </row>
    <row r="159">
      <c r="A159" s="17" t="s">
        <v>17227</v>
      </c>
      <c r="B159" s="17" t="s">
        <v>17228</v>
      </c>
      <c r="C159" s="17" t="s">
        <v>17007</v>
      </c>
      <c r="D159" s="17" t="s">
        <v>17008</v>
      </c>
      <c r="E159" s="17"/>
      <c r="F159" s="17"/>
      <c r="G159" s="17"/>
      <c r="H159" s="17"/>
      <c r="I159" s="17"/>
      <c r="J159" s="17" t="s">
        <v>17229</v>
      </c>
      <c r="K159" s="17" t="s">
        <v>30</v>
      </c>
      <c r="L159" s="17" t="s">
        <v>375</v>
      </c>
      <c r="M159" s="17" t="s">
        <v>375</v>
      </c>
      <c r="N159" s="17" t="s">
        <v>17230</v>
      </c>
      <c r="O159" s="17" t="s">
        <v>17231</v>
      </c>
      <c r="P159" s="18">
        <v>1.0</v>
      </c>
      <c r="Q159" s="18">
        <v>1.0</v>
      </c>
      <c r="R159" s="17"/>
      <c r="S159" s="17"/>
      <c r="T159" s="17"/>
      <c r="U159" s="18">
        <v>15.0</v>
      </c>
      <c r="V159" s="17" t="s">
        <v>17232</v>
      </c>
      <c r="W159" s="10">
        <v>44185.0</v>
      </c>
      <c r="X159" s="1"/>
      <c r="Y159" s="6"/>
    </row>
    <row r="160">
      <c r="A160" s="17" t="s">
        <v>17233</v>
      </c>
      <c r="B160" s="17" t="s">
        <v>17234</v>
      </c>
      <c r="C160" s="17" t="s">
        <v>17235</v>
      </c>
      <c r="D160" s="17"/>
      <c r="E160" s="17"/>
      <c r="F160" s="17"/>
      <c r="G160" s="17"/>
      <c r="H160" s="17"/>
      <c r="I160" s="17"/>
      <c r="J160" s="17" t="s">
        <v>17236</v>
      </c>
      <c r="K160" s="17" t="s">
        <v>30</v>
      </c>
      <c r="L160" s="17" t="s">
        <v>375</v>
      </c>
      <c r="M160" s="17" t="s">
        <v>16161</v>
      </c>
      <c r="N160" s="17" t="s">
        <v>17237</v>
      </c>
      <c r="O160" s="17" t="s">
        <v>17238</v>
      </c>
      <c r="P160" s="18">
        <v>1.0</v>
      </c>
      <c r="Q160" s="18">
        <v>1.0</v>
      </c>
      <c r="R160" s="17"/>
      <c r="S160" s="17"/>
      <c r="T160" s="17"/>
      <c r="U160" s="18">
        <v>3.0</v>
      </c>
      <c r="V160" s="17" t="s">
        <v>17239</v>
      </c>
      <c r="W160" s="10">
        <v>44225.0</v>
      </c>
      <c r="X160" s="1"/>
      <c r="Y160" s="6"/>
    </row>
    <row r="161">
      <c r="A161" s="1" t="s">
        <v>17240</v>
      </c>
      <c r="B161" s="1" t="s">
        <v>17241</v>
      </c>
      <c r="C161" s="1" t="s">
        <v>17242</v>
      </c>
      <c r="D161" s="1" t="s">
        <v>17242</v>
      </c>
      <c r="E161" s="1" t="s">
        <v>17243</v>
      </c>
      <c r="F161" s="1" t="s">
        <v>17244</v>
      </c>
      <c r="G161" s="1" t="s">
        <v>17245</v>
      </c>
      <c r="H161" s="1" t="s">
        <v>17246</v>
      </c>
      <c r="J161" s="4" t="s">
        <v>17247</v>
      </c>
      <c r="K161" s="1" t="s">
        <v>30</v>
      </c>
      <c r="L161" s="1" t="s">
        <v>375</v>
      </c>
      <c r="M161" s="1" t="s">
        <v>17248</v>
      </c>
      <c r="N161" s="1" t="s">
        <v>17249</v>
      </c>
      <c r="O161" s="1" t="s">
        <v>17250</v>
      </c>
      <c r="P161" s="1">
        <v>1.0</v>
      </c>
      <c r="Q161" s="1">
        <v>1.0</v>
      </c>
      <c r="U161" s="1">
        <v>16.0</v>
      </c>
      <c r="V161" s="1" t="s">
        <v>17251</v>
      </c>
      <c r="W161" s="10">
        <v>44194.0</v>
      </c>
      <c r="X161" s="1"/>
      <c r="Y161" s="1" t="s">
        <v>36</v>
      </c>
    </row>
    <row r="162">
      <c r="A162" s="1" t="s">
        <v>17252</v>
      </c>
      <c r="B162" s="1" t="s">
        <v>17253</v>
      </c>
      <c r="C162" s="1" t="s">
        <v>17038</v>
      </c>
      <c r="J162" s="4" t="s">
        <v>17254</v>
      </c>
      <c r="K162" s="1" t="s">
        <v>30</v>
      </c>
      <c r="L162" s="1" t="s">
        <v>375</v>
      </c>
      <c r="M162" s="1" t="s">
        <v>375</v>
      </c>
      <c r="N162" s="1" t="s">
        <v>17255</v>
      </c>
      <c r="O162" s="1" t="s">
        <v>17256</v>
      </c>
      <c r="P162" s="1">
        <v>1.0</v>
      </c>
      <c r="Q162" s="1">
        <v>1.0</v>
      </c>
      <c r="U162" s="1">
        <v>2.0</v>
      </c>
      <c r="V162" s="1" t="s">
        <v>17257</v>
      </c>
      <c r="W162" s="9"/>
      <c r="X162" s="1"/>
      <c r="Y162" s="6"/>
    </row>
    <row r="163">
      <c r="A163" s="1" t="s">
        <v>17258</v>
      </c>
      <c r="B163" s="4" t="s">
        <v>17259</v>
      </c>
      <c r="C163" s="1" t="s">
        <v>17260</v>
      </c>
      <c r="D163" s="1" t="s">
        <v>17261</v>
      </c>
      <c r="E163" s="1" t="s">
        <v>17262</v>
      </c>
      <c r="J163" s="4" t="s">
        <v>17263</v>
      </c>
      <c r="K163" s="1" t="s">
        <v>30</v>
      </c>
      <c r="L163" s="1" t="s">
        <v>79</v>
      </c>
      <c r="M163" s="1" t="s">
        <v>17264</v>
      </c>
      <c r="N163" s="1" t="s">
        <v>17265</v>
      </c>
      <c r="O163" s="1" t="s">
        <v>17266</v>
      </c>
      <c r="P163" s="1">
        <v>1.0</v>
      </c>
      <c r="Q163" s="1">
        <v>1.0</v>
      </c>
      <c r="U163" s="1">
        <v>14.0</v>
      </c>
      <c r="V163" s="1" t="s">
        <v>17267</v>
      </c>
      <c r="W163" s="10">
        <v>44138.0</v>
      </c>
      <c r="X163" s="1" t="s">
        <v>95</v>
      </c>
      <c r="Y163" s="6"/>
    </row>
    <row r="164">
      <c r="A164" s="1" t="s">
        <v>17268</v>
      </c>
      <c r="B164" s="1" t="s">
        <v>10100</v>
      </c>
      <c r="C164" s="1" t="s">
        <v>17269</v>
      </c>
      <c r="D164" s="1" t="s">
        <v>17270</v>
      </c>
      <c r="E164" s="1" t="s">
        <v>17271</v>
      </c>
      <c r="G164" s="1" t="s">
        <v>17272</v>
      </c>
      <c r="J164" s="14" t="s">
        <v>17273</v>
      </c>
      <c r="K164" s="1" t="s">
        <v>30</v>
      </c>
      <c r="L164" s="1" t="s">
        <v>375</v>
      </c>
      <c r="M164" s="1" t="s">
        <v>16971</v>
      </c>
      <c r="N164" s="1" t="s">
        <v>17274</v>
      </c>
      <c r="O164" s="1" t="s">
        <v>17275</v>
      </c>
      <c r="P164" s="1">
        <v>2.0</v>
      </c>
      <c r="Q164" s="1">
        <v>1.0</v>
      </c>
      <c r="U164" s="1">
        <v>43.0</v>
      </c>
      <c r="V164" s="1" t="s">
        <v>17276</v>
      </c>
      <c r="W164" s="10">
        <v>43988.0</v>
      </c>
      <c r="X164" s="1"/>
      <c r="Y164" s="6"/>
    </row>
    <row r="165">
      <c r="A165" s="1" t="s">
        <v>17277</v>
      </c>
      <c r="B165" s="1" t="s">
        <v>17278</v>
      </c>
      <c r="C165" s="1" t="s">
        <v>17279</v>
      </c>
      <c r="D165" s="1" t="s">
        <v>17280</v>
      </c>
      <c r="E165" s="1" t="s">
        <v>17281</v>
      </c>
      <c r="F165" s="1" t="s">
        <v>17282</v>
      </c>
      <c r="G165" s="1" t="s">
        <v>17283</v>
      </c>
      <c r="H165" s="1" t="s">
        <v>17284</v>
      </c>
      <c r="J165" s="4" t="s">
        <v>17285</v>
      </c>
      <c r="K165" s="1" t="s">
        <v>401</v>
      </c>
      <c r="L165" s="1" t="s">
        <v>375</v>
      </c>
      <c r="M165" s="1" t="s">
        <v>17286</v>
      </c>
      <c r="N165" s="1" t="s">
        <v>17287</v>
      </c>
      <c r="O165" s="1" t="s">
        <v>17288</v>
      </c>
      <c r="P165" s="1">
        <v>1.0</v>
      </c>
      <c r="Q165" s="1">
        <v>2.0</v>
      </c>
      <c r="R165" s="1">
        <v>1.0</v>
      </c>
      <c r="U165" s="1">
        <v>2817.0</v>
      </c>
      <c r="V165" s="1" t="s">
        <v>17289</v>
      </c>
      <c r="W165" s="10">
        <v>41113.0</v>
      </c>
      <c r="X165" s="1"/>
      <c r="Y165" s="1" t="s">
        <v>5816</v>
      </c>
    </row>
    <row r="166">
      <c r="A166" s="17" t="s">
        <v>17290</v>
      </c>
      <c r="B166" s="17" t="s">
        <v>17291</v>
      </c>
      <c r="C166" s="17" t="s">
        <v>17292</v>
      </c>
      <c r="D166" s="17" t="s">
        <v>17293</v>
      </c>
      <c r="E166" s="17"/>
      <c r="F166" s="17"/>
      <c r="G166" s="17" t="s">
        <v>17294</v>
      </c>
      <c r="H166" s="17" t="s">
        <v>17295</v>
      </c>
      <c r="I166" s="17"/>
      <c r="J166" s="17" t="s">
        <v>17296</v>
      </c>
      <c r="K166" s="17" t="s">
        <v>30</v>
      </c>
      <c r="L166" s="17" t="s">
        <v>375</v>
      </c>
      <c r="M166" s="17" t="s">
        <v>17297</v>
      </c>
      <c r="N166" s="17" t="s">
        <v>17298</v>
      </c>
      <c r="O166" s="17" t="s">
        <v>17299</v>
      </c>
      <c r="P166" s="18">
        <v>1.0</v>
      </c>
      <c r="Q166" s="18">
        <v>2.0</v>
      </c>
      <c r="R166" s="17"/>
      <c r="S166" s="17"/>
      <c r="T166" s="17"/>
      <c r="U166" s="18">
        <v>46.0</v>
      </c>
      <c r="V166" s="17" t="s">
        <v>17300</v>
      </c>
      <c r="W166" s="10">
        <v>43704.0</v>
      </c>
      <c r="X166" s="1"/>
      <c r="Y166" s="6"/>
    </row>
    <row r="167">
      <c r="A167" s="17" t="s">
        <v>17301</v>
      </c>
      <c r="B167" s="17" t="s">
        <v>17302</v>
      </c>
      <c r="C167" s="17" t="s">
        <v>17303</v>
      </c>
      <c r="D167" s="17"/>
      <c r="E167" s="17"/>
      <c r="F167" s="17"/>
      <c r="G167" s="17"/>
      <c r="H167" s="17"/>
      <c r="I167" s="17"/>
      <c r="J167" s="17" t="s">
        <v>17304</v>
      </c>
      <c r="K167" s="17" t="s">
        <v>30</v>
      </c>
      <c r="L167" s="17" t="s">
        <v>375</v>
      </c>
      <c r="M167" s="17" t="s">
        <v>17305</v>
      </c>
      <c r="N167" s="17" t="s">
        <v>17306</v>
      </c>
      <c r="O167" s="17" t="s">
        <v>17307</v>
      </c>
      <c r="P167" s="18">
        <v>1.0</v>
      </c>
      <c r="Q167" s="18">
        <v>1.0</v>
      </c>
      <c r="R167" s="18">
        <v>1.0</v>
      </c>
      <c r="S167" s="17"/>
      <c r="T167" s="17"/>
      <c r="U167" s="18">
        <v>50.0</v>
      </c>
      <c r="V167" s="17" t="s">
        <v>17308</v>
      </c>
      <c r="W167" s="9"/>
      <c r="X167" s="1"/>
      <c r="Y167" s="1" t="s">
        <v>199</v>
      </c>
    </row>
    <row r="168">
      <c r="A168" s="17" t="s">
        <v>17309</v>
      </c>
      <c r="B168" s="17" t="s">
        <v>17310</v>
      </c>
      <c r="C168" s="17" t="s">
        <v>16184</v>
      </c>
      <c r="D168" s="17" t="s">
        <v>16185</v>
      </c>
      <c r="E168" s="17" t="s">
        <v>16186</v>
      </c>
      <c r="F168" s="17" t="s">
        <v>16187</v>
      </c>
      <c r="G168" s="17" t="s">
        <v>16188</v>
      </c>
      <c r="H168" s="17"/>
      <c r="I168" s="17"/>
      <c r="J168" s="17" t="s">
        <v>17311</v>
      </c>
      <c r="K168" s="17" t="s">
        <v>30</v>
      </c>
      <c r="L168" s="17" t="s">
        <v>375</v>
      </c>
      <c r="M168" s="17" t="s">
        <v>16663</v>
      </c>
      <c r="N168" s="17" t="s">
        <v>17312</v>
      </c>
      <c r="O168" s="17" t="s">
        <v>17313</v>
      </c>
      <c r="P168" s="18">
        <v>1.0</v>
      </c>
      <c r="Q168" s="18">
        <v>1.0</v>
      </c>
      <c r="R168" s="17"/>
      <c r="S168" s="17"/>
      <c r="T168" s="17"/>
      <c r="U168" s="18">
        <v>35.0</v>
      </c>
      <c r="V168" s="17" t="s">
        <v>17314</v>
      </c>
      <c r="W168" s="10">
        <v>44089.0</v>
      </c>
      <c r="X168" s="1"/>
      <c r="Y168" s="6"/>
    </row>
    <row r="169">
      <c r="A169" s="17" t="s">
        <v>17315</v>
      </c>
      <c r="B169" s="17" t="s">
        <v>17316</v>
      </c>
      <c r="C169" s="17" t="s">
        <v>17317</v>
      </c>
      <c r="D169" s="17" t="s">
        <v>17318</v>
      </c>
      <c r="E169" s="17"/>
      <c r="F169" s="17" t="s">
        <v>17319</v>
      </c>
      <c r="G169" s="17" t="s">
        <v>17320</v>
      </c>
      <c r="H169" s="17"/>
      <c r="I169" s="17"/>
      <c r="J169" s="17" t="s">
        <v>17321</v>
      </c>
      <c r="K169" s="17" t="s">
        <v>30</v>
      </c>
      <c r="L169" s="17" t="s">
        <v>375</v>
      </c>
      <c r="M169" s="17" t="s">
        <v>17322</v>
      </c>
      <c r="N169" s="17" t="s">
        <v>17323</v>
      </c>
      <c r="O169" s="17" t="s">
        <v>17324</v>
      </c>
      <c r="P169" s="18">
        <v>2.0</v>
      </c>
      <c r="Q169" s="18">
        <v>1.0</v>
      </c>
      <c r="R169" s="17"/>
      <c r="S169" s="17"/>
      <c r="T169" s="17"/>
      <c r="U169" s="18">
        <v>14.0</v>
      </c>
      <c r="V169" s="17" t="s">
        <v>17325</v>
      </c>
      <c r="W169" s="9"/>
      <c r="X169" s="1"/>
      <c r="Y169" s="1" t="s">
        <v>199</v>
      </c>
    </row>
    <row r="170">
      <c r="A170" s="1" t="s">
        <v>17326</v>
      </c>
      <c r="B170" s="1" t="s">
        <v>17327</v>
      </c>
      <c r="C170" s="1" t="s">
        <v>17328</v>
      </c>
      <c r="D170" s="1" t="s">
        <v>17329</v>
      </c>
      <c r="F170" s="1" t="s">
        <v>17330</v>
      </c>
      <c r="G170" s="1" t="s">
        <v>17331</v>
      </c>
      <c r="H170" s="1" t="s">
        <v>17332</v>
      </c>
      <c r="J170" s="4" t="s">
        <v>17333</v>
      </c>
      <c r="K170" s="1" t="s">
        <v>30</v>
      </c>
      <c r="L170" s="1" t="s">
        <v>375</v>
      </c>
      <c r="M170" s="1" t="s">
        <v>17334</v>
      </c>
      <c r="N170" s="1" t="s">
        <v>17335</v>
      </c>
      <c r="O170" s="1" t="s">
        <v>17336</v>
      </c>
      <c r="P170" s="1">
        <v>1.0</v>
      </c>
      <c r="Q170" s="1">
        <v>1.0</v>
      </c>
      <c r="R170" s="1">
        <v>1.0</v>
      </c>
      <c r="U170" s="1">
        <v>59.0</v>
      </c>
      <c r="V170" s="1" t="s">
        <v>17337</v>
      </c>
      <c r="W170" s="10">
        <v>44093.0</v>
      </c>
      <c r="X170" s="1" t="s">
        <v>95</v>
      </c>
      <c r="Y170" s="1" t="s">
        <v>199</v>
      </c>
    </row>
    <row r="171">
      <c r="A171" s="1" t="s">
        <v>17338</v>
      </c>
      <c r="B171" s="1" t="s">
        <v>17339</v>
      </c>
      <c r="C171" s="1" t="s">
        <v>17340</v>
      </c>
      <c r="F171" s="1" t="s">
        <v>17341</v>
      </c>
      <c r="G171" s="1" t="s">
        <v>17342</v>
      </c>
      <c r="J171" s="4" t="s">
        <v>17343</v>
      </c>
      <c r="K171" s="1" t="s">
        <v>30</v>
      </c>
      <c r="L171" s="1" t="s">
        <v>375</v>
      </c>
      <c r="M171" s="1" t="s">
        <v>375</v>
      </c>
      <c r="N171" s="1" t="s">
        <v>17344</v>
      </c>
      <c r="O171" s="1" t="s">
        <v>17345</v>
      </c>
      <c r="P171" s="1">
        <v>1.0</v>
      </c>
      <c r="Q171" s="1">
        <v>1.0</v>
      </c>
      <c r="U171" s="1">
        <v>27.0</v>
      </c>
      <c r="V171" s="1" t="s">
        <v>17346</v>
      </c>
      <c r="W171" s="10">
        <v>44198.0</v>
      </c>
      <c r="X171" s="1" t="s">
        <v>95</v>
      </c>
      <c r="Y171" s="1" t="s">
        <v>199</v>
      </c>
    </row>
    <row r="172">
      <c r="A172" s="17" t="s">
        <v>17347</v>
      </c>
      <c r="B172" s="17" t="s">
        <v>17348</v>
      </c>
      <c r="C172" s="17" t="s">
        <v>17349</v>
      </c>
      <c r="D172" s="17" t="s">
        <v>17350</v>
      </c>
      <c r="E172" s="17"/>
      <c r="F172" s="17"/>
      <c r="G172" s="17"/>
      <c r="H172" s="17"/>
      <c r="I172" s="17"/>
      <c r="J172" s="17" t="s">
        <v>17351</v>
      </c>
      <c r="K172" s="17" t="s">
        <v>30</v>
      </c>
      <c r="L172" s="17" t="s">
        <v>375</v>
      </c>
      <c r="M172" s="17" t="s">
        <v>17352</v>
      </c>
      <c r="N172" s="17" t="s">
        <v>17353</v>
      </c>
      <c r="O172" s="17" t="s">
        <v>17354</v>
      </c>
      <c r="P172" s="18">
        <v>5.0</v>
      </c>
      <c r="Q172" s="18">
        <v>1.0</v>
      </c>
      <c r="R172" s="17"/>
      <c r="S172" s="18">
        <v>3.0</v>
      </c>
      <c r="T172" s="18">
        <v>1.0</v>
      </c>
      <c r="U172" s="18">
        <v>62.0</v>
      </c>
      <c r="V172" s="17" t="s">
        <v>17355</v>
      </c>
      <c r="W172" s="9"/>
      <c r="X172" s="1"/>
      <c r="Y172" s="6"/>
    </row>
    <row r="173">
      <c r="A173" s="1" t="s">
        <v>17356</v>
      </c>
      <c r="B173" s="1" t="s">
        <v>17357</v>
      </c>
      <c r="C173" s="1" t="s">
        <v>17358</v>
      </c>
      <c r="D173" s="1" t="s">
        <v>17359</v>
      </c>
      <c r="J173" s="4" t="s">
        <v>17360</v>
      </c>
      <c r="K173" s="1" t="s">
        <v>30</v>
      </c>
      <c r="L173" s="1" t="s">
        <v>375</v>
      </c>
      <c r="M173" s="1" t="s">
        <v>16663</v>
      </c>
      <c r="N173" s="1" t="s">
        <v>17361</v>
      </c>
      <c r="O173" s="1" t="s">
        <v>17362</v>
      </c>
      <c r="P173" s="1">
        <v>1.0</v>
      </c>
      <c r="Q173" s="1">
        <v>1.0</v>
      </c>
      <c r="U173" s="1">
        <v>13.0</v>
      </c>
      <c r="V173" s="1" t="s">
        <v>17363</v>
      </c>
      <c r="W173" s="10">
        <v>44188.0</v>
      </c>
      <c r="X173" s="1"/>
      <c r="Y173" s="6"/>
    </row>
    <row r="174">
      <c r="A174" s="17" t="s">
        <v>17364</v>
      </c>
      <c r="B174" s="17" t="s">
        <v>17365</v>
      </c>
      <c r="C174" s="17" t="s">
        <v>17366</v>
      </c>
      <c r="D174" s="17"/>
      <c r="E174" s="17"/>
      <c r="F174" s="17"/>
      <c r="G174" s="17"/>
      <c r="H174" s="17" t="s">
        <v>17367</v>
      </c>
      <c r="I174" s="17"/>
      <c r="J174" s="17" t="s">
        <v>17368</v>
      </c>
      <c r="K174" s="17" t="s">
        <v>30</v>
      </c>
      <c r="L174" s="17" t="s">
        <v>375</v>
      </c>
      <c r="M174" s="17" t="s">
        <v>16202</v>
      </c>
      <c r="N174" s="17" t="s">
        <v>17369</v>
      </c>
      <c r="O174" s="17" t="s">
        <v>17370</v>
      </c>
      <c r="P174" s="18">
        <v>1.0</v>
      </c>
      <c r="Q174" s="18">
        <v>1.0</v>
      </c>
      <c r="R174" s="17"/>
      <c r="S174" s="17"/>
      <c r="T174" s="18">
        <v>9.0</v>
      </c>
      <c r="U174" s="18">
        <v>18.0</v>
      </c>
      <c r="V174" s="17" t="s">
        <v>17371</v>
      </c>
      <c r="W174" s="9"/>
      <c r="X174" s="1"/>
      <c r="Y174" s="1" t="s">
        <v>199</v>
      </c>
    </row>
    <row r="175">
      <c r="A175" s="17" t="s">
        <v>17372</v>
      </c>
      <c r="B175" s="17" t="s">
        <v>17373</v>
      </c>
      <c r="C175" s="17" t="s">
        <v>17374</v>
      </c>
      <c r="D175" s="17"/>
      <c r="E175" s="17"/>
      <c r="F175" s="17"/>
      <c r="G175" s="17" t="s">
        <v>12195</v>
      </c>
      <c r="H175" s="17"/>
      <c r="I175" s="17"/>
      <c r="J175" s="17" t="s">
        <v>17375</v>
      </c>
      <c r="K175" s="17" t="s">
        <v>401</v>
      </c>
      <c r="L175" s="17" t="s">
        <v>375</v>
      </c>
      <c r="M175" s="17" t="s">
        <v>375</v>
      </c>
      <c r="N175" s="17" t="s">
        <v>17376</v>
      </c>
      <c r="O175" s="17" t="s">
        <v>17377</v>
      </c>
      <c r="P175" s="18">
        <v>1.0</v>
      </c>
      <c r="Q175" s="18">
        <v>1.0</v>
      </c>
      <c r="R175" s="17"/>
      <c r="S175" s="17"/>
      <c r="T175" s="17"/>
      <c r="U175" s="18">
        <v>8.0</v>
      </c>
      <c r="V175" s="17" t="s">
        <v>17378</v>
      </c>
      <c r="W175" s="10">
        <v>44202.0</v>
      </c>
      <c r="X175" s="1"/>
      <c r="Y175" s="6"/>
    </row>
    <row r="176">
      <c r="A176" s="17" t="s">
        <v>17379</v>
      </c>
      <c r="B176" s="17" t="s">
        <v>17380</v>
      </c>
      <c r="C176" s="17" t="s">
        <v>17381</v>
      </c>
      <c r="D176" s="17" t="s">
        <v>17382</v>
      </c>
      <c r="E176" s="21" t="s">
        <v>17383</v>
      </c>
      <c r="F176" s="17"/>
      <c r="G176" s="17" t="s">
        <v>15964</v>
      </c>
      <c r="H176" s="17" t="s">
        <v>17384</v>
      </c>
      <c r="I176" s="17"/>
      <c r="J176" s="19" t="s">
        <v>17385</v>
      </c>
      <c r="K176" s="17" t="s">
        <v>401</v>
      </c>
      <c r="L176" s="17" t="s">
        <v>375</v>
      </c>
      <c r="M176" s="17" t="s">
        <v>15855</v>
      </c>
      <c r="N176" s="17" t="s">
        <v>17386</v>
      </c>
      <c r="O176" s="17" t="s">
        <v>17387</v>
      </c>
      <c r="P176" s="18">
        <v>2.0</v>
      </c>
      <c r="Q176" s="18">
        <v>5.0</v>
      </c>
      <c r="R176" s="18">
        <v>395.0</v>
      </c>
      <c r="S176" s="18">
        <v>76.0</v>
      </c>
      <c r="T176" s="18">
        <v>24.0</v>
      </c>
      <c r="U176" s="18">
        <v>233.0</v>
      </c>
      <c r="V176" s="17" t="s">
        <v>17388</v>
      </c>
      <c r="W176" s="10">
        <v>39897.0</v>
      </c>
      <c r="X176" s="1"/>
      <c r="Y176" s="1" t="s">
        <v>36</v>
      </c>
    </row>
    <row r="177">
      <c r="A177" s="1" t="s">
        <v>17389</v>
      </c>
      <c r="B177" s="1" t="s">
        <v>17390</v>
      </c>
      <c r="C177" s="1" t="s">
        <v>17391</v>
      </c>
      <c r="D177" s="1" t="s">
        <v>17391</v>
      </c>
      <c r="J177" s="4" t="s">
        <v>17392</v>
      </c>
      <c r="K177" s="1" t="s">
        <v>30</v>
      </c>
      <c r="L177" s="1" t="s">
        <v>375</v>
      </c>
      <c r="M177" s="1" t="s">
        <v>17393</v>
      </c>
      <c r="N177" s="1" t="s">
        <v>17394</v>
      </c>
      <c r="O177" s="1" t="s">
        <v>17395</v>
      </c>
      <c r="P177" s="1">
        <v>1.0</v>
      </c>
      <c r="Q177" s="1">
        <v>1.0</v>
      </c>
      <c r="U177" s="1">
        <v>53.0</v>
      </c>
      <c r="V177" s="1" t="s">
        <v>17396</v>
      </c>
      <c r="W177" s="10">
        <v>43720.0</v>
      </c>
      <c r="X177" s="1"/>
      <c r="Y177" s="1" t="s">
        <v>199</v>
      </c>
    </row>
    <row r="178">
      <c r="A178" s="17" t="s">
        <v>17397</v>
      </c>
      <c r="B178" s="17" t="s">
        <v>17398</v>
      </c>
      <c r="C178" s="17" t="s">
        <v>17399</v>
      </c>
      <c r="D178" s="17" t="s">
        <v>17400</v>
      </c>
      <c r="E178" s="17"/>
      <c r="F178" s="17" t="s">
        <v>17401</v>
      </c>
      <c r="G178" s="17"/>
      <c r="H178" s="21" t="s">
        <v>17402</v>
      </c>
      <c r="I178" s="17"/>
      <c r="J178" s="17" t="s">
        <v>17403</v>
      </c>
      <c r="K178" s="17" t="s">
        <v>30</v>
      </c>
      <c r="L178" s="17" t="s">
        <v>375</v>
      </c>
      <c r="M178" s="17" t="s">
        <v>17404</v>
      </c>
      <c r="N178" s="17" t="s">
        <v>17405</v>
      </c>
      <c r="O178" s="17" t="s">
        <v>17406</v>
      </c>
      <c r="P178" s="18">
        <v>1.0</v>
      </c>
      <c r="Q178" s="18">
        <v>1.0</v>
      </c>
      <c r="R178" s="17"/>
      <c r="S178" s="18">
        <v>1.0</v>
      </c>
      <c r="T178" s="17"/>
      <c r="U178" s="18">
        <v>206.0</v>
      </c>
      <c r="V178" s="17" t="s">
        <v>17407</v>
      </c>
      <c r="W178" s="10">
        <v>43944.0</v>
      </c>
      <c r="X178" s="1"/>
      <c r="Y178" s="1" t="s">
        <v>199</v>
      </c>
    </row>
    <row r="179">
      <c r="A179" s="17" t="s">
        <v>17408</v>
      </c>
      <c r="B179" s="17" t="s">
        <v>17409</v>
      </c>
      <c r="C179" s="17" t="s">
        <v>17410</v>
      </c>
      <c r="D179" s="17"/>
      <c r="E179" s="17"/>
      <c r="F179" s="17"/>
      <c r="G179" s="17"/>
      <c r="H179" s="17"/>
      <c r="I179" s="17"/>
      <c r="J179" s="17" t="s">
        <v>17411</v>
      </c>
      <c r="K179" s="17" t="s">
        <v>30</v>
      </c>
      <c r="L179" s="17" t="s">
        <v>375</v>
      </c>
      <c r="M179" s="17" t="s">
        <v>16009</v>
      </c>
      <c r="N179" s="17" t="s">
        <v>17412</v>
      </c>
      <c r="O179" s="17" t="s">
        <v>17413</v>
      </c>
      <c r="P179" s="18">
        <v>1.0</v>
      </c>
      <c r="Q179" s="18">
        <v>1.0</v>
      </c>
      <c r="R179" s="17"/>
      <c r="S179" s="17"/>
      <c r="T179" s="17"/>
      <c r="U179" s="18">
        <v>32.0</v>
      </c>
      <c r="V179" s="17" t="s">
        <v>17414</v>
      </c>
      <c r="W179" s="10">
        <v>44146.0</v>
      </c>
      <c r="X179" s="1"/>
      <c r="Y179" s="6"/>
    </row>
    <row r="180">
      <c r="A180" s="17" t="s">
        <v>17415</v>
      </c>
      <c r="B180" s="17" t="s">
        <v>17416</v>
      </c>
      <c r="C180" s="17" t="s">
        <v>17417</v>
      </c>
      <c r="D180" s="17" t="s">
        <v>17418</v>
      </c>
      <c r="E180" s="17" t="s">
        <v>17419</v>
      </c>
      <c r="F180" s="17"/>
      <c r="G180" s="17" t="s">
        <v>17420</v>
      </c>
      <c r="H180" s="17" t="s">
        <v>17421</v>
      </c>
      <c r="I180" s="17" t="s">
        <v>6214</v>
      </c>
      <c r="J180" s="17" t="s">
        <v>17422</v>
      </c>
      <c r="K180" s="17" t="s">
        <v>401</v>
      </c>
      <c r="L180" s="17" t="s">
        <v>375</v>
      </c>
      <c r="M180" s="17" t="s">
        <v>15855</v>
      </c>
      <c r="N180" s="17" t="s">
        <v>17423</v>
      </c>
      <c r="O180" s="17" t="s">
        <v>17424</v>
      </c>
      <c r="P180" s="18">
        <v>1.0</v>
      </c>
      <c r="Q180" s="18">
        <v>1.0</v>
      </c>
      <c r="R180" s="17"/>
      <c r="S180" s="17"/>
      <c r="T180" s="18">
        <v>15.0</v>
      </c>
      <c r="U180" s="18">
        <v>67.0</v>
      </c>
      <c r="V180" s="17" t="s">
        <v>17425</v>
      </c>
      <c r="W180" s="9"/>
      <c r="X180" s="1"/>
      <c r="Y180" s="1" t="s">
        <v>36</v>
      </c>
    </row>
    <row r="181">
      <c r="A181" s="1" t="s">
        <v>17426</v>
      </c>
      <c r="B181" s="1" t="s">
        <v>17427</v>
      </c>
      <c r="C181" s="1" t="s">
        <v>17428</v>
      </c>
      <c r="D181" s="1" t="s">
        <v>17429</v>
      </c>
      <c r="H181" s="1" t="s">
        <v>17430</v>
      </c>
      <c r="J181" s="4" t="s">
        <v>17431</v>
      </c>
      <c r="K181" s="1" t="s">
        <v>30</v>
      </c>
      <c r="L181" s="1" t="s">
        <v>375</v>
      </c>
      <c r="M181" s="1" t="s">
        <v>17432</v>
      </c>
      <c r="N181" s="1" t="s">
        <v>17433</v>
      </c>
      <c r="O181" s="1" t="s">
        <v>17434</v>
      </c>
      <c r="P181" s="1">
        <v>4.0</v>
      </c>
      <c r="Q181" s="1">
        <v>4.0</v>
      </c>
      <c r="U181" s="1">
        <v>1553.0</v>
      </c>
      <c r="V181" s="1" t="s">
        <v>17435</v>
      </c>
      <c r="W181" s="10">
        <v>41386.0</v>
      </c>
      <c r="X181" s="1" t="s">
        <v>178</v>
      </c>
      <c r="Y181" s="1" t="s">
        <v>36</v>
      </c>
    </row>
    <row r="182">
      <c r="A182" s="17" t="s">
        <v>17436</v>
      </c>
      <c r="B182" s="17" t="s">
        <v>17437</v>
      </c>
      <c r="C182" s="17" t="s">
        <v>17438</v>
      </c>
      <c r="D182" s="17"/>
      <c r="E182" s="17"/>
      <c r="F182" s="17"/>
      <c r="G182" s="17"/>
      <c r="H182" s="17"/>
      <c r="I182" s="17"/>
      <c r="J182" s="17" t="s">
        <v>17439</v>
      </c>
      <c r="K182" s="17" t="s">
        <v>30</v>
      </c>
      <c r="L182" s="17" t="s">
        <v>51</v>
      </c>
      <c r="M182" s="17" t="s">
        <v>17440</v>
      </c>
      <c r="N182" s="17" t="s">
        <v>17441</v>
      </c>
      <c r="O182" s="17" t="s">
        <v>17442</v>
      </c>
      <c r="P182" s="18">
        <v>1.0</v>
      </c>
      <c r="Q182" s="18">
        <v>1.0</v>
      </c>
      <c r="R182" s="17"/>
      <c r="S182" s="17"/>
      <c r="T182" s="17"/>
      <c r="U182" s="18">
        <v>13.0</v>
      </c>
      <c r="V182" s="17" t="s">
        <v>17443</v>
      </c>
      <c r="W182" s="9"/>
      <c r="X182" s="1"/>
      <c r="Y182" s="6"/>
    </row>
    <row r="183">
      <c r="A183" s="17" t="s">
        <v>17444</v>
      </c>
      <c r="B183" s="17" t="s">
        <v>17445</v>
      </c>
      <c r="C183" s="17" t="s">
        <v>17446</v>
      </c>
      <c r="D183" s="17" t="s">
        <v>17447</v>
      </c>
      <c r="E183" s="17"/>
      <c r="F183" s="17"/>
      <c r="G183" s="17"/>
      <c r="H183" s="17"/>
      <c r="I183" s="17"/>
      <c r="J183" s="17" t="s">
        <v>17448</v>
      </c>
      <c r="K183" s="17" t="s">
        <v>401</v>
      </c>
      <c r="L183" s="17" t="s">
        <v>375</v>
      </c>
      <c r="M183" s="17" t="s">
        <v>17449</v>
      </c>
      <c r="N183" s="17" t="s">
        <v>17450</v>
      </c>
      <c r="O183" s="17" t="s">
        <v>17451</v>
      </c>
      <c r="P183" s="18">
        <v>1.0</v>
      </c>
      <c r="Q183" s="18">
        <v>1.0</v>
      </c>
      <c r="R183" s="17"/>
      <c r="S183" s="17"/>
      <c r="T183" s="17"/>
      <c r="U183" s="18">
        <v>3.0</v>
      </c>
      <c r="V183" s="17" t="s">
        <v>17452</v>
      </c>
      <c r="W183" s="9"/>
      <c r="X183" s="1"/>
      <c r="Y183" s="6"/>
    </row>
    <row r="184">
      <c r="A184" s="17" t="s">
        <v>17453</v>
      </c>
      <c r="B184" s="17" t="s">
        <v>17454</v>
      </c>
      <c r="C184" s="17" t="s">
        <v>17455</v>
      </c>
      <c r="D184" s="17"/>
      <c r="E184" s="17"/>
      <c r="F184" s="17"/>
      <c r="G184" s="17" t="s">
        <v>17456</v>
      </c>
      <c r="H184" s="17"/>
      <c r="I184" s="17"/>
      <c r="J184" s="17" t="s">
        <v>17457</v>
      </c>
      <c r="K184" s="17" t="s">
        <v>30</v>
      </c>
      <c r="L184" s="17" t="s">
        <v>375</v>
      </c>
      <c r="M184" s="17" t="s">
        <v>17458</v>
      </c>
      <c r="N184" s="17" t="s">
        <v>17459</v>
      </c>
      <c r="O184" s="17" t="s">
        <v>17460</v>
      </c>
      <c r="P184" s="18">
        <v>1.0</v>
      </c>
      <c r="Q184" s="18">
        <v>1.0</v>
      </c>
      <c r="R184" s="17"/>
      <c r="S184" s="17"/>
      <c r="T184" s="17"/>
      <c r="U184" s="18">
        <v>34.0</v>
      </c>
      <c r="V184" s="17" t="s">
        <v>17461</v>
      </c>
      <c r="W184" s="10">
        <v>44175.0</v>
      </c>
      <c r="X184" s="1"/>
      <c r="Y184" s="1" t="s">
        <v>199</v>
      </c>
    </row>
    <row r="185">
      <c r="A185" s="17" t="s">
        <v>17462</v>
      </c>
      <c r="B185" s="17" t="s">
        <v>17463</v>
      </c>
      <c r="C185" s="17" t="s">
        <v>17464</v>
      </c>
      <c r="D185" s="17" t="s">
        <v>17465</v>
      </c>
      <c r="E185" s="17" t="s">
        <v>17466</v>
      </c>
      <c r="F185" s="17" t="s">
        <v>17467</v>
      </c>
      <c r="G185" s="17" t="s">
        <v>14173</v>
      </c>
      <c r="H185" s="17" t="s">
        <v>17468</v>
      </c>
      <c r="I185" s="17"/>
      <c r="J185" s="17" t="s">
        <v>17469</v>
      </c>
      <c r="K185" s="17" t="s">
        <v>401</v>
      </c>
      <c r="L185" s="17" t="s">
        <v>79</v>
      </c>
      <c r="M185" s="17" t="s">
        <v>17470</v>
      </c>
      <c r="N185" s="17" t="s">
        <v>17471</v>
      </c>
      <c r="O185" s="17" t="s">
        <v>17472</v>
      </c>
      <c r="P185" s="18">
        <v>1.0</v>
      </c>
      <c r="Q185" s="18">
        <v>1.0</v>
      </c>
      <c r="R185" s="17"/>
      <c r="S185" s="17"/>
      <c r="T185" s="17"/>
      <c r="U185" s="18">
        <v>56.0</v>
      </c>
      <c r="V185" s="17" t="s">
        <v>17473</v>
      </c>
      <c r="W185" s="10">
        <v>44179.0</v>
      </c>
      <c r="X185" s="1" t="s">
        <v>95</v>
      </c>
      <c r="Y185" s="6"/>
    </row>
    <row r="186">
      <c r="A186" s="17" t="s">
        <v>17474</v>
      </c>
      <c r="B186" s="17" t="s">
        <v>17475</v>
      </c>
      <c r="C186" s="17" t="s">
        <v>17476</v>
      </c>
      <c r="D186" s="17"/>
      <c r="E186" s="17"/>
      <c r="F186" s="17"/>
      <c r="G186" s="17"/>
      <c r="H186" s="17" t="s">
        <v>17477</v>
      </c>
      <c r="I186" s="17"/>
      <c r="J186" s="17" t="s">
        <v>17478</v>
      </c>
      <c r="K186" s="17" t="s">
        <v>401</v>
      </c>
      <c r="L186" s="17" t="s">
        <v>375</v>
      </c>
      <c r="M186" s="17" t="s">
        <v>375</v>
      </c>
      <c r="N186" s="17" t="s">
        <v>17479</v>
      </c>
      <c r="O186" s="17" t="s">
        <v>17480</v>
      </c>
      <c r="P186" s="18">
        <v>10.0</v>
      </c>
      <c r="Q186" s="18">
        <v>16.0</v>
      </c>
      <c r="R186" s="18">
        <v>42.0</v>
      </c>
      <c r="S186" s="18">
        <v>7.0</v>
      </c>
      <c r="T186" s="18">
        <v>45.0</v>
      </c>
      <c r="U186" s="18">
        <v>146.0</v>
      </c>
      <c r="V186" s="17" t="s">
        <v>17481</v>
      </c>
      <c r="W186" s="10">
        <v>42947.0</v>
      </c>
      <c r="X186" s="1"/>
      <c r="Y186" s="1" t="s">
        <v>36</v>
      </c>
    </row>
    <row r="187">
      <c r="A187" s="17" t="s">
        <v>17482</v>
      </c>
      <c r="B187" s="17" t="s">
        <v>17483</v>
      </c>
      <c r="C187" s="17" t="s">
        <v>17484</v>
      </c>
      <c r="D187" s="17"/>
      <c r="E187" s="17"/>
      <c r="F187" s="17"/>
      <c r="G187" s="17"/>
      <c r="H187" s="17"/>
      <c r="I187" s="17"/>
      <c r="J187" s="17" t="s">
        <v>17485</v>
      </c>
      <c r="K187" s="17" t="s">
        <v>30</v>
      </c>
      <c r="L187" s="17" t="s">
        <v>375</v>
      </c>
      <c r="M187" s="17" t="s">
        <v>15879</v>
      </c>
      <c r="N187" s="17" t="s">
        <v>17486</v>
      </c>
      <c r="O187" s="17" t="s">
        <v>17487</v>
      </c>
      <c r="P187" s="18">
        <v>1.0</v>
      </c>
      <c r="Q187" s="18">
        <v>1.0</v>
      </c>
      <c r="R187" s="17"/>
      <c r="S187" s="17"/>
      <c r="T187" s="17"/>
      <c r="U187" s="18">
        <v>93.0</v>
      </c>
      <c r="V187" s="17" t="s">
        <v>17488</v>
      </c>
      <c r="W187" s="10">
        <v>44150.0</v>
      </c>
      <c r="X187" s="1"/>
      <c r="Y187" s="1" t="s">
        <v>199</v>
      </c>
    </row>
    <row r="188">
      <c r="A188" s="1" t="s">
        <v>17489</v>
      </c>
      <c r="B188" s="1" t="s">
        <v>17490</v>
      </c>
      <c r="C188" s="1" t="s">
        <v>17269</v>
      </c>
      <c r="D188" s="1" t="s">
        <v>17270</v>
      </c>
      <c r="E188" s="1" t="s">
        <v>17271</v>
      </c>
      <c r="G188" s="1" t="s">
        <v>17272</v>
      </c>
      <c r="J188" s="14" t="s">
        <v>17491</v>
      </c>
      <c r="K188" s="1" t="s">
        <v>30</v>
      </c>
      <c r="L188" s="1" t="s">
        <v>375</v>
      </c>
      <c r="M188" s="1" t="s">
        <v>17492</v>
      </c>
      <c r="N188" s="1" t="s">
        <v>17493</v>
      </c>
      <c r="O188" s="1" t="s">
        <v>17494</v>
      </c>
      <c r="P188" s="1">
        <v>1.0</v>
      </c>
      <c r="Q188" s="1">
        <v>1.0</v>
      </c>
      <c r="U188" s="1">
        <v>46.0</v>
      </c>
      <c r="V188" s="1" t="s">
        <v>17495</v>
      </c>
      <c r="W188" s="10">
        <v>44156.0</v>
      </c>
      <c r="X188" s="1"/>
      <c r="Y188" s="6"/>
    </row>
    <row r="189">
      <c r="A189" s="17" t="s">
        <v>17496</v>
      </c>
      <c r="B189" s="17" t="s">
        <v>17497</v>
      </c>
      <c r="C189" s="17" t="s">
        <v>17498</v>
      </c>
      <c r="D189" s="17" t="s">
        <v>17499</v>
      </c>
      <c r="E189" s="17"/>
      <c r="F189" s="17" t="s">
        <v>17500</v>
      </c>
      <c r="G189" s="17"/>
      <c r="H189" s="17" t="s">
        <v>17501</v>
      </c>
      <c r="I189" s="17"/>
      <c r="J189" s="17" t="s">
        <v>17502</v>
      </c>
      <c r="K189" s="17" t="s">
        <v>30</v>
      </c>
      <c r="L189" s="17" t="s">
        <v>375</v>
      </c>
      <c r="M189" s="17" t="s">
        <v>375</v>
      </c>
      <c r="N189" s="17" t="s">
        <v>17503</v>
      </c>
      <c r="O189" s="17" t="s">
        <v>17504</v>
      </c>
      <c r="P189" s="18">
        <v>1.0</v>
      </c>
      <c r="Q189" s="18">
        <v>1.0</v>
      </c>
      <c r="R189" s="18">
        <v>2.0</v>
      </c>
      <c r="S189" s="17"/>
      <c r="T189" s="17"/>
      <c r="U189" s="18">
        <v>23.0</v>
      </c>
      <c r="V189" s="17" t="s">
        <v>17505</v>
      </c>
      <c r="W189" s="9"/>
      <c r="X189" s="1"/>
      <c r="Y189" s="6"/>
    </row>
    <row r="190">
      <c r="A190" s="17" t="s">
        <v>17506</v>
      </c>
      <c r="B190" s="17" t="s">
        <v>17507</v>
      </c>
      <c r="C190" s="17" t="s">
        <v>17508</v>
      </c>
      <c r="D190" s="17" t="s">
        <v>17509</v>
      </c>
      <c r="E190" s="17"/>
      <c r="F190" s="17" t="s">
        <v>17510</v>
      </c>
      <c r="G190" s="17" t="s">
        <v>17511</v>
      </c>
      <c r="H190" s="17" t="s">
        <v>17512</v>
      </c>
      <c r="I190" s="17"/>
      <c r="J190" s="17" t="s">
        <v>17513</v>
      </c>
      <c r="K190" s="17" t="s">
        <v>30</v>
      </c>
      <c r="L190" s="17" t="s">
        <v>10828</v>
      </c>
      <c r="M190" s="17" t="s">
        <v>17514</v>
      </c>
      <c r="N190" s="17" t="s">
        <v>17515</v>
      </c>
      <c r="O190" s="17" t="s">
        <v>17516</v>
      </c>
      <c r="P190" s="18">
        <v>1.0</v>
      </c>
      <c r="Q190" s="18">
        <v>1.0</v>
      </c>
      <c r="R190" s="17"/>
      <c r="S190" s="17"/>
      <c r="T190" s="17"/>
      <c r="U190" s="18">
        <v>61.0</v>
      </c>
      <c r="V190" s="17" t="s">
        <v>17517</v>
      </c>
      <c r="W190" s="10">
        <v>41949.0</v>
      </c>
      <c r="X190" s="1" t="s">
        <v>95</v>
      </c>
      <c r="Y190" s="1" t="s">
        <v>199</v>
      </c>
    </row>
    <row r="191">
      <c r="A191" s="17" t="s">
        <v>17518</v>
      </c>
      <c r="B191" s="17" t="s">
        <v>17519</v>
      </c>
      <c r="C191" s="17" t="s">
        <v>16195</v>
      </c>
      <c r="D191" s="17" t="s">
        <v>16196</v>
      </c>
      <c r="E191" s="17" t="s">
        <v>16197</v>
      </c>
      <c r="F191" s="17" t="s">
        <v>16198</v>
      </c>
      <c r="G191" s="17" t="s">
        <v>16199</v>
      </c>
      <c r="H191" s="17" t="s">
        <v>17520</v>
      </c>
      <c r="I191" s="17"/>
      <c r="J191" s="17" t="s">
        <v>17521</v>
      </c>
      <c r="K191" s="17" t="s">
        <v>401</v>
      </c>
      <c r="L191" s="17" t="s">
        <v>375</v>
      </c>
      <c r="M191" s="17" t="s">
        <v>375</v>
      </c>
      <c r="N191" s="17" t="s">
        <v>17522</v>
      </c>
      <c r="O191" s="17" t="s">
        <v>17523</v>
      </c>
      <c r="P191" s="18">
        <v>3.0</v>
      </c>
      <c r="Q191" s="18">
        <v>5.0</v>
      </c>
      <c r="R191" s="18">
        <v>24.0</v>
      </c>
      <c r="S191" s="18">
        <v>2.0</v>
      </c>
      <c r="T191" s="18">
        <v>2.0</v>
      </c>
      <c r="U191" s="18">
        <v>207.0</v>
      </c>
      <c r="V191" s="17" t="s">
        <v>17524</v>
      </c>
      <c r="W191" s="10">
        <v>40925.0</v>
      </c>
      <c r="X191" s="1"/>
      <c r="Y191" s="1" t="s">
        <v>36</v>
      </c>
    </row>
    <row r="192">
      <c r="A192" s="17" t="s">
        <v>17525</v>
      </c>
      <c r="B192" s="17" t="s">
        <v>17526</v>
      </c>
      <c r="C192" s="17" t="s">
        <v>17527</v>
      </c>
      <c r="D192" s="17" t="s">
        <v>17528</v>
      </c>
      <c r="E192" s="17" t="s">
        <v>17529</v>
      </c>
      <c r="F192" s="17"/>
      <c r="G192" s="17" t="s">
        <v>3239</v>
      </c>
      <c r="H192" s="17"/>
      <c r="I192" s="17"/>
      <c r="J192" s="17" t="s">
        <v>17530</v>
      </c>
      <c r="K192" s="17" t="s">
        <v>30</v>
      </c>
      <c r="L192" s="17" t="s">
        <v>375</v>
      </c>
      <c r="M192" s="17" t="s">
        <v>17531</v>
      </c>
      <c r="N192" s="17" t="s">
        <v>17532</v>
      </c>
      <c r="O192" s="17" t="s">
        <v>17533</v>
      </c>
      <c r="P192" s="18">
        <v>1.0</v>
      </c>
      <c r="Q192" s="18">
        <v>1.0</v>
      </c>
      <c r="R192" s="17"/>
      <c r="S192" s="17"/>
      <c r="T192" s="17"/>
      <c r="U192" s="18">
        <v>8.0</v>
      </c>
      <c r="V192" s="17" t="s">
        <v>17534</v>
      </c>
      <c r="W192" s="9"/>
      <c r="X192" s="1"/>
      <c r="Y192" s="6"/>
    </row>
    <row r="193">
      <c r="A193" s="17" t="s">
        <v>17535</v>
      </c>
      <c r="B193" s="17" t="s">
        <v>17536</v>
      </c>
      <c r="C193" s="17" t="s">
        <v>17537</v>
      </c>
      <c r="D193" s="17"/>
      <c r="E193" s="17"/>
      <c r="F193" s="17"/>
      <c r="G193" s="17"/>
      <c r="H193" s="17"/>
      <c r="I193" s="17"/>
      <c r="J193" s="17" t="s">
        <v>17538</v>
      </c>
      <c r="K193" s="17" t="s">
        <v>30</v>
      </c>
      <c r="L193" s="17" t="s">
        <v>375</v>
      </c>
      <c r="M193" s="17" t="s">
        <v>17492</v>
      </c>
      <c r="N193" s="17" t="s">
        <v>17539</v>
      </c>
      <c r="O193" s="17" t="s">
        <v>17540</v>
      </c>
      <c r="P193" s="18">
        <v>1.0</v>
      </c>
      <c r="Q193" s="18">
        <v>1.0</v>
      </c>
      <c r="R193" s="17"/>
      <c r="S193" s="17"/>
      <c r="T193" s="17"/>
      <c r="U193" s="18">
        <v>3.0</v>
      </c>
      <c r="V193" s="17" t="s">
        <v>17541</v>
      </c>
      <c r="W193" s="10">
        <v>44172.0</v>
      </c>
      <c r="X193" s="1"/>
      <c r="Y193" s="6"/>
    </row>
    <row r="194">
      <c r="A194" s="17" t="s">
        <v>17542</v>
      </c>
      <c r="B194" s="17" t="s">
        <v>17543</v>
      </c>
      <c r="C194" s="17" t="s">
        <v>17544</v>
      </c>
      <c r="D194" s="17"/>
      <c r="E194" s="17"/>
      <c r="F194" s="17"/>
      <c r="G194" s="17"/>
      <c r="H194" s="17" t="s">
        <v>17545</v>
      </c>
      <c r="I194" s="17"/>
      <c r="J194" s="17" t="s">
        <v>17546</v>
      </c>
      <c r="K194" s="17" t="s">
        <v>30</v>
      </c>
      <c r="L194" s="17" t="s">
        <v>375</v>
      </c>
      <c r="M194" s="17" t="s">
        <v>15855</v>
      </c>
      <c r="N194" s="17" t="s">
        <v>17547</v>
      </c>
      <c r="O194" s="17" t="s">
        <v>17548</v>
      </c>
      <c r="P194" s="18">
        <v>1.0</v>
      </c>
      <c r="Q194" s="18">
        <v>1.0</v>
      </c>
      <c r="R194" s="18">
        <v>1.0</v>
      </c>
      <c r="S194" s="17"/>
      <c r="T194" s="17"/>
      <c r="U194" s="18">
        <v>20.0</v>
      </c>
      <c r="V194" s="17" t="s">
        <v>17549</v>
      </c>
      <c r="W194" s="10">
        <v>44168.0</v>
      </c>
      <c r="X194" s="1"/>
      <c r="Y194" s="1" t="s">
        <v>199</v>
      </c>
    </row>
    <row r="195">
      <c r="A195" s="1" t="s">
        <v>17550</v>
      </c>
      <c r="B195" s="1" t="s">
        <v>17551</v>
      </c>
      <c r="C195" s="1" t="s">
        <v>17552</v>
      </c>
      <c r="D195" s="1" t="s">
        <v>17553</v>
      </c>
      <c r="E195" s="1" t="s">
        <v>17554</v>
      </c>
      <c r="G195" s="1" t="s">
        <v>17555</v>
      </c>
      <c r="J195" s="4" t="s">
        <v>17556</v>
      </c>
      <c r="K195" s="1" t="s">
        <v>30</v>
      </c>
      <c r="L195" s="1" t="s">
        <v>375</v>
      </c>
      <c r="M195" s="1" t="s">
        <v>15949</v>
      </c>
      <c r="N195" s="1" t="s">
        <v>17557</v>
      </c>
      <c r="O195" s="1" t="s">
        <v>17558</v>
      </c>
      <c r="P195" s="1">
        <v>1.0</v>
      </c>
      <c r="Q195" s="1">
        <v>1.0</v>
      </c>
      <c r="T195" s="1">
        <v>1.0</v>
      </c>
      <c r="U195" s="1">
        <v>60.0</v>
      </c>
      <c r="V195" s="1" t="s">
        <v>17559</v>
      </c>
      <c r="W195" s="10">
        <v>44163.0</v>
      </c>
      <c r="X195" s="1"/>
      <c r="Y195" s="1" t="s">
        <v>199</v>
      </c>
    </row>
    <row r="196">
      <c r="A196" s="1" t="s">
        <v>17560</v>
      </c>
      <c r="B196" s="1" t="s">
        <v>17561</v>
      </c>
      <c r="C196" s="1" t="s">
        <v>17562</v>
      </c>
      <c r="D196" s="1" t="s">
        <v>17562</v>
      </c>
      <c r="E196" s="1" t="s">
        <v>17563</v>
      </c>
      <c r="F196" s="1" t="s">
        <v>17564</v>
      </c>
      <c r="G196" s="1" t="s">
        <v>17565</v>
      </c>
      <c r="H196" s="1" t="s">
        <v>17566</v>
      </c>
      <c r="J196" s="4" t="s">
        <v>17567</v>
      </c>
      <c r="K196" s="1" t="s">
        <v>30</v>
      </c>
      <c r="L196" s="1" t="s">
        <v>375</v>
      </c>
      <c r="M196" s="1" t="s">
        <v>17568</v>
      </c>
      <c r="N196" s="1" t="s">
        <v>17569</v>
      </c>
      <c r="O196" s="1" t="s">
        <v>17570</v>
      </c>
      <c r="P196" s="1">
        <v>1.0</v>
      </c>
      <c r="Q196" s="1">
        <v>1.0</v>
      </c>
      <c r="U196" s="1">
        <v>10.0</v>
      </c>
      <c r="V196" s="1" t="s">
        <v>17571</v>
      </c>
      <c r="W196" s="10">
        <v>44100.0</v>
      </c>
      <c r="X196" s="1" t="s">
        <v>135</v>
      </c>
      <c r="Y196" s="1" t="s">
        <v>199</v>
      </c>
    </row>
    <row r="197">
      <c r="A197" s="17" t="s">
        <v>17572</v>
      </c>
      <c r="B197" s="17" t="s">
        <v>17573</v>
      </c>
      <c r="C197" s="17" t="s">
        <v>17574</v>
      </c>
      <c r="D197" s="17"/>
      <c r="E197" s="22"/>
      <c r="F197" s="17"/>
      <c r="G197" s="17"/>
      <c r="H197" s="17"/>
      <c r="I197" s="17"/>
      <c r="J197" s="17" t="s">
        <v>17575</v>
      </c>
      <c r="K197" s="17" t="s">
        <v>30</v>
      </c>
      <c r="L197" s="17" t="s">
        <v>51</v>
      </c>
      <c r="M197" s="17" t="s">
        <v>17576</v>
      </c>
      <c r="N197" s="17" t="s">
        <v>17577</v>
      </c>
      <c r="O197" s="17" t="s">
        <v>17578</v>
      </c>
      <c r="P197" s="18">
        <v>1.0</v>
      </c>
      <c r="Q197" s="18">
        <v>1.0</v>
      </c>
      <c r="R197" s="17"/>
      <c r="S197" s="17"/>
      <c r="T197" s="17"/>
      <c r="U197" s="18">
        <v>494.0</v>
      </c>
      <c r="V197" s="17" t="s">
        <v>17579</v>
      </c>
      <c r="W197" s="10">
        <v>43238.0</v>
      </c>
      <c r="X197" s="1"/>
      <c r="Y197" s="6"/>
    </row>
    <row r="198">
      <c r="A198" s="17" t="s">
        <v>17580</v>
      </c>
      <c r="B198" s="17" t="s">
        <v>17581</v>
      </c>
      <c r="C198" s="17" t="s">
        <v>17582</v>
      </c>
      <c r="D198" s="17"/>
      <c r="E198" s="17"/>
      <c r="F198" s="17"/>
      <c r="G198" s="17"/>
      <c r="H198" s="17"/>
      <c r="I198" s="17"/>
      <c r="J198" s="17" t="s">
        <v>17583</v>
      </c>
      <c r="K198" s="17" t="s">
        <v>30</v>
      </c>
      <c r="L198" s="17" t="s">
        <v>375</v>
      </c>
      <c r="M198" s="17" t="s">
        <v>17584</v>
      </c>
      <c r="N198" s="17" t="s">
        <v>17585</v>
      </c>
      <c r="O198" s="17" t="s">
        <v>17586</v>
      </c>
      <c r="P198" s="18">
        <v>1.0</v>
      </c>
      <c r="Q198" s="18">
        <v>1.0</v>
      </c>
      <c r="R198" s="17"/>
      <c r="S198" s="17"/>
      <c r="T198" s="18">
        <v>2.0</v>
      </c>
      <c r="U198" s="18">
        <v>300.0</v>
      </c>
      <c r="V198" s="17" t="s">
        <v>17587</v>
      </c>
      <c r="W198" s="10">
        <v>44076.0</v>
      </c>
      <c r="X198" s="1"/>
      <c r="Y198" s="1" t="s">
        <v>199</v>
      </c>
    </row>
    <row r="199">
      <c r="A199" s="17" t="s">
        <v>17588</v>
      </c>
      <c r="B199" s="17" t="s">
        <v>15997</v>
      </c>
      <c r="C199" s="17" t="s">
        <v>17589</v>
      </c>
      <c r="D199" s="17" t="s">
        <v>17590</v>
      </c>
      <c r="E199" s="17"/>
      <c r="F199" s="17" t="s">
        <v>17591</v>
      </c>
      <c r="G199" s="17"/>
      <c r="H199" s="17" t="s">
        <v>17592</v>
      </c>
      <c r="I199" s="17"/>
      <c r="J199" s="17" t="s">
        <v>17593</v>
      </c>
      <c r="K199" s="17" t="s">
        <v>401</v>
      </c>
      <c r="L199" s="17" t="s">
        <v>375</v>
      </c>
      <c r="M199" s="17" t="s">
        <v>17594</v>
      </c>
      <c r="N199" s="17" t="s">
        <v>17595</v>
      </c>
      <c r="O199" s="17" t="s">
        <v>17596</v>
      </c>
      <c r="P199" s="18">
        <v>1.0</v>
      </c>
      <c r="Q199" s="18">
        <v>1.0</v>
      </c>
      <c r="R199" s="17"/>
      <c r="S199" s="17"/>
      <c r="T199" s="17"/>
      <c r="U199" s="18">
        <v>232.0</v>
      </c>
      <c r="V199" s="17" t="s">
        <v>17597</v>
      </c>
      <c r="W199" s="10">
        <v>42122.0</v>
      </c>
      <c r="X199" s="1" t="s">
        <v>95</v>
      </c>
      <c r="Y199" s="6"/>
    </row>
    <row r="200">
      <c r="A200" s="1" t="s">
        <v>17598</v>
      </c>
      <c r="B200" s="1" t="s">
        <v>17599</v>
      </c>
      <c r="C200" s="1" t="s">
        <v>17600</v>
      </c>
      <c r="D200" s="1" t="s">
        <v>17601</v>
      </c>
      <c r="E200" s="1" t="s">
        <v>17602</v>
      </c>
      <c r="G200" s="1" t="s">
        <v>17603</v>
      </c>
      <c r="H200" s="1" t="s">
        <v>17604</v>
      </c>
      <c r="J200" s="4" t="s">
        <v>17605</v>
      </c>
      <c r="K200" s="1" t="s">
        <v>30</v>
      </c>
      <c r="L200" s="1" t="s">
        <v>375</v>
      </c>
      <c r="M200" s="1" t="s">
        <v>375</v>
      </c>
      <c r="N200" s="1" t="s">
        <v>17606</v>
      </c>
      <c r="O200" s="1" t="s">
        <v>17607</v>
      </c>
      <c r="P200" s="1">
        <v>1.0</v>
      </c>
      <c r="U200" s="1">
        <v>6.0</v>
      </c>
      <c r="V200" s="1" t="s">
        <v>17608</v>
      </c>
      <c r="W200" s="10">
        <v>44164.0</v>
      </c>
      <c r="X200" s="1"/>
      <c r="Y200" s="1" t="s">
        <v>36</v>
      </c>
    </row>
    <row r="201">
      <c r="A201" s="17" t="s">
        <v>17609</v>
      </c>
      <c r="B201" s="17" t="s">
        <v>17610</v>
      </c>
      <c r="C201" s="17" t="s">
        <v>17611</v>
      </c>
      <c r="D201" s="17"/>
      <c r="E201" s="17"/>
      <c r="F201" s="17"/>
      <c r="G201" s="17"/>
      <c r="H201" s="17"/>
      <c r="I201" s="17"/>
      <c r="J201" s="17" t="s">
        <v>17612</v>
      </c>
      <c r="K201" s="17" t="s">
        <v>30</v>
      </c>
      <c r="L201" s="17" t="s">
        <v>375</v>
      </c>
      <c r="M201" s="17" t="s">
        <v>16325</v>
      </c>
      <c r="N201" s="17" t="s">
        <v>17613</v>
      </c>
      <c r="O201" s="17" t="s">
        <v>17614</v>
      </c>
      <c r="P201" s="18">
        <v>1.0</v>
      </c>
      <c r="Q201" s="18">
        <v>1.0</v>
      </c>
      <c r="R201" s="17"/>
      <c r="S201" s="17"/>
      <c r="T201" s="18">
        <v>2.0</v>
      </c>
      <c r="U201" s="18">
        <v>281.0</v>
      </c>
      <c r="V201" s="17" t="s">
        <v>17615</v>
      </c>
      <c r="W201" s="10">
        <v>43877.0</v>
      </c>
      <c r="X201" s="1"/>
      <c r="Y201" s="1" t="s">
        <v>199</v>
      </c>
    </row>
    <row r="202">
      <c r="A202" s="1" t="s">
        <v>17616</v>
      </c>
      <c r="B202" s="1" t="s">
        <v>17617</v>
      </c>
      <c r="C202" s="1" t="s">
        <v>17618</v>
      </c>
      <c r="J202" s="4" t="s">
        <v>17619</v>
      </c>
      <c r="K202" s="1" t="s">
        <v>30</v>
      </c>
      <c r="L202" s="1" t="s">
        <v>375</v>
      </c>
      <c r="M202" s="1" t="s">
        <v>17620</v>
      </c>
      <c r="N202" s="1" t="s">
        <v>17621</v>
      </c>
      <c r="O202" s="1" t="s">
        <v>17622</v>
      </c>
      <c r="P202" s="1">
        <v>6.0</v>
      </c>
      <c r="U202" s="1">
        <v>3.0</v>
      </c>
      <c r="V202" s="1" t="s">
        <v>17623</v>
      </c>
      <c r="W202" s="10">
        <v>44161.0</v>
      </c>
      <c r="X202" s="1"/>
      <c r="Y202" s="1" t="s">
        <v>199</v>
      </c>
    </row>
    <row r="203">
      <c r="A203" s="17" t="s">
        <v>17624</v>
      </c>
      <c r="B203" s="17" t="s">
        <v>2695</v>
      </c>
      <c r="C203" s="17" t="s">
        <v>17625</v>
      </c>
      <c r="D203" s="17"/>
      <c r="E203" s="17"/>
      <c r="F203" s="17"/>
      <c r="G203" s="17"/>
      <c r="H203" s="17"/>
      <c r="I203" s="17"/>
      <c r="J203" s="17" t="s">
        <v>17626</v>
      </c>
      <c r="K203" s="17" t="s">
        <v>30</v>
      </c>
      <c r="L203" s="17" t="s">
        <v>375</v>
      </c>
      <c r="M203" s="17" t="s">
        <v>17627</v>
      </c>
      <c r="N203" s="17" t="s">
        <v>17628</v>
      </c>
      <c r="O203" s="17" t="s">
        <v>17629</v>
      </c>
      <c r="P203" s="18">
        <v>1.0</v>
      </c>
      <c r="Q203" s="18">
        <v>1.0</v>
      </c>
      <c r="R203" s="17"/>
      <c r="S203" s="17"/>
      <c r="T203" s="17"/>
      <c r="U203" s="18">
        <v>371.0</v>
      </c>
      <c r="V203" s="17" t="s">
        <v>17630</v>
      </c>
      <c r="W203" s="10">
        <v>44118.0</v>
      </c>
      <c r="X203" s="1"/>
      <c r="Y203" s="1" t="s">
        <v>36</v>
      </c>
    </row>
    <row r="204">
      <c r="A204" s="17" t="s">
        <v>17631</v>
      </c>
      <c r="B204" s="17" t="s">
        <v>17632</v>
      </c>
      <c r="C204" s="17" t="s">
        <v>17633</v>
      </c>
      <c r="D204" s="17" t="s">
        <v>17634</v>
      </c>
      <c r="E204" s="17"/>
      <c r="F204" s="17"/>
      <c r="G204" s="17" t="s">
        <v>17635</v>
      </c>
      <c r="H204" s="17" t="s">
        <v>17636</v>
      </c>
      <c r="I204" s="17" t="s">
        <v>17637</v>
      </c>
      <c r="J204" s="17" t="s">
        <v>17638</v>
      </c>
      <c r="K204" s="17" t="s">
        <v>401</v>
      </c>
      <c r="L204" s="17" t="s">
        <v>375</v>
      </c>
      <c r="M204" s="17" t="s">
        <v>15855</v>
      </c>
      <c r="N204" s="17" t="s">
        <v>17639</v>
      </c>
      <c r="O204" s="17" t="s">
        <v>17640</v>
      </c>
      <c r="P204" s="18">
        <v>1.0</v>
      </c>
      <c r="Q204" s="18">
        <v>4.0</v>
      </c>
      <c r="R204" s="18">
        <v>20.0</v>
      </c>
      <c r="S204" s="18">
        <v>5.0</v>
      </c>
      <c r="T204" s="18">
        <v>11.0</v>
      </c>
      <c r="U204" s="18">
        <v>53.0</v>
      </c>
      <c r="V204" s="17" t="s">
        <v>17641</v>
      </c>
      <c r="W204" s="10">
        <v>43036.0</v>
      </c>
      <c r="X204" s="1"/>
      <c r="Y204" s="1" t="s">
        <v>36</v>
      </c>
    </row>
    <row r="205">
      <c r="A205" s="17" t="s">
        <v>17642</v>
      </c>
      <c r="B205" s="17" t="s">
        <v>17643</v>
      </c>
      <c r="C205" s="17" t="s">
        <v>17644</v>
      </c>
      <c r="D205" s="17" t="s">
        <v>17645</v>
      </c>
      <c r="E205" s="17"/>
      <c r="F205" s="17"/>
      <c r="G205" s="17"/>
      <c r="H205" s="17"/>
      <c r="I205" s="17"/>
      <c r="J205" s="17" t="s">
        <v>17646</v>
      </c>
      <c r="K205" s="17" t="s">
        <v>30</v>
      </c>
      <c r="L205" s="17" t="s">
        <v>375</v>
      </c>
      <c r="M205" s="17" t="s">
        <v>16361</v>
      </c>
      <c r="N205" s="17" t="s">
        <v>17647</v>
      </c>
      <c r="O205" s="17" t="s">
        <v>17648</v>
      </c>
      <c r="P205" s="18">
        <v>1.0</v>
      </c>
      <c r="Q205" s="18">
        <v>1.0</v>
      </c>
      <c r="R205" s="17"/>
      <c r="S205" s="17"/>
      <c r="T205" s="17"/>
      <c r="U205" s="18">
        <v>11.0</v>
      </c>
      <c r="V205" s="17" t="s">
        <v>17649</v>
      </c>
      <c r="W205" s="9"/>
      <c r="X205" s="1"/>
      <c r="Y205" s="6"/>
    </row>
    <row r="206">
      <c r="A206" s="17" t="s">
        <v>17650</v>
      </c>
      <c r="B206" s="17" t="s">
        <v>17651</v>
      </c>
      <c r="C206" s="17" t="s">
        <v>16575</v>
      </c>
      <c r="D206" s="17" t="s">
        <v>16575</v>
      </c>
      <c r="E206" s="17"/>
      <c r="F206" s="17"/>
      <c r="G206" s="17"/>
      <c r="H206" s="17"/>
      <c r="I206" s="17"/>
      <c r="J206" s="17" t="s">
        <v>17652</v>
      </c>
      <c r="K206" s="17" t="s">
        <v>30</v>
      </c>
      <c r="L206" s="17" t="s">
        <v>375</v>
      </c>
      <c r="M206" s="17" t="s">
        <v>17223</v>
      </c>
      <c r="N206" s="17" t="s">
        <v>17653</v>
      </c>
      <c r="O206" s="17" t="s">
        <v>17654</v>
      </c>
      <c r="P206" s="18">
        <v>1.0</v>
      </c>
      <c r="Q206" s="18">
        <v>1.0</v>
      </c>
      <c r="R206" s="17"/>
      <c r="S206" s="17"/>
      <c r="T206" s="18">
        <v>7.0</v>
      </c>
      <c r="U206" s="18">
        <v>57.0</v>
      </c>
      <c r="V206" s="17" t="s">
        <v>17655</v>
      </c>
      <c r="W206" s="10">
        <v>44136.0</v>
      </c>
      <c r="X206" s="1"/>
      <c r="Y206" s="6"/>
    </row>
    <row r="207">
      <c r="A207" s="17" t="s">
        <v>17656</v>
      </c>
      <c r="B207" s="17" t="s">
        <v>17657</v>
      </c>
      <c r="C207" s="17" t="s">
        <v>17658</v>
      </c>
      <c r="D207" s="17" t="s">
        <v>17659</v>
      </c>
      <c r="E207" s="17"/>
      <c r="F207" s="17"/>
      <c r="G207" s="17" t="s">
        <v>17660</v>
      </c>
      <c r="H207" s="17"/>
      <c r="I207" s="17"/>
      <c r="J207" s="17" t="s">
        <v>17661</v>
      </c>
      <c r="K207" s="17" t="s">
        <v>30</v>
      </c>
      <c r="L207" s="17" t="s">
        <v>375</v>
      </c>
      <c r="M207" s="17" t="s">
        <v>15879</v>
      </c>
      <c r="N207" s="17" t="s">
        <v>17662</v>
      </c>
      <c r="O207" s="17" t="s">
        <v>17663</v>
      </c>
      <c r="P207" s="18">
        <v>1.0</v>
      </c>
      <c r="Q207" s="18">
        <v>1.0</v>
      </c>
      <c r="R207" s="17"/>
      <c r="S207" s="17"/>
      <c r="T207" s="18">
        <v>9.0</v>
      </c>
      <c r="U207" s="18">
        <v>93.0</v>
      </c>
      <c r="V207" s="17" t="s">
        <v>17664</v>
      </c>
      <c r="W207" s="10">
        <v>43760.0</v>
      </c>
      <c r="X207" s="1"/>
      <c r="Y207" s="1" t="s">
        <v>199</v>
      </c>
    </row>
    <row r="208">
      <c r="A208" s="17" t="s">
        <v>17665</v>
      </c>
      <c r="B208" s="17" t="s">
        <v>17666</v>
      </c>
      <c r="C208" s="17" t="s">
        <v>17618</v>
      </c>
      <c r="D208" s="17"/>
      <c r="E208" s="17"/>
      <c r="F208" s="17"/>
      <c r="G208" s="17"/>
      <c r="H208" s="17"/>
      <c r="I208" s="17"/>
      <c r="J208" s="19" t="s">
        <v>17667</v>
      </c>
      <c r="K208" s="17" t="s">
        <v>30</v>
      </c>
      <c r="L208" s="17" t="s">
        <v>375</v>
      </c>
      <c r="M208" s="17" t="s">
        <v>17620</v>
      </c>
      <c r="N208" s="17" t="s">
        <v>17668</v>
      </c>
      <c r="O208" s="17" t="s">
        <v>17669</v>
      </c>
      <c r="P208" s="18">
        <v>6.0</v>
      </c>
      <c r="Q208" s="17"/>
      <c r="R208" s="17"/>
      <c r="S208" s="18">
        <v>2.0</v>
      </c>
      <c r="T208" s="17"/>
      <c r="U208" s="18">
        <v>2.0</v>
      </c>
      <c r="V208" s="17" t="s">
        <v>17670</v>
      </c>
      <c r="W208" s="10">
        <v>44144.0</v>
      </c>
      <c r="X208" s="1"/>
      <c r="Y208" s="1" t="s">
        <v>199</v>
      </c>
    </row>
    <row r="209">
      <c r="A209" s="17" t="s">
        <v>17671</v>
      </c>
      <c r="B209" s="17" t="s">
        <v>17672</v>
      </c>
      <c r="C209" s="17" t="s">
        <v>17552</v>
      </c>
      <c r="D209" s="17" t="s">
        <v>17553</v>
      </c>
      <c r="E209" s="21" t="s">
        <v>17673</v>
      </c>
      <c r="F209" s="17"/>
      <c r="G209" s="17" t="s">
        <v>17674</v>
      </c>
      <c r="H209" s="17"/>
      <c r="I209" s="17"/>
      <c r="J209" s="17" t="s">
        <v>17675</v>
      </c>
      <c r="K209" s="17" t="s">
        <v>30</v>
      </c>
      <c r="L209" s="17" t="s">
        <v>375</v>
      </c>
      <c r="M209" s="17" t="s">
        <v>17676</v>
      </c>
      <c r="N209" s="17" t="s">
        <v>17677</v>
      </c>
      <c r="O209" s="17" t="s">
        <v>17678</v>
      </c>
      <c r="P209" s="18">
        <v>1.0</v>
      </c>
      <c r="Q209" s="18">
        <v>1.0</v>
      </c>
      <c r="R209" s="17"/>
      <c r="S209" s="17"/>
      <c r="T209" s="17"/>
      <c r="U209" s="18">
        <v>124.0</v>
      </c>
      <c r="V209" s="17" t="s">
        <v>17679</v>
      </c>
      <c r="W209" s="10">
        <v>44133.0</v>
      </c>
      <c r="X209" s="1"/>
      <c r="Y209" s="6"/>
    </row>
    <row r="210">
      <c r="A210" s="17" t="s">
        <v>17680</v>
      </c>
      <c r="B210" s="17" t="s">
        <v>17681</v>
      </c>
      <c r="C210" s="17" t="s">
        <v>17269</v>
      </c>
      <c r="D210" s="17" t="s">
        <v>17270</v>
      </c>
      <c r="E210" s="17" t="s">
        <v>17271</v>
      </c>
      <c r="F210" s="17"/>
      <c r="G210" s="17" t="s">
        <v>17272</v>
      </c>
      <c r="H210" s="17"/>
      <c r="I210" s="17"/>
      <c r="J210" s="17" t="s">
        <v>17682</v>
      </c>
      <c r="K210" s="17" t="s">
        <v>30</v>
      </c>
      <c r="L210" s="17" t="s">
        <v>375</v>
      </c>
      <c r="M210" s="17" t="s">
        <v>17683</v>
      </c>
      <c r="N210" s="17" t="s">
        <v>17684</v>
      </c>
      <c r="O210" s="17" t="s">
        <v>17685</v>
      </c>
      <c r="P210" s="18">
        <v>1.0</v>
      </c>
      <c r="Q210" s="18">
        <v>1.0</v>
      </c>
      <c r="R210" s="17"/>
      <c r="S210" s="17"/>
      <c r="T210" s="17"/>
      <c r="U210" s="18">
        <v>38.0</v>
      </c>
      <c r="V210" s="17" t="s">
        <v>17686</v>
      </c>
      <c r="W210" s="10">
        <v>44124.0</v>
      </c>
      <c r="X210" s="1"/>
      <c r="Y210" s="6"/>
    </row>
    <row r="211">
      <c r="A211" s="17" t="s">
        <v>17687</v>
      </c>
      <c r="B211" s="17" t="s">
        <v>17688</v>
      </c>
      <c r="C211" s="17" t="s">
        <v>17689</v>
      </c>
      <c r="D211" s="17" t="s">
        <v>17690</v>
      </c>
      <c r="E211" s="17" t="s">
        <v>17691</v>
      </c>
      <c r="F211" s="17" t="s">
        <v>17692</v>
      </c>
      <c r="G211" s="17" t="s">
        <v>11611</v>
      </c>
      <c r="H211" s="17"/>
      <c r="I211" s="17"/>
      <c r="J211" s="17" t="s">
        <v>17693</v>
      </c>
      <c r="K211" s="17" t="s">
        <v>61</v>
      </c>
      <c r="L211" s="17" t="s">
        <v>375</v>
      </c>
      <c r="M211" s="17" t="s">
        <v>15949</v>
      </c>
      <c r="N211" s="17" t="s">
        <v>17694</v>
      </c>
      <c r="O211" s="17" t="s">
        <v>17695</v>
      </c>
      <c r="P211" s="18">
        <v>2.0</v>
      </c>
      <c r="Q211" s="18">
        <v>1.0</v>
      </c>
      <c r="R211" s="17"/>
      <c r="S211" s="17"/>
      <c r="T211" s="17"/>
      <c r="U211" s="18">
        <v>38.0</v>
      </c>
      <c r="V211" s="17" t="s">
        <v>17696</v>
      </c>
      <c r="W211" s="9"/>
      <c r="X211" s="1" t="s">
        <v>95</v>
      </c>
      <c r="Y211" s="1" t="s">
        <v>168</v>
      </c>
    </row>
    <row r="212">
      <c r="A212" s="17" t="s">
        <v>17697</v>
      </c>
      <c r="B212" s="17" t="s">
        <v>17698</v>
      </c>
      <c r="C212" s="17" t="s">
        <v>17699</v>
      </c>
      <c r="D212" s="17"/>
      <c r="E212" s="17"/>
      <c r="F212" s="17"/>
      <c r="G212" s="17"/>
      <c r="H212" s="17"/>
      <c r="I212" s="17"/>
      <c r="J212" s="17" t="s">
        <v>17700</v>
      </c>
      <c r="K212" s="17" t="s">
        <v>30</v>
      </c>
      <c r="L212" s="17" t="s">
        <v>375</v>
      </c>
      <c r="M212" s="17" t="s">
        <v>17701</v>
      </c>
      <c r="N212" s="17" t="s">
        <v>17702</v>
      </c>
      <c r="O212" s="17" t="s">
        <v>17703</v>
      </c>
      <c r="P212" s="18">
        <v>4.0</v>
      </c>
      <c r="Q212" s="18">
        <v>5.0</v>
      </c>
      <c r="R212" s="18">
        <v>1.0</v>
      </c>
      <c r="S212" s="18">
        <v>5.0</v>
      </c>
      <c r="T212" s="17"/>
      <c r="U212" s="18">
        <v>30.0</v>
      </c>
      <c r="V212" s="17" t="s">
        <v>17704</v>
      </c>
      <c r="W212" s="10">
        <v>43369.0</v>
      </c>
      <c r="X212" s="1"/>
      <c r="Y212" s="1" t="s">
        <v>199</v>
      </c>
    </row>
    <row r="213">
      <c r="A213" s="17" t="s">
        <v>17705</v>
      </c>
      <c r="B213" s="17" t="s">
        <v>17706</v>
      </c>
      <c r="C213" s="17" t="s">
        <v>17707</v>
      </c>
      <c r="D213" s="17" t="s">
        <v>17708</v>
      </c>
      <c r="E213" s="17"/>
      <c r="F213" s="17"/>
      <c r="G213" s="17" t="s">
        <v>17709</v>
      </c>
      <c r="H213" s="17"/>
      <c r="I213" s="17"/>
      <c r="J213" s="17" t="s">
        <v>17710</v>
      </c>
      <c r="K213" s="17" t="s">
        <v>30</v>
      </c>
      <c r="L213" s="17" t="s">
        <v>375</v>
      </c>
      <c r="M213" s="17" t="s">
        <v>375</v>
      </c>
      <c r="N213" s="17" t="s">
        <v>17711</v>
      </c>
      <c r="O213" s="17" t="s">
        <v>17712</v>
      </c>
      <c r="P213" s="18">
        <v>1.0</v>
      </c>
      <c r="Q213" s="18">
        <v>1.0</v>
      </c>
      <c r="R213" s="17"/>
      <c r="S213" s="17"/>
      <c r="T213" s="17"/>
      <c r="U213" s="18">
        <v>58.0</v>
      </c>
      <c r="V213" s="17" t="s">
        <v>17713</v>
      </c>
      <c r="W213" s="10">
        <v>44136.0</v>
      </c>
      <c r="X213" s="1"/>
      <c r="Y213" s="6"/>
    </row>
    <row r="214">
      <c r="A214" s="1" t="s">
        <v>17714</v>
      </c>
      <c r="B214" s="1" t="s">
        <v>17715</v>
      </c>
      <c r="C214" s="1" t="s">
        <v>17716</v>
      </c>
      <c r="D214" s="1" t="s">
        <v>17717</v>
      </c>
      <c r="G214" s="1" t="s">
        <v>17718</v>
      </c>
      <c r="J214" s="4" t="s">
        <v>17719</v>
      </c>
      <c r="K214" s="1" t="s">
        <v>30</v>
      </c>
      <c r="L214" s="1" t="s">
        <v>375</v>
      </c>
      <c r="M214" s="1" t="s">
        <v>17720</v>
      </c>
      <c r="N214" s="1" t="s">
        <v>17721</v>
      </c>
      <c r="O214" s="1" t="s">
        <v>17722</v>
      </c>
      <c r="P214" s="1">
        <v>1.0</v>
      </c>
      <c r="Q214" s="1">
        <v>1.0</v>
      </c>
      <c r="T214" s="1">
        <v>32.0</v>
      </c>
      <c r="U214" s="1">
        <v>135.0</v>
      </c>
      <c r="V214" s="1" t="s">
        <v>17723</v>
      </c>
      <c r="W214" s="10">
        <v>44124.0</v>
      </c>
      <c r="X214" s="1"/>
      <c r="Y214" s="1" t="s">
        <v>199</v>
      </c>
    </row>
    <row r="215">
      <c r="A215" s="17" t="s">
        <v>17724</v>
      </c>
      <c r="B215" s="17" t="s">
        <v>17725</v>
      </c>
      <c r="C215" s="17" t="s">
        <v>17726</v>
      </c>
      <c r="D215" s="17"/>
      <c r="E215" s="17"/>
      <c r="F215" s="17"/>
      <c r="G215" s="17"/>
      <c r="H215" s="17"/>
      <c r="I215" s="17"/>
      <c r="J215" s="17" t="s">
        <v>17727</v>
      </c>
      <c r="K215" s="17" t="s">
        <v>30</v>
      </c>
      <c r="L215" s="17" t="s">
        <v>375</v>
      </c>
      <c r="M215" s="17" t="s">
        <v>17728</v>
      </c>
      <c r="N215" s="17" t="s">
        <v>17729</v>
      </c>
      <c r="O215" s="17" t="s">
        <v>17730</v>
      </c>
      <c r="P215" s="18">
        <v>1.0</v>
      </c>
      <c r="Q215" s="18">
        <v>1.0</v>
      </c>
      <c r="R215" s="17"/>
      <c r="S215" s="17"/>
      <c r="T215" s="17"/>
      <c r="U215" s="18">
        <v>81.0</v>
      </c>
      <c r="V215" s="17" t="s">
        <v>17731</v>
      </c>
      <c r="W215" s="10">
        <v>44133.0</v>
      </c>
      <c r="X215" s="1"/>
      <c r="Y215" s="6"/>
    </row>
    <row r="216">
      <c r="A216" s="1" t="s">
        <v>17732</v>
      </c>
      <c r="B216" s="1" t="s">
        <v>17733</v>
      </c>
      <c r="C216" s="1" t="s">
        <v>17734</v>
      </c>
      <c r="F216" s="1" t="s">
        <v>17735</v>
      </c>
      <c r="G216" s="1" t="s">
        <v>17736</v>
      </c>
      <c r="J216" s="14" t="s">
        <v>17737</v>
      </c>
      <c r="K216" s="1" t="s">
        <v>30</v>
      </c>
      <c r="L216" s="1" t="s">
        <v>30</v>
      </c>
      <c r="N216" s="1" t="s">
        <v>17738</v>
      </c>
      <c r="O216" s="1" t="s">
        <v>17739</v>
      </c>
      <c r="P216" s="1">
        <v>1.0</v>
      </c>
      <c r="Q216" s="1">
        <v>1.0</v>
      </c>
      <c r="U216" s="1">
        <v>39.0</v>
      </c>
      <c r="V216" s="1" t="s">
        <v>17740</v>
      </c>
      <c r="W216" s="10">
        <v>44113.0</v>
      </c>
      <c r="X216" s="1" t="s">
        <v>95</v>
      </c>
      <c r="Y216" s="6"/>
    </row>
    <row r="217">
      <c r="A217" s="1" t="s">
        <v>17741</v>
      </c>
      <c r="B217" s="1" t="s">
        <v>17742</v>
      </c>
      <c r="C217" s="1" t="s">
        <v>17743</v>
      </c>
      <c r="E217" s="20"/>
      <c r="H217" s="1" t="s">
        <v>17744</v>
      </c>
      <c r="J217" s="14" t="s">
        <v>17745</v>
      </c>
      <c r="K217" s="1" t="s">
        <v>401</v>
      </c>
      <c r="L217" s="1" t="s">
        <v>375</v>
      </c>
      <c r="M217" s="1" t="s">
        <v>17746</v>
      </c>
      <c r="N217" s="1" t="s">
        <v>17747</v>
      </c>
      <c r="O217" s="1" t="s">
        <v>17748</v>
      </c>
      <c r="P217" s="1">
        <v>4.0</v>
      </c>
      <c r="Q217" s="1">
        <v>1.0</v>
      </c>
      <c r="U217" s="1">
        <v>17.0</v>
      </c>
      <c r="V217" s="1" t="s">
        <v>17749</v>
      </c>
      <c r="W217" s="10">
        <v>43964.0</v>
      </c>
      <c r="X217" s="1"/>
      <c r="Y217" s="6"/>
    </row>
    <row r="218">
      <c r="A218" s="1" t="s">
        <v>17750</v>
      </c>
      <c r="B218" s="1" t="s">
        <v>17751</v>
      </c>
      <c r="C218" s="1" t="s">
        <v>17752</v>
      </c>
      <c r="D218" s="1" t="s">
        <v>17753</v>
      </c>
      <c r="G218" s="1" t="s">
        <v>17754</v>
      </c>
      <c r="J218" s="4" t="s">
        <v>17755</v>
      </c>
      <c r="K218" s="1" t="s">
        <v>30</v>
      </c>
      <c r="L218" s="1" t="s">
        <v>79</v>
      </c>
      <c r="M218" s="1" t="s">
        <v>17756</v>
      </c>
      <c r="N218" s="1" t="s">
        <v>17757</v>
      </c>
      <c r="O218" s="1" t="s">
        <v>17758</v>
      </c>
      <c r="P218" s="1">
        <v>1.0</v>
      </c>
      <c r="U218" s="1">
        <v>20.0</v>
      </c>
      <c r="V218" s="1" t="s">
        <v>17759</v>
      </c>
      <c r="W218" s="10">
        <v>43517.0</v>
      </c>
      <c r="X218" s="1"/>
      <c r="Y218" s="6"/>
    </row>
    <row r="219">
      <c r="A219" s="17" t="s">
        <v>17760</v>
      </c>
      <c r="B219" s="17" t="s">
        <v>17761</v>
      </c>
      <c r="C219" s="17" t="s">
        <v>17762</v>
      </c>
      <c r="D219" s="17" t="s">
        <v>17763</v>
      </c>
      <c r="E219" s="17"/>
      <c r="F219" s="17"/>
      <c r="G219" s="17" t="s">
        <v>16040</v>
      </c>
      <c r="H219" s="17"/>
      <c r="I219" s="17"/>
      <c r="J219" s="19" t="s">
        <v>17764</v>
      </c>
      <c r="K219" s="17" t="s">
        <v>30</v>
      </c>
      <c r="L219" s="17" t="s">
        <v>375</v>
      </c>
      <c r="M219" s="17" t="s">
        <v>15879</v>
      </c>
      <c r="N219" s="17" t="s">
        <v>17765</v>
      </c>
      <c r="O219" s="17" t="s">
        <v>17766</v>
      </c>
      <c r="P219" s="18">
        <v>1.0</v>
      </c>
      <c r="Q219" s="18">
        <v>1.0</v>
      </c>
      <c r="R219" s="17"/>
      <c r="S219" s="18">
        <v>1.0</v>
      </c>
      <c r="T219" s="17"/>
      <c r="U219" s="18">
        <v>29.0</v>
      </c>
      <c r="V219" s="17" t="s">
        <v>17767</v>
      </c>
      <c r="W219" s="10">
        <v>44122.0</v>
      </c>
      <c r="X219" s="1"/>
      <c r="Y219" s="1" t="s">
        <v>199</v>
      </c>
    </row>
    <row r="220">
      <c r="A220" s="17" t="s">
        <v>17768</v>
      </c>
      <c r="B220" s="17" t="s">
        <v>17769</v>
      </c>
      <c r="C220" s="17" t="s">
        <v>17552</v>
      </c>
      <c r="D220" s="17" t="s">
        <v>17553</v>
      </c>
      <c r="E220" s="21" t="s">
        <v>17673</v>
      </c>
      <c r="F220" s="17"/>
      <c r="G220" s="17" t="s">
        <v>17674</v>
      </c>
      <c r="H220" s="17"/>
      <c r="I220" s="17"/>
      <c r="J220" s="19" t="s">
        <v>17770</v>
      </c>
      <c r="K220" s="17" t="s">
        <v>30</v>
      </c>
      <c r="L220" s="17" t="s">
        <v>375</v>
      </c>
      <c r="M220" s="17" t="s">
        <v>17771</v>
      </c>
      <c r="N220" s="17" t="s">
        <v>17772</v>
      </c>
      <c r="O220" s="17" t="s">
        <v>17773</v>
      </c>
      <c r="P220" s="18">
        <v>1.0</v>
      </c>
      <c r="Q220" s="18">
        <v>1.0</v>
      </c>
      <c r="R220" s="17"/>
      <c r="S220" s="17"/>
      <c r="T220" s="17"/>
      <c r="U220" s="18">
        <v>38.0</v>
      </c>
      <c r="V220" s="17" t="s">
        <v>17774</v>
      </c>
      <c r="W220" s="10">
        <v>44115.0</v>
      </c>
      <c r="X220" s="1"/>
      <c r="Y220" s="6"/>
    </row>
    <row r="221">
      <c r="A221" s="17" t="s">
        <v>17775</v>
      </c>
      <c r="B221" s="17" t="s">
        <v>17776</v>
      </c>
      <c r="C221" s="17" t="s">
        <v>17777</v>
      </c>
      <c r="D221" s="17" t="s">
        <v>17777</v>
      </c>
      <c r="E221" s="17"/>
      <c r="F221" s="17"/>
      <c r="G221" s="17"/>
      <c r="H221" s="17"/>
      <c r="I221" s="17"/>
      <c r="J221" s="17" t="s">
        <v>17778</v>
      </c>
      <c r="K221" s="17" t="s">
        <v>30</v>
      </c>
      <c r="L221" s="17" t="s">
        <v>79</v>
      </c>
      <c r="M221" s="17" t="s">
        <v>17779</v>
      </c>
      <c r="N221" s="17" t="s">
        <v>17780</v>
      </c>
      <c r="O221" s="17" t="s">
        <v>17781</v>
      </c>
      <c r="P221" s="18">
        <v>1.0</v>
      </c>
      <c r="Q221" s="18">
        <v>1.0</v>
      </c>
      <c r="R221" s="17"/>
      <c r="S221" s="17"/>
      <c r="T221" s="17"/>
      <c r="U221" s="18">
        <v>11.0</v>
      </c>
      <c r="V221" s="17" t="s">
        <v>17782</v>
      </c>
      <c r="W221" s="10">
        <v>43593.0</v>
      </c>
      <c r="X221" s="1"/>
      <c r="Y221" s="6"/>
    </row>
    <row r="222">
      <c r="A222" s="17" t="s">
        <v>17783</v>
      </c>
      <c r="B222" s="17" t="s">
        <v>17784</v>
      </c>
      <c r="C222" s="17" t="s">
        <v>17785</v>
      </c>
      <c r="D222" s="17" t="s">
        <v>17786</v>
      </c>
      <c r="E222" s="17" t="s">
        <v>17787</v>
      </c>
      <c r="F222" s="17"/>
      <c r="G222" s="17" t="s">
        <v>522</v>
      </c>
      <c r="H222" s="17"/>
      <c r="I222" s="17"/>
      <c r="J222" s="17" t="s">
        <v>17788</v>
      </c>
      <c r="K222" s="17" t="s">
        <v>30</v>
      </c>
      <c r="L222" s="17" t="s">
        <v>375</v>
      </c>
      <c r="M222" s="17" t="s">
        <v>17789</v>
      </c>
      <c r="N222" s="17" t="s">
        <v>17790</v>
      </c>
      <c r="O222" s="17" t="s">
        <v>17791</v>
      </c>
      <c r="P222" s="18">
        <v>1.0</v>
      </c>
      <c r="Q222" s="18">
        <v>1.0</v>
      </c>
      <c r="R222" s="17"/>
      <c r="S222" s="17"/>
      <c r="T222" s="17"/>
      <c r="U222" s="18">
        <v>4.0</v>
      </c>
      <c r="V222" s="17" t="s">
        <v>17792</v>
      </c>
      <c r="W222" s="10">
        <v>44129.0</v>
      </c>
      <c r="X222" s="1" t="s">
        <v>95</v>
      </c>
      <c r="Y222" s="1" t="s">
        <v>199</v>
      </c>
    </row>
    <row r="223">
      <c r="A223" s="1" t="s">
        <v>17793</v>
      </c>
      <c r="B223" s="1" t="s">
        <v>17794</v>
      </c>
      <c r="C223" s="1" t="s">
        <v>17795</v>
      </c>
      <c r="D223" s="1" t="s">
        <v>17796</v>
      </c>
      <c r="E223" s="1" t="s">
        <v>17797</v>
      </c>
      <c r="F223" s="1" t="s">
        <v>16516</v>
      </c>
      <c r="G223" s="1" t="s">
        <v>17798</v>
      </c>
      <c r="H223" s="1" t="s">
        <v>17799</v>
      </c>
      <c r="I223" s="1" t="s">
        <v>17800</v>
      </c>
      <c r="J223" s="4" t="s">
        <v>17801</v>
      </c>
      <c r="K223" s="1" t="s">
        <v>30</v>
      </c>
      <c r="L223" s="1" t="s">
        <v>375</v>
      </c>
      <c r="M223" s="1" t="s">
        <v>15949</v>
      </c>
      <c r="N223" s="1" t="s">
        <v>17802</v>
      </c>
      <c r="O223" s="1" t="s">
        <v>17803</v>
      </c>
      <c r="P223" s="1">
        <v>1.0</v>
      </c>
      <c r="Q223" s="1">
        <v>1.0</v>
      </c>
      <c r="R223" s="1">
        <v>7.0</v>
      </c>
      <c r="U223" s="1">
        <v>76.0</v>
      </c>
      <c r="V223" s="1" t="s">
        <v>17804</v>
      </c>
      <c r="W223" s="10">
        <v>43996.0</v>
      </c>
      <c r="X223" s="1" t="s">
        <v>95</v>
      </c>
      <c r="Y223" s="1" t="s">
        <v>36</v>
      </c>
    </row>
    <row r="224">
      <c r="A224" s="1" t="s">
        <v>17805</v>
      </c>
      <c r="B224" s="1" t="s">
        <v>17806</v>
      </c>
      <c r="C224" s="1" t="s">
        <v>17417</v>
      </c>
      <c r="D224" s="1" t="s">
        <v>17418</v>
      </c>
      <c r="E224" s="1" t="s">
        <v>17419</v>
      </c>
      <c r="G224" s="1" t="s">
        <v>17420</v>
      </c>
      <c r="H224" s="1" t="s">
        <v>17807</v>
      </c>
      <c r="I224" s="1" t="s">
        <v>6214</v>
      </c>
      <c r="J224" s="4" t="s">
        <v>17808</v>
      </c>
      <c r="K224" s="1" t="s">
        <v>401</v>
      </c>
      <c r="L224" s="1" t="s">
        <v>375</v>
      </c>
      <c r="M224" s="1" t="s">
        <v>17809</v>
      </c>
      <c r="N224" s="1" t="s">
        <v>17810</v>
      </c>
      <c r="O224" s="1" t="s">
        <v>17811</v>
      </c>
      <c r="P224" s="1">
        <v>2.0</v>
      </c>
      <c r="Q224" s="1">
        <v>1.0</v>
      </c>
      <c r="R224" s="1">
        <v>4.0</v>
      </c>
      <c r="S224" s="1">
        <v>6.0</v>
      </c>
      <c r="T224" s="1">
        <v>46.0</v>
      </c>
      <c r="U224" s="1">
        <v>154.0</v>
      </c>
      <c r="V224" s="1" t="s">
        <v>17812</v>
      </c>
      <c r="W224" s="10">
        <v>43483.0</v>
      </c>
      <c r="X224" s="1"/>
      <c r="Y224" s="1" t="s">
        <v>36</v>
      </c>
    </row>
    <row r="225">
      <c r="A225" s="17" t="s">
        <v>12921</v>
      </c>
      <c r="B225" s="17" t="s">
        <v>12922</v>
      </c>
      <c r="C225" s="17" t="s">
        <v>12923</v>
      </c>
      <c r="D225" s="17" t="s">
        <v>12924</v>
      </c>
      <c r="E225" s="17" t="s">
        <v>12925</v>
      </c>
      <c r="F225" s="17" t="s">
        <v>12926</v>
      </c>
      <c r="G225" s="17" t="s">
        <v>10280</v>
      </c>
      <c r="H225" s="17" t="s">
        <v>12927</v>
      </c>
      <c r="I225" s="17" t="s">
        <v>12928</v>
      </c>
      <c r="J225" s="17" t="s">
        <v>12929</v>
      </c>
      <c r="K225" s="17" t="s">
        <v>30</v>
      </c>
      <c r="L225" s="17" t="s">
        <v>10828</v>
      </c>
      <c r="M225" s="17" t="s">
        <v>12930</v>
      </c>
      <c r="N225" s="17" t="s">
        <v>12931</v>
      </c>
      <c r="O225" s="17" t="s">
        <v>12932</v>
      </c>
      <c r="P225" s="18">
        <v>1.0</v>
      </c>
      <c r="Q225" s="18">
        <v>1.0</v>
      </c>
      <c r="R225" s="17"/>
      <c r="S225" s="17"/>
      <c r="T225" s="17"/>
      <c r="U225" s="18">
        <v>26.0</v>
      </c>
      <c r="V225" s="17" t="s">
        <v>12933</v>
      </c>
      <c r="W225" s="10">
        <v>43355.0</v>
      </c>
      <c r="X225" s="1"/>
      <c r="Y225" s="1" t="s">
        <v>168</v>
      </c>
    </row>
    <row r="226">
      <c r="A226" s="1" t="s">
        <v>17813</v>
      </c>
      <c r="B226" s="1" t="s">
        <v>17814</v>
      </c>
      <c r="C226" s="1" t="s">
        <v>17815</v>
      </c>
      <c r="J226" s="4" t="s">
        <v>17816</v>
      </c>
      <c r="K226" s="1" t="s">
        <v>30</v>
      </c>
      <c r="L226" s="1" t="s">
        <v>375</v>
      </c>
      <c r="M226" s="1" t="s">
        <v>17817</v>
      </c>
      <c r="N226" s="1" t="s">
        <v>17818</v>
      </c>
      <c r="O226" s="1" t="s">
        <v>17819</v>
      </c>
      <c r="P226" s="1">
        <v>1.0</v>
      </c>
      <c r="Q226" s="1">
        <v>1.0</v>
      </c>
      <c r="U226" s="1">
        <v>1.0</v>
      </c>
      <c r="V226" s="1" t="s">
        <v>17820</v>
      </c>
      <c r="W226" s="10">
        <v>44123.0</v>
      </c>
      <c r="X226" s="1"/>
      <c r="Y226" s="6"/>
    </row>
    <row r="227">
      <c r="A227" s="17" t="s">
        <v>17821</v>
      </c>
      <c r="B227" s="17" t="s">
        <v>17822</v>
      </c>
      <c r="C227" s="17" t="s">
        <v>17269</v>
      </c>
      <c r="D227" s="17" t="s">
        <v>17270</v>
      </c>
      <c r="E227" s="17" t="s">
        <v>17271</v>
      </c>
      <c r="F227" s="17"/>
      <c r="G227" s="17" t="s">
        <v>17272</v>
      </c>
      <c r="H227" s="17"/>
      <c r="I227" s="17"/>
      <c r="J227" s="17" t="s">
        <v>17823</v>
      </c>
      <c r="K227" s="17" t="s">
        <v>30</v>
      </c>
      <c r="L227" s="17" t="s">
        <v>375</v>
      </c>
      <c r="M227" s="17" t="s">
        <v>17824</v>
      </c>
      <c r="N227" s="17" t="s">
        <v>17825</v>
      </c>
      <c r="O227" s="17" t="s">
        <v>17826</v>
      </c>
      <c r="P227" s="18">
        <v>1.0</v>
      </c>
      <c r="Q227" s="18">
        <v>1.0</v>
      </c>
      <c r="R227" s="17"/>
      <c r="S227" s="17"/>
      <c r="T227" s="18">
        <v>2.0</v>
      </c>
      <c r="U227" s="18">
        <v>120.0</v>
      </c>
      <c r="V227" s="17" t="s">
        <v>17827</v>
      </c>
      <c r="W227" s="10">
        <v>44097.0</v>
      </c>
      <c r="X227" s="1"/>
      <c r="Y227" s="6"/>
    </row>
    <row r="228">
      <c r="A228" s="17" t="s">
        <v>17828</v>
      </c>
      <c r="B228" s="17" t="s">
        <v>17829</v>
      </c>
      <c r="C228" s="17" t="s">
        <v>17830</v>
      </c>
      <c r="D228" s="17"/>
      <c r="E228" s="17"/>
      <c r="F228" s="17"/>
      <c r="G228" s="17"/>
      <c r="H228" s="22"/>
      <c r="I228" s="17"/>
      <c r="J228" s="17" t="s">
        <v>17831</v>
      </c>
      <c r="K228" s="17" t="s">
        <v>30</v>
      </c>
      <c r="L228" s="17" t="s">
        <v>51</v>
      </c>
      <c r="M228" s="17" t="s">
        <v>17832</v>
      </c>
      <c r="N228" s="17" t="s">
        <v>17833</v>
      </c>
      <c r="O228" s="17" t="s">
        <v>17834</v>
      </c>
      <c r="P228" s="18">
        <v>1.0</v>
      </c>
      <c r="Q228" s="18">
        <v>1.0</v>
      </c>
      <c r="R228" s="17"/>
      <c r="S228" s="17"/>
      <c r="T228" s="17"/>
      <c r="U228" s="18">
        <v>1.0</v>
      </c>
      <c r="V228" s="17" t="s">
        <v>17835</v>
      </c>
      <c r="W228" s="10">
        <v>44122.0</v>
      </c>
      <c r="X228" s="1"/>
      <c r="Y228" s="1" t="s">
        <v>36</v>
      </c>
    </row>
    <row r="229">
      <c r="A229" s="17" t="s">
        <v>17836</v>
      </c>
      <c r="B229" s="17" t="s">
        <v>17837</v>
      </c>
      <c r="C229" s="17" t="s">
        <v>17838</v>
      </c>
      <c r="D229" s="17" t="s">
        <v>17839</v>
      </c>
      <c r="E229" s="17"/>
      <c r="F229" s="17"/>
      <c r="G229" s="17"/>
      <c r="H229" s="17"/>
      <c r="I229" s="17"/>
      <c r="J229" s="17" t="s">
        <v>17840</v>
      </c>
      <c r="K229" s="17" t="s">
        <v>30</v>
      </c>
      <c r="L229" s="17" t="s">
        <v>375</v>
      </c>
      <c r="M229" s="17" t="s">
        <v>17841</v>
      </c>
      <c r="N229" s="17" t="s">
        <v>17842</v>
      </c>
      <c r="O229" s="17" t="s">
        <v>17843</v>
      </c>
      <c r="P229" s="18">
        <v>1.0</v>
      </c>
      <c r="Q229" s="18">
        <v>1.0</v>
      </c>
      <c r="R229" s="17"/>
      <c r="S229" s="17"/>
      <c r="T229" s="17"/>
      <c r="U229" s="18">
        <v>1421.0</v>
      </c>
      <c r="V229" s="17" t="s">
        <v>17844</v>
      </c>
      <c r="W229" s="10">
        <v>42711.0</v>
      </c>
      <c r="X229" s="1"/>
      <c r="Y229" s="1" t="s">
        <v>199</v>
      </c>
    </row>
    <row r="230">
      <c r="A230" s="1" t="s">
        <v>17845</v>
      </c>
      <c r="B230" s="1" t="s">
        <v>17846</v>
      </c>
      <c r="C230" s="1" t="s">
        <v>17537</v>
      </c>
      <c r="H230" s="1" t="s">
        <v>17847</v>
      </c>
      <c r="J230" s="4" t="s">
        <v>17848</v>
      </c>
      <c r="K230" s="1" t="s">
        <v>30</v>
      </c>
      <c r="L230" s="1" t="s">
        <v>375</v>
      </c>
      <c r="M230" s="1" t="s">
        <v>16361</v>
      </c>
      <c r="N230" s="1" t="s">
        <v>17849</v>
      </c>
      <c r="O230" s="1" t="s">
        <v>17850</v>
      </c>
      <c r="P230" s="1">
        <v>1.0</v>
      </c>
      <c r="Q230" s="1">
        <v>1.0</v>
      </c>
      <c r="U230" s="1">
        <v>2.0</v>
      </c>
      <c r="V230" s="1" t="s">
        <v>17851</v>
      </c>
      <c r="W230" s="10">
        <v>44101.0</v>
      </c>
      <c r="X230" s="1"/>
      <c r="Y230" s="6"/>
    </row>
    <row r="231">
      <c r="A231" s="1" t="s">
        <v>17852</v>
      </c>
      <c r="B231" s="1" t="s">
        <v>17853</v>
      </c>
      <c r="C231" s="1" t="s">
        <v>17854</v>
      </c>
      <c r="D231" s="1" t="s">
        <v>17855</v>
      </c>
      <c r="H231" s="1" t="s">
        <v>17856</v>
      </c>
      <c r="J231" s="4" t="s">
        <v>17857</v>
      </c>
      <c r="K231" s="1" t="s">
        <v>30</v>
      </c>
      <c r="L231" s="1" t="s">
        <v>79</v>
      </c>
      <c r="M231" s="1" t="s">
        <v>17858</v>
      </c>
      <c r="N231" s="1" t="s">
        <v>17859</v>
      </c>
      <c r="O231" s="1" t="s">
        <v>17860</v>
      </c>
      <c r="P231" s="1">
        <v>1.0</v>
      </c>
      <c r="Q231" s="1">
        <v>1.0</v>
      </c>
      <c r="T231" s="1">
        <v>23.0</v>
      </c>
      <c r="U231" s="1">
        <v>198.0</v>
      </c>
      <c r="V231" s="1" t="s">
        <v>17861</v>
      </c>
      <c r="W231" s="10">
        <v>44060.0</v>
      </c>
      <c r="X231" s="1"/>
      <c r="Y231" s="1" t="s">
        <v>199</v>
      </c>
    </row>
    <row r="232">
      <c r="A232" s="1" t="s">
        <v>17862</v>
      </c>
      <c r="B232" s="1" t="s">
        <v>17863</v>
      </c>
      <c r="C232" s="1" t="s">
        <v>17864</v>
      </c>
      <c r="D232" s="1" t="s">
        <v>17864</v>
      </c>
      <c r="H232" s="1" t="s">
        <v>17865</v>
      </c>
      <c r="I232" s="1" t="s">
        <v>17866</v>
      </c>
      <c r="J232" s="4" t="s">
        <v>17867</v>
      </c>
      <c r="K232" s="1" t="s">
        <v>30</v>
      </c>
      <c r="L232" s="1" t="s">
        <v>375</v>
      </c>
      <c r="M232" s="1" t="s">
        <v>17868</v>
      </c>
      <c r="N232" s="1" t="s">
        <v>17869</v>
      </c>
      <c r="O232" s="1" t="s">
        <v>17870</v>
      </c>
      <c r="P232" s="1">
        <v>1.0</v>
      </c>
      <c r="Q232" s="1">
        <v>1.0</v>
      </c>
      <c r="S232" s="1">
        <v>1.0</v>
      </c>
      <c r="U232" s="1">
        <v>242.0</v>
      </c>
      <c r="V232" s="1" t="s">
        <v>17871</v>
      </c>
      <c r="W232" s="10">
        <v>43873.0</v>
      </c>
      <c r="X232" s="1"/>
      <c r="Y232" s="1" t="s">
        <v>199</v>
      </c>
    </row>
    <row r="233">
      <c r="A233" s="1" t="s">
        <v>17872</v>
      </c>
      <c r="B233" s="1" t="s">
        <v>17873</v>
      </c>
      <c r="C233" s="1" t="s">
        <v>17874</v>
      </c>
      <c r="J233" s="4" t="s">
        <v>17875</v>
      </c>
      <c r="K233" s="1" t="s">
        <v>30</v>
      </c>
      <c r="L233" s="1" t="s">
        <v>375</v>
      </c>
      <c r="M233" s="1" t="s">
        <v>16663</v>
      </c>
      <c r="N233" s="1" t="s">
        <v>17876</v>
      </c>
      <c r="O233" s="1" t="s">
        <v>17877</v>
      </c>
      <c r="P233" s="1">
        <v>1.0</v>
      </c>
      <c r="Q233" s="1">
        <v>1.0</v>
      </c>
      <c r="U233" s="1">
        <v>221.0</v>
      </c>
      <c r="V233" s="1" t="s">
        <v>17878</v>
      </c>
      <c r="W233" s="10">
        <v>44085.0</v>
      </c>
      <c r="X233" s="1"/>
      <c r="Y233" s="1" t="s">
        <v>199</v>
      </c>
    </row>
    <row r="234">
      <c r="A234" s="1" t="s">
        <v>17879</v>
      </c>
      <c r="B234" s="1" t="s">
        <v>17880</v>
      </c>
      <c r="C234" s="1" t="s">
        <v>17881</v>
      </c>
      <c r="D234" s="1" t="s">
        <v>17882</v>
      </c>
      <c r="E234" s="1" t="s">
        <v>17883</v>
      </c>
      <c r="G234" s="1" t="s">
        <v>17884</v>
      </c>
      <c r="J234" s="4" t="s">
        <v>17885</v>
      </c>
      <c r="K234" s="1" t="s">
        <v>30</v>
      </c>
      <c r="L234" s="1" t="s">
        <v>375</v>
      </c>
      <c r="M234" s="1" t="s">
        <v>16202</v>
      </c>
      <c r="N234" s="1" t="s">
        <v>17886</v>
      </c>
      <c r="O234" s="1" t="s">
        <v>17887</v>
      </c>
      <c r="P234" s="1">
        <v>1.0</v>
      </c>
      <c r="Q234" s="1">
        <v>1.0</v>
      </c>
      <c r="U234" s="1">
        <v>11.0</v>
      </c>
      <c r="V234" s="1" t="s">
        <v>17888</v>
      </c>
      <c r="W234" s="10">
        <v>44120.0</v>
      </c>
      <c r="X234" s="1"/>
      <c r="Y234" s="6"/>
    </row>
    <row r="235">
      <c r="A235" s="17" t="s">
        <v>17889</v>
      </c>
      <c r="B235" s="17" t="s">
        <v>17890</v>
      </c>
      <c r="C235" s="17" t="s">
        <v>15839</v>
      </c>
      <c r="D235" s="17" t="s">
        <v>15839</v>
      </c>
      <c r="E235" s="17"/>
      <c r="F235" s="17"/>
      <c r="G235" s="17"/>
      <c r="H235" s="17"/>
      <c r="I235" s="17"/>
      <c r="J235" s="17" t="s">
        <v>17891</v>
      </c>
      <c r="K235" s="17" t="s">
        <v>401</v>
      </c>
      <c r="L235" s="17" t="s">
        <v>79</v>
      </c>
      <c r="M235" s="17" t="s">
        <v>17470</v>
      </c>
      <c r="N235" s="17" t="s">
        <v>17892</v>
      </c>
      <c r="O235" s="17" t="s">
        <v>17893</v>
      </c>
      <c r="P235" s="18">
        <v>1.0</v>
      </c>
      <c r="Q235" s="18">
        <v>1.0</v>
      </c>
      <c r="R235" s="17"/>
      <c r="S235" s="17"/>
      <c r="T235" s="17"/>
      <c r="U235" s="18">
        <v>7.0</v>
      </c>
      <c r="V235" s="17" t="s">
        <v>17894</v>
      </c>
      <c r="W235" s="10">
        <v>44119.0</v>
      </c>
      <c r="X235" s="1"/>
      <c r="Y235" s="1" t="s">
        <v>36</v>
      </c>
    </row>
    <row r="236">
      <c r="A236" s="1" t="s">
        <v>17895</v>
      </c>
      <c r="B236" s="1" t="s">
        <v>17896</v>
      </c>
      <c r="C236" s="1" t="s">
        <v>17897</v>
      </c>
      <c r="J236" s="4" t="s">
        <v>17898</v>
      </c>
      <c r="K236" s="1" t="s">
        <v>30</v>
      </c>
      <c r="L236" s="1" t="s">
        <v>375</v>
      </c>
      <c r="M236" s="1" t="s">
        <v>17899</v>
      </c>
      <c r="N236" s="1" t="s">
        <v>17900</v>
      </c>
      <c r="O236" s="1" t="s">
        <v>17901</v>
      </c>
      <c r="P236" s="1">
        <v>1.0</v>
      </c>
      <c r="Q236" s="1">
        <v>1.0</v>
      </c>
      <c r="T236" s="1">
        <v>4.0</v>
      </c>
      <c r="U236" s="1">
        <v>16.0</v>
      </c>
      <c r="V236" s="1" t="s">
        <v>17902</v>
      </c>
      <c r="W236" s="10">
        <v>44012.0</v>
      </c>
      <c r="X236" s="1"/>
      <c r="Y236" s="6"/>
    </row>
    <row r="237">
      <c r="A237" s="17" t="s">
        <v>17903</v>
      </c>
      <c r="B237" s="17" t="s">
        <v>17904</v>
      </c>
      <c r="C237" s="17" t="s">
        <v>17905</v>
      </c>
      <c r="D237" s="17" t="s">
        <v>17906</v>
      </c>
      <c r="E237" s="17"/>
      <c r="F237" s="17"/>
      <c r="G237" s="17"/>
      <c r="H237" s="17"/>
      <c r="I237" s="17"/>
      <c r="J237" s="17" t="s">
        <v>17907</v>
      </c>
      <c r="K237" s="17" t="s">
        <v>30</v>
      </c>
      <c r="L237" s="17" t="s">
        <v>375</v>
      </c>
      <c r="M237" s="17" t="s">
        <v>16663</v>
      </c>
      <c r="N237" s="17" t="s">
        <v>17908</v>
      </c>
      <c r="O237" s="17" t="s">
        <v>17909</v>
      </c>
      <c r="P237" s="18">
        <v>1.0</v>
      </c>
      <c r="Q237" s="18">
        <v>1.0</v>
      </c>
      <c r="R237" s="17"/>
      <c r="S237" s="17"/>
      <c r="T237" s="17"/>
      <c r="U237" s="18">
        <v>17.0</v>
      </c>
      <c r="V237" s="17" t="s">
        <v>17910</v>
      </c>
      <c r="W237" s="10">
        <v>44105.0</v>
      </c>
      <c r="X237" s="1"/>
      <c r="Y237" s="6"/>
    </row>
    <row r="238">
      <c r="A238" s="17" t="s">
        <v>17911</v>
      </c>
      <c r="B238" s="17" t="s">
        <v>17912</v>
      </c>
      <c r="C238" s="17" t="s">
        <v>17913</v>
      </c>
      <c r="D238" s="17"/>
      <c r="E238" s="17"/>
      <c r="F238" s="17"/>
      <c r="G238" s="17"/>
      <c r="H238" s="17"/>
      <c r="I238" s="17"/>
      <c r="J238" s="17" t="s">
        <v>17914</v>
      </c>
      <c r="K238" s="17" t="s">
        <v>30</v>
      </c>
      <c r="L238" s="17" t="s">
        <v>16238</v>
      </c>
      <c r="M238" s="17" t="s">
        <v>17915</v>
      </c>
      <c r="N238" s="17" t="s">
        <v>17916</v>
      </c>
      <c r="O238" s="17" t="s">
        <v>17917</v>
      </c>
      <c r="P238" s="18">
        <v>1.0</v>
      </c>
      <c r="Q238" s="17"/>
      <c r="R238" s="17"/>
      <c r="S238" s="17"/>
      <c r="T238" s="17"/>
      <c r="U238" s="18">
        <v>211.0</v>
      </c>
      <c r="V238" s="17" t="s">
        <v>17918</v>
      </c>
      <c r="W238" s="10">
        <v>42861.0</v>
      </c>
      <c r="X238" s="1"/>
      <c r="Y238" s="1" t="s">
        <v>199</v>
      </c>
    </row>
    <row r="239">
      <c r="A239" s="1" t="s">
        <v>17919</v>
      </c>
      <c r="B239" s="4" t="s">
        <v>17920</v>
      </c>
      <c r="C239" s="1" t="s">
        <v>17921</v>
      </c>
      <c r="D239" s="1" t="s">
        <v>17922</v>
      </c>
      <c r="J239" s="4" t="s">
        <v>17923</v>
      </c>
      <c r="K239" s="1" t="s">
        <v>401</v>
      </c>
      <c r="L239" s="1" t="s">
        <v>51</v>
      </c>
      <c r="M239" s="1" t="s">
        <v>17924</v>
      </c>
      <c r="N239" s="1" t="s">
        <v>17925</v>
      </c>
      <c r="O239" s="1" t="s">
        <v>17926</v>
      </c>
      <c r="P239" s="1">
        <v>1.0</v>
      </c>
      <c r="Q239" s="1">
        <v>1.0</v>
      </c>
      <c r="U239" s="1">
        <v>6.0</v>
      </c>
      <c r="V239" s="1" t="s">
        <v>17927</v>
      </c>
      <c r="W239" s="10">
        <v>44110.0</v>
      </c>
      <c r="X239" s="1"/>
      <c r="Y239" s="6"/>
    </row>
    <row r="240">
      <c r="A240" s="1" t="s">
        <v>17928</v>
      </c>
      <c r="B240" s="1" t="s">
        <v>17929</v>
      </c>
      <c r="C240" s="1" t="s">
        <v>17930</v>
      </c>
      <c r="J240" s="4" t="s">
        <v>17931</v>
      </c>
      <c r="K240" s="1" t="s">
        <v>30</v>
      </c>
      <c r="L240" s="1" t="s">
        <v>375</v>
      </c>
      <c r="M240" s="1" t="s">
        <v>16009</v>
      </c>
      <c r="N240" s="1" t="s">
        <v>17932</v>
      </c>
      <c r="O240" s="1" t="s">
        <v>17933</v>
      </c>
      <c r="P240" s="1">
        <v>1.0</v>
      </c>
      <c r="Q240" s="1">
        <v>1.0</v>
      </c>
      <c r="U240" s="1">
        <v>43.0</v>
      </c>
      <c r="V240" s="1" t="s">
        <v>17934</v>
      </c>
      <c r="W240" s="10">
        <v>44089.0</v>
      </c>
      <c r="X240" s="1"/>
      <c r="Y240" s="6"/>
    </row>
    <row r="241">
      <c r="A241" s="1" t="s">
        <v>17935</v>
      </c>
      <c r="B241" s="4" t="s">
        <v>17936</v>
      </c>
      <c r="C241" s="1" t="s">
        <v>17937</v>
      </c>
      <c r="D241" s="1" t="s">
        <v>17938</v>
      </c>
      <c r="E241" s="1" t="s">
        <v>17939</v>
      </c>
      <c r="J241" s="4" t="s">
        <v>17940</v>
      </c>
      <c r="K241" s="1" t="s">
        <v>61</v>
      </c>
      <c r="L241" s="1" t="s">
        <v>17941</v>
      </c>
      <c r="M241" s="1" t="s">
        <v>17942</v>
      </c>
      <c r="N241" s="1" t="s">
        <v>17943</v>
      </c>
      <c r="O241" s="1" t="s">
        <v>17944</v>
      </c>
      <c r="P241" s="1">
        <v>1.0</v>
      </c>
      <c r="Q241" s="1">
        <v>1.0</v>
      </c>
      <c r="U241" s="1">
        <v>204.0</v>
      </c>
      <c r="V241" s="1" t="s">
        <v>17945</v>
      </c>
      <c r="W241" s="10">
        <v>43974.0</v>
      </c>
      <c r="X241" s="1"/>
      <c r="Y241" s="6"/>
    </row>
    <row r="242">
      <c r="A242" s="17" t="s">
        <v>17946</v>
      </c>
      <c r="B242" s="17" t="s">
        <v>17947</v>
      </c>
      <c r="C242" s="17" t="s">
        <v>17948</v>
      </c>
      <c r="D242" s="17"/>
      <c r="E242" s="17"/>
      <c r="F242" s="17"/>
      <c r="G242" s="17"/>
      <c r="H242" s="17" t="s">
        <v>17949</v>
      </c>
      <c r="I242" s="17"/>
      <c r="J242" s="17" t="s">
        <v>17950</v>
      </c>
      <c r="K242" s="17" t="s">
        <v>401</v>
      </c>
      <c r="L242" s="17" t="s">
        <v>375</v>
      </c>
      <c r="M242" s="17" t="s">
        <v>375</v>
      </c>
      <c r="N242" s="17" t="s">
        <v>17951</v>
      </c>
      <c r="O242" s="17" t="s">
        <v>17952</v>
      </c>
      <c r="P242" s="18">
        <v>58.0</v>
      </c>
      <c r="Q242" s="18">
        <v>2.0</v>
      </c>
      <c r="R242" s="17"/>
      <c r="S242" s="18">
        <v>1.0</v>
      </c>
      <c r="T242" s="18">
        <v>4.0</v>
      </c>
      <c r="U242" s="18">
        <v>57.0</v>
      </c>
      <c r="V242" s="17" t="s">
        <v>17953</v>
      </c>
      <c r="W242" s="10">
        <v>41205.0</v>
      </c>
      <c r="X242" s="1"/>
      <c r="Y242" s="1" t="s">
        <v>36</v>
      </c>
    </row>
    <row r="243">
      <c r="A243" s="17" t="s">
        <v>17954</v>
      </c>
      <c r="B243" s="17" t="s">
        <v>17955</v>
      </c>
      <c r="C243" s="17" t="s">
        <v>17956</v>
      </c>
      <c r="D243" s="17"/>
      <c r="E243" s="22"/>
      <c r="F243" s="17"/>
      <c r="G243" s="17"/>
      <c r="H243" s="17"/>
      <c r="I243" s="17"/>
      <c r="J243" s="17" t="s">
        <v>17957</v>
      </c>
      <c r="K243" s="17" t="s">
        <v>30</v>
      </c>
      <c r="L243" s="17" t="s">
        <v>375</v>
      </c>
      <c r="M243" s="17" t="s">
        <v>16369</v>
      </c>
      <c r="N243" s="17" t="s">
        <v>17958</v>
      </c>
      <c r="O243" s="17" t="s">
        <v>17959</v>
      </c>
      <c r="P243" s="18">
        <v>1.0</v>
      </c>
      <c r="Q243" s="18">
        <v>1.0</v>
      </c>
      <c r="R243" s="17"/>
      <c r="S243" s="17"/>
      <c r="T243" s="17"/>
      <c r="U243" s="18">
        <v>1.0</v>
      </c>
      <c r="V243" s="17" t="s">
        <v>17960</v>
      </c>
      <c r="W243" s="9"/>
      <c r="X243" s="1"/>
      <c r="Y243" s="6"/>
    </row>
    <row r="244">
      <c r="A244" s="17" t="s">
        <v>17961</v>
      </c>
      <c r="B244" s="17" t="s">
        <v>17962</v>
      </c>
      <c r="C244" s="17" t="s">
        <v>17963</v>
      </c>
      <c r="D244" s="17" t="s">
        <v>17964</v>
      </c>
      <c r="E244" s="17"/>
      <c r="F244" s="17"/>
      <c r="G244" s="17"/>
      <c r="H244" s="17"/>
      <c r="I244" s="17"/>
      <c r="J244" s="17" t="s">
        <v>17965</v>
      </c>
      <c r="K244" s="17" t="s">
        <v>30</v>
      </c>
      <c r="L244" s="17" t="s">
        <v>51</v>
      </c>
      <c r="M244" s="17" t="s">
        <v>17966</v>
      </c>
      <c r="N244" s="17" t="s">
        <v>17967</v>
      </c>
      <c r="O244" s="17" t="s">
        <v>17968</v>
      </c>
      <c r="P244" s="18">
        <v>3.0</v>
      </c>
      <c r="Q244" s="18">
        <v>2.0</v>
      </c>
      <c r="R244" s="17"/>
      <c r="S244" s="17"/>
      <c r="T244" s="18">
        <v>16.0</v>
      </c>
      <c r="U244" s="18">
        <v>620.0</v>
      </c>
      <c r="V244" s="17" t="s">
        <v>17969</v>
      </c>
      <c r="W244" s="10">
        <v>43973.0</v>
      </c>
      <c r="X244" s="1"/>
      <c r="Y244" s="6"/>
    </row>
    <row r="245">
      <c r="A245" s="1" t="s">
        <v>17970</v>
      </c>
      <c r="B245" s="1" t="s">
        <v>17971</v>
      </c>
      <c r="C245" s="1" t="s">
        <v>17972</v>
      </c>
      <c r="D245" s="1" t="s">
        <v>17973</v>
      </c>
      <c r="G245" s="1" t="s">
        <v>17974</v>
      </c>
      <c r="H245" s="1" t="s">
        <v>17975</v>
      </c>
      <c r="J245" s="14" t="s">
        <v>17976</v>
      </c>
      <c r="K245" s="1" t="s">
        <v>30</v>
      </c>
      <c r="L245" s="1" t="s">
        <v>375</v>
      </c>
      <c r="M245" s="1" t="s">
        <v>17977</v>
      </c>
      <c r="N245" s="1" t="s">
        <v>17978</v>
      </c>
      <c r="O245" s="1" t="s">
        <v>17979</v>
      </c>
      <c r="P245" s="1">
        <v>1.0</v>
      </c>
      <c r="Q245" s="1">
        <v>1.0</v>
      </c>
      <c r="U245" s="1">
        <v>203.0</v>
      </c>
      <c r="V245" s="1" t="s">
        <v>17980</v>
      </c>
      <c r="W245" s="10">
        <v>43974.0</v>
      </c>
      <c r="X245" s="1"/>
      <c r="Y245" s="1" t="s">
        <v>36</v>
      </c>
    </row>
    <row r="246">
      <c r="A246" s="17" t="s">
        <v>17981</v>
      </c>
      <c r="B246" s="17" t="s">
        <v>17982</v>
      </c>
      <c r="C246" s="17" t="s">
        <v>17983</v>
      </c>
      <c r="D246" s="17"/>
      <c r="E246" s="17"/>
      <c r="F246" s="17"/>
      <c r="G246" s="17"/>
      <c r="H246" s="17"/>
      <c r="I246" s="17"/>
      <c r="J246" s="17" t="s">
        <v>17984</v>
      </c>
      <c r="K246" s="17" t="s">
        <v>30</v>
      </c>
      <c r="L246" s="17" t="s">
        <v>375</v>
      </c>
      <c r="M246" s="17" t="s">
        <v>16009</v>
      </c>
      <c r="N246" s="17" t="s">
        <v>17985</v>
      </c>
      <c r="O246" s="17" t="s">
        <v>17986</v>
      </c>
      <c r="P246" s="18">
        <v>1.0</v>
      </c>
      <c r="Q246" s="18">
        <v>1.0</v>
      </c>
      <c r="R246" s="17"/>
      <c r="S246" s="17"/>
      <c r="T246" s="17"/>
      <c r="U246" s="18">
        <v>33.0</v>
      </c>
      <c r="V246" s="17" t="s">
        <v>17987</v>
      </c>
      <c r="W246" s="10">
        <v>44037.0</v>
      </c>
      <c r="X246" s="1"/>
      <c r="Y246" s="6"/>
    </row>
    <row r="247">
      <c r="A247" s="17" t="s">
        <v>17988</v>
      </c>
      <c r="B247" s="17" t="s">
        <v>17989</v>
      </c>
      <c r="C247" s="17" t="s">
        <v>17990</v>
      </c>
      <c r="D247" s="17"/>
      <c r="E247" s="17"/>
      <c r="F247" s="17"/>
      <c r="G247" s="17"/>
      <c r="H247" s="17"/>
      <c r="I247" s="17"/>
      <c r="J247" s="17" t="s">
        <v>17991</v>
      </c>
      <c r="K247" s="17" t="s">
        <v>30</v>
      </c>
      <c r="L247" s="17" t="s">
        <v>375</v>
      </c>
      <c r="M247" s="17" t="s">
        <v>17992</v>
      </c>
      <c r="N247" s="17" t="s">
        <v>17993</v>
      </c>
      <c r="O247" s="17" t="s">
        <v>17994</v>
      </c>
      <c r="P247" s="18">
        <v>1.0</v>
      </c>
      <c r="Q247" s="18">
        <v>1.0</v>
      </c>
      <c r="R247" s="17"/>
      <c r="S247" s="17"/>
      <c r="T247" s="17"/>
      <c r="U247" s="18">
        <v>30.0</v>
      </c>
      <c r="V247" s="17" t="s">
        <v>17995</v>
      </c>
      <c r="W247" s="10">
        <v>44074.0</v>
      </c>
      <c r="X247" s="1"/>
      <c r="Y247" s="6"/>
    </row>
    <row r="248">
      <c r="A248" s="17" t="s">
        <v>17996</v>
      </c>
      <c r="B248" s="17" t="s">
        <v>17997</v>
      </c>
      <c r="C248" s="17" t="s">
        <v>17998</v>
      </c>
      <c r="D248" s="17" t="s">
        <v>17999</v>
      </c>
      <c r="E248" s="17"/>
      <c r="F248" s="17"/>
      <c r="G248" s="17"/>
      <c r="H248" s="17"/>
      <c r="I248" s="17"/>
      <c r="J248" s="17" t="s">
        <v>18000</v>
      </c>
      <c r="K248" s="17" t="s">
        <v>30</v>
      </c>
      <c r="L248" s="17" t="s">
        <v>375</v>
      </c>
      <c r="M248" s="17" t="s">
        <v>18001</v>
      </c>
      <c r="N248" s="17" t="s">
        <v>18002</v>
      </c>
      <c r="O248" s="17" t="s">
        <v>18003</v>
      </c>
      <c r="P248" s="18">
        <v>1.0</v>
      </c>
      <c r="Q248" s="18">
        <v>1.0</v>
      </c>
      <c r="R248" s="17"/>
      <c r="S248" s="17"/>
      <c r="T248" s="17"/>
      <c r="U248" s="18">
        <v>186.0</v>
      </c>
      <c r="V248" s="17" t="s">
        <v>18004</v>
      </c>
      <c r="W248" s="10">
        <v>43975.0</v>
      </c>
      <c r="X248" s="1"/>
      <c r="Y248" s="1" t="s">
        <v>199</v>
      </c>
    </row>
    <row r="249">
      <c r="A249" s="1" t="s">
        <v>18005</v>
      </c>
      <c r="B249" s="1" t="s">
        <v>18006</v>
      </c>
      <c r="C249" s="1" t="s">
        <v>18007</v>
      </c>
      <c r="J249" s="14" t="s">
        <v>18008</v>
      </c>
      <c r="K249" s="1" t="s">
        <v>9123</v>
      </c>
      <c r="L249" s="1" t="s">
        <v>375</v>
      </c>
      <c r="M249" s="1" t="s">
        <v>17771</v>
      </c>
      <c r="N249" s="1" t="s">
        <v>18009</v>
      </c>
      <c r="O249" s="1" t="s">
        <v>18010</v>
      </c>
      <c r="P249" s="1">
        <v>1.0</v>
      </c>
      <c r="Q249" s="1">
        <v>1.0</v>
      </c>
      <c r="U249" s="1">
        <v>2.0</v>
      </c>
      <c r="V249" s="1" t="s">
        <v>18011</v>
      </c>
      <c r="W249" s="10">
        <v>44088.0</v>
      </c>
      <c r="X249" s="1"/>
      <c r="Y249" s="6"/>
    </row>
    <row r="250">
      <c r="A250" s="17" t="s">
        <v>18012</v>
      </c>
      <c r="B250" s="17" t="s">
        <v>18013</v>
      </c>
      <c r="C250" s="17" t="s">
        <v>16195</v>
      </c>
      <c r="D250" s="17" t="s">
        <v>16196</v>
      </c>
      <c r="E250" s="17" t="s">
        <v>16197</v>
      </c>
      <c r="F250" s="17" t="s">
        <v>16198</v>
      </c>
      <c r="G250" s="17" t="s">
        <v>16199</v>
      </c>
      <c r="H250" s="17" t="s">
        <v>18014</v>
      </c>
      <c r="I250" s="17"/>
      <c r="J250" s="17" t="s">
        <v>18015</v>
      </c>
      <c r="K250" s="17" t="s">
        <v>30</v>
      </c>
      <c r="L250" s="17" t="s">
        <v>375</v>
      </c>
      <c r="M250" s="17" t="s">
        <v>15855</v>
      </c>
      <c r="N250" s="17" t="s">
        <v>18016</v>
      </c>
      <c r="O250" s="17" t="s">
        <v>18017</v>
      </c>
      <c r="P250" s="18">
        <v>4.0</v>
      </c>
      <c r="Q250" s="18">
        <v>11.0</v>
      </c>
      <c r="R250" s="18">
        <v>169.0</v>
      </c>
      <c r="S250" s="18">
        <v>10.0</v>
      </c>
      <c r="T250" s="18">
        <v>12.0</v>
      </c>
      <c r="U250" s="18">
        <v>213.0</v>
      </c>
      <c r="V250" s="17" t="s">
        <v>18018</v>
      </c>
      <c r="W250" s="10">
        <v>41162.0</v>
      </c>
      <c r="X250" s="1"/>
      <c r="Y250" s="1" t="s">
        <v>36</v>
      </c>
    </row>
    <row r="251">
      <c r="A251" s="17" t="s">
        <v>18019</v>
      </c>
      <c r="B251" s="17" t="s">
        <v>18020</v>
      </c>
      <c r="C251" s="17" t="s">
        <v>18021</v>
      </c>
      <c r="D251" s="17"/>
      <c r="E251" s="22"/>
      <c r="F251" s="17"/>
      <c r="G251" s="17"/>
      <c r="H251" s="17"/>
      <c r="I251" s="17"/>
      <c r="J251" s="17" t="s">
        <v>18022</v>
      </c>
      <c r="K251" s="17" t="s">
        <v>30</v>
      </c>
      <c r="L251" s="17" t="s">
        <v>375</v>
      </c>
      <c r="M251" s="17" t="s">
        <v>16202</v>
      </c>
      <c r="N251" s="17" t="s">
        <v>18023</v>
      </c>
      <c r="O251" s="17" t="s">
        <v>18024</v>
      </c>
      <c r="P251" s="18">
        <v>1.0</v>
      </c>
      <c r="Q251" s="18">
        <v>1.0</v>
      </c>
      <c r="R251" s="17"/>
      <c r="S251" s="17"/>
      <c r="T251" s="17"/>
      <c r="U251" s="18">
        <v>2.0</v>
      </c>
      <c r="V251" s="17" t="s">
        <v>18025</v>
      </c>
      <c r="W251" s="10">
        <v>44081.0</v>
      </c>
      <c r="X251" s="1"/>
      <c r="Y251" s="6"/>
    </row>
    <row r="252">
      <c r="A252" s="1" t="s">
        <v>18026</v>
      </c>
      <c r="B252" s="1" t="s">
        <v>18027</v>
      </c>
      <c r="C252" s="1" t="s">
        <v>17269</v>
      </c>
      <c r="D252" s="1" t="s">
        <v>17270</v>
      </c>
      <c r="E252" s="1" t="s">
        <v>17271</v>
      </c>
      <c r="G252" s="1" t="s">
        <v>17272</v>
      </c>
      <c r="J252" s="14" t="s">
        <v>18028</v>
      </c>
      <c r="K252" s="1" t="s">
        <v>30</v>
      </c>
      <c r="L252" s="1" t="s">
        <v>375</v>
      </c>
      <c r="M252" s="1" t="s">
        <v>16202</v>
      </c>
      <c r="N252" s="1" t="s">
        <v>18029</v>
      </c>
      <c r="O252" s="1" t="s">
        <v>18030</v>
      </c>
      <c r="P252" s="1">
        <v>1.0</v>
      </c>
      <c r="Q252" s="1">
        <v>1.0</v>
      </c>
      <c r="U252" s="1">
        <v>15.0</v>
      </c>
      <c r="V252" s="1" t="s">
        <v>18031</v>
      </c>
      <c r="W252" s="10">
        <v>44076.0</v>
      </c>
      <c r="X252" s="1"/>
      <c r="Y252" s="6"/>
    </row>
    <row r="253">
      <c r="A253" s="17" t="s">
        <v>18032</v>
      </c>
      <c r="B253" s="17" t="s">
        <v>18033</v>
      </c>
      <c r="C253" s="17" t="s">
        <v>17644</v>
      </c>
      <c r="D253" s="17" t="s">
        <v>17645</v>
      </c>
      <c r="E253" s="17"/>
      <c r="F253" s="17"/>
      <c r="G253" s="17"/>
      <c r="H253" s="17"/>
      <c r="I253" s="17"/>
      <c r="J253" s="17" t="s">
        <v>18034</v>
      </c>
      <c r="K253" s="17" t="s">
        <v>30</v>
      </c>
      <c r="L253" s="17" t="s">
        <v>375</v>
      </c>
      <c r="M253" s="17" t="s">
        <v>18035</v>
      </c>
      <c r="N253" s="17" t="s">
        <v>18036</v>
      </c>
      <c r="O253" s="17" t="s">
        <v>18037</v>
      </c>
      <c r="P253" s="18">
        <v>1.0</v>
      </c>
      <c r="Q253" s="17"/>
      <c r="R253" s="17"/>
      <c r="S253" s="17"/>
      <c r="T253" s="17"/>
      <c r="U253" s="18">
        <v>35.0</v>
      </c>
      <c r="V253" s="17" t="s">
        <v>18038</v>
      </c>
      <c r="W253" s="10">
        <v>43454.0</v>
      </c>
      <c r="X253" s="1"/>
      <c r="Y253" s="6"/>
    </row>
    <row r="254">
      <c r="A254" s="17" t="s">
        <v>18039</v>
      </c>
      <c r="B254" s="17" t="s">
        <v>18040</v>
      </c>
      <c r="C254" s="17" t="s">
        <v>17963</v>
      </c>
      <c r="D254" s="17" t="s">
        <v>17964</v>
      </c>
      <c r="E254" s="17"/>
      <c r="F254" s="17"/>
      <c r="G254" s="17"/>
      <c r="H254" s="17"/>
      <c r="I254" s="17"/>
      <c r="J254" s="17" t="s">
        <v>18041</v>
      </c>
      <c r="K254" s="17" t="s">
        <v>30</v>
      </c>
      <c r="L254" s="17" t="s">
        <v>51</v>
      </c>
      <c r="M254" s="17" t="s">
        <v>18042</v>
      </c>
      <c r="N254" s="17" t="s">
        <v>18043</v>
      </c>
      <c r="O254" s="17" t="s">
        <v>18044</v>
      </c>
      <c r="P254" s="18">
        <v>1.0</v>
      </c>
      <c r="Q254" s="18">
        <v>1.0</v>
      </c>
      <c r="R254" s="17"/>
      <c r="S254" s="17"/>
      <c r="T254" s="17"/>
      <c r="U254" s="18">
        <v>592.0</v>
      </c>
      <c r="V254" s="17" t="s">
        <v>18045</v>
      </c>
      <c r="W254" s="10">
        <v>43973.0</v>
      </c>
      <c r="X254" s="1"/>
      <c r="Y254" s="6"/>
    </row>
    <row r="255">
      <c r="A255" s="17" t="s">
        <v>18046</v>
      </c>
      <c r="B255" s="17" t="s">
        <v>18047</v>
      </c>
      <c r="C255" s="17" t="s">
        <v>18048</v>
      </c>
      <c r="D255" s="17" t="s">
        <v>18049</v>
      </c>
      <c r="E255" s="17"/>
      <c r="F255" s="17" t="s">
        <v>18050</v>
      </c>
      <c r="G255" s="17"/>
      <c r="H255" s="17"/>
      <c r="I255" s="17"/>
      <c r="J255" s="17" t="s">
        <v>18051</v>
      </c>
      <c r="K255" s="17" t="s">
        <v>61</v>
      </c>
      <c r="L255" s="17" t="s">
        <v>163</v>
      </c>
      <c r="M255" s="17" t="s">
        <v>18052</v>
      </c>
      <c r="N255" s="17" t="s">
        <v>18053</v>
      </c>
      <c r="O255" s="17" t="s">
        <v>18054</v>
      </c>
      <c r="P255" s="18">
        <v>1.0</v>
      </c>
      <c r="Q255" s="18">
        <v>1.0</v>
      </c>
      <c r="R255" s="17"/>
      <c r="S255" s="17"/>
      <c r="T255" s="17"/>
      <c r="U255" s="18">
        <v>4.0</v>
      </c>
      <c r="V255" s="17" t="s">
        <v>18055</v>
      </c>
      <c r="W255" s="10">
        <v>44076.0</v>
      </c>
      <c r="X255" s="1" t="s">
        <v>135</v>
      </c>
      <c r="Y255" s="1" t="s">
        <v>36</v>
      </c>
    </row>
    <row r="256">
      <c r="A256" s="17" t="s">
        <v>18056</v>
      </c>
      <c r="B256" s="17" t="s">
        <v>18057</v>
      </c>
      <c r="C256" s="17" t="s">
        <v>18058</v>
      </c>
      <c r="D256" s="17" t="s">
        <v>18059</v>
      </c>
      <c r="E256" s="17" t="s">
        <v>18060</v>
      </c>
      <c r="F256" s="17"/>
      <c r="G256" s="17"/>
      <c r="H256" s="17" t="s">
        <v>18061</v>
      </c>
      <c r="I256" s="17" t="s">
        <v>18062</v>
      </c>
      <c r="J256" s="17" t="s">
        <v>18063</v>
      </c>
      <c r="K256" s="17" t="s">
        <v>401</v>
      </c>
      <c r="L256" s="17" t="s">
        <v>375</v>
      </c>
      <c r="M256" s="17" t="s">
        <v>375</v>
      </c>
      <c r="N256" s="17" t="s">
        <v>18064</v>
      </c>
      <c r="O256" s="17" t="s">
        <v>18065</v>
      </c>
      <c r="P256" s="18">
        <v>2.0</v>
      </c>
      <c r="Q256" s="18">
        <v>13.0</v>
      </c>
      <c r="R256" s="18">
        <v>686.0</v>
      </c>
      <c r="S256" s="18">
        <v>60.0</v>
      </c>
      <c r="T256" s="18">
        <v>39.0</v>
      </c>
      <c r="U256" s="18">
        <v>269.0</v>
      </c>
      <c r="V256" s="17" t="s">
        <v>18066</v>
      </c>
      <c r="W256" s="10">
        <v>39650.0</v>
      </c>
      <c r="X256" s="1" t="s">
        <v>95</v>
      </c>
      <c r="Y256" s="1" t="s">
        <v>36</v>
      </c>
    </row>
    <row r="257">
      <c r="A257" s="17" t="s">
        <v>18067</v>
      </c>
      <c r="B257" s="17" t="s">
        <v>18068</v>
      </c>
      <c r="C257" s="17" t="s">
        <v>18069</v>
      </c>
      <c r="D257" s="17"/>
      <c r="E257" s="17"/>
      <c r="F257" s="17"/>
      <c r="G257" s="17"/>
      <c r="H257" s="17"/>
      <c r="I257" s="17"/>
      <c r="J257" s="19" t="s">
        <v>18070</v>
      </c>
      <c r="K257" s="17" t="s">
        <v>1316</v>
      </c>
      <c r="L257" s="17" t="s">
        <v>375</v>
      </c>
      <c r="M257" s="17" t="s">
        <v>18071</v>
      </c>
      <c r="N257" s="17" t="s">
        <v>18072</v>
      </c>
      <c r="O257" s="17" t="s">
        <v>18073</v>
      </c>
      <c r="P257" s="18">
        <v>1.0</v>
      </c>
      <c r="Q257" s="18">
        <v>1.0</v>
      </c>
      <c r="R257" s="18">
        <v>10.0</v>
      </c>
      <c r="S257" s="18">
        <v>1.0</v>
      </c>
      <c r="T257" s="18">
        <v>1.0</v>
      </c>
      <c r="U257" s="18">
        <v>148.0</v>
      </c>
      <c r="V257" s="17" t="s">
        <v>18074</v>
      </c>
      <c r="W257" s="10">
        <v>43949.0</v>
      </c>
      <c r="X257" s="1"/>
      <c r="Y257" s="1" t="s">
        <v>36</v>
      </c>
    </row>
    <row r="258">
      <c r="A258" s="17" t="s">
        <v>18075</v>
      </c>
      <c r="B258" s="17" t="s">
        <v>18076</v>
      </c>
      <c r="C258" s="17" t="s">
        <v>18077</v>
      </c>
      <c r="D258" s="17"/>
      <c r="E258" s="17"/>
      <c r="F258" s="17"/>
      <c r="G258" s="17"/>
      <c r="H258" s="17"/>
      <c r="I258" s="17"/>
      <c r="J258" s="19" t="s">
        <v>18078</v>
      </c>
      <c r="K258" s="17" t="s">
        <v>30</v>
      </c>
      <c r="L258" s="17" t="s">
        <v>375</v>
      </c>
      <c r="M258" s="17" t="s">
        <v>16202</v>
      </c>
      <c r="N258" s="17" t="s">
        <v>18079</v>
      </c>
      <c r="O258" s="17" t="s">
        <v>18080</v>
      </c>
      <c r="P258" s="18">
        <v>1.0</v>
      </c>
      <c r="Q258" s="18">
        <v>1.0</v>
      </c>
      <c r="R258" s="17"/>
      <c r="S258" s="17"/>
      <c r="T258" s="18">
        <v>1.0</v>
      </c>
      <c r="U258" s="18">
        <v>110.0</v>
      </c>
      <c r="V258" s="17" t="s">
        <v>18081</v>
      </c>
      <c r="W258" s="10">
        <v>44047.0</v>
      </c>
      <c r="X258" s="1"/>
      <c r="Y258" s="1" t="s">
        <v>199</v>
      </c>
    </row>
    <row r="259">
      <c r="A259" s="17" t="s">
        <v>18082</v>
      </c>
      <c r="B259" s="17" t="s">
        <v>18083</v>
      </c>
      <c r="C259" s="17" t="s">
        <v>18084</v>
      </c>
      <c r="D259" s="17"/>
      <c r="E259" s="17"/>
      <c r="F259" s="17"/>
      <c r="G259" s="17"/>
      <c r="H259" s="17"/>
      <c r="I259" s="17"/>
      <c r="J259" s="17" t="s">
        <v>18085</v>
      </c>
      <c r="K259" s="17" t="s">
        <v>30</v>
      </c>
      <c r="L259" s="17" t="s">
        <v>375</v>
      </c>
      <c r="M259" s="17" t="s">
        <v>18086</v>
      </c>
      <c r="N259" s="17" t="s">
        <v>18087</v>
      </c>
      <c r="O259" s="17" t="s">
        <v>18088</v>
      </c>
      <c r="P259" s="18">
        <v>1.0</v>
      </c>
      <c r="Q259" s="18">
        <v>1.0</v>
      </c>
      <c r="R259" s="18">
        <v>1.0</v>
      </c>
      <c r="S259" s="17"/>
      <c r="T259" s="17"/>
      <c r="U259" s="18">
        <v>27.0</v>
      </c>
      <c r="V259" s="17" t="s">
        <v>18089</v>
      </c>
      <c r="W259" s="10">
        <v>43945.0</v>
      </c>
      <c r="X259" s="1"/>
      <c r="Y259" s="6"/>
    </row>
    <row r="260">
      <c r="A260" s="17" t="s">
        <v>18090</v>
      </c>
      <c r="B260" s="17" t="s">
        <v>18091</v>
      </c>
      <c r="C260" s="17" t="s">
        <v>18092</v>
      </c>
      <c r="D260" s="17" t="s">
        <v>18093</v>
      </c>
      <c r="E260" s="17"/>
      <c r="F260" s="17"/>
      <c r="G260" s="17"/>
      <c r="H260" s="17"/>
      <c r="I260" s="17"/>
      <c r="J260" s="17" t="s">
        <v>18094</v>
      </c>
      <c r="K260" s="17" t="s">
        <v>30</v>
      </c>
      <c r="L260" s="17" t="s">
        <v>375</v>
      </c>
      <c r="M260" s="17" t="s">
        <v>18095</v>
      </c>
      <c r="N260" s="17" t="s">
        <v>18096</v>
      </c>
      <c r="O260" s="17" t="s">
        <v>18097</v>
      </c>
      <c r="P260" s="18">
        <v>1.0</v>
      </c>
      <c r="Q260" s="18">
        <v>2.0</v>
      </c>
      <c r="R260" s="17"/>
      <c r="S260" s="18">
        <v>1.0</v>
      </c>
      <c r="T260" s="18">
        <v>38.0</v>
      </c>
      <c r="U260" s="18">
        <v>363.0</v>
      </c>
      <c r="V260" s="17" t="s">
        <v>18098</v>
      </c>
      <c r="W260" s="10">
        <v>43901.0</v>
      </c>
      <c r="X260" s="1"/>
      <c r="Y260" s="1" t="s">
        <v>199</v>
      </c>
    </row>
    <row r="261">
      <c r="A261" s="17" t="s">
        <v>18099</v>
      </c>
      <c r="B261" s="17" t="s">
        <v>18100</v>
      </c>
      <c r="C261" s="17" t="s">
        <v>18101</v>
      </c>
      <c r="D261" s="17" t="s">
        <v>18102</v>
      </c>
      <c r="E261" s="17"/>
      <c r="F261" s="17" t="s">
        <v>18103</v>
      </c>
      <c r="G261" s="17" t="s">
        <v>18104</v>
      </c>
      <c r="H261" s="17"/>
      <c r="I261" s="17"/>
      <c r="J261" s="17" t="s">
        <v>18105</v>
      </c>
      <c r="K261" s="17" t="s">
        <v>401</v>
      </c>
      <c r="L261" s="17" t="s">
        <v>79</v>
      </c>
      <c r="M261" s="17" t="s">
        <v>18106</v>
      </c>
      <c r="N261" s="17" t="s">
        <v>18107</v>
      </c>
      <c r="O261" s="17" t="s">
        <v>18108</v>
      </c>
      <c r="P261" s="18">
        <v>1.0</v>
      </c>
      <c r="Q261" s="18">
        <v>1.0</v>
      </c>
      <c r="R261" s="17"/>
      <c r="S261" s="17"/>
      <c r="T261" s="17"/>
      <c r="U261" s="18">
        <v>39.0</v>
      </c>
      <c r="V261" s="17" t="s">
        <v>18109</v>
      </c>
      <c r="W261" s="10">
        <v>43816.0</v>
      </c>
      <c r="X261" s="1" t="s">
        <v>135</v>
      </c>
      <c r="Y261" s="1" t="s">
        <v>36</v>
      </c>
    </row>
    <row r="262">
      <c r="A262" s="17" t="s">
        <v>18110</v>
      </c>
      <c r="B262" s="17" t="s">
        <v>18111</v>
      </c>
      <c r="C262" s="17" t="s">
        <v>18112</v>
      </c>
      <c r="D262" s="17" t="s">
        <v>18113</v>
      </c>
      <c r="E262" s="17"/>
      <c r="F262" s="17"/>
      <c r="G262" s="17"/>
      <c r="H262" s="17"/>
      <c r="I262" s="17"/>
      <c r="J262" s="17" t="s">
        <v>18114</v>
      </c>
      <c r="K262" s="17" t="s">
        <v>30</v>
      </c>
      <c r="L262" s="17" t="s">
        <v>375</v>
      </c>
      <c r="M262" s="17" t="s">
        <v>16202</v>
      </c>
      <c r="N262" s="17" t="s">
        <v>18115</v>
      </c>
      <c r="O262" s="17" t="s">
        <v>18116</v>
      </c>
      <c r="P262" s="18">
        <v>1.0</v>
      </c>
      <c r="Q262" s="18">
        <v>1.0</v>
      </c>
      <c r="R262" s="17"/>
      <c r="S262" s="17"/>
      <c r="T262" s="18">
        <v>5.0</v>
      </c>
      <c r="U262" s="18">
        <v>24.0</v>
      </c>
      <c r="V262" s="17" t="s">
        <v>18117</v>
      </c>
      <c r="W262" s="10">
        <v>44033.0</v>
      </c>
      <c r="X262" s="1"/>
      <c r="Y262" s="1" t="s">
        <v>199</v>
      </c>
    </row>
    <row r="263">
      <c r="A263" s="17" t="s">
        <v>18118</v>
      </c>
      <c r="B263" s="17" t="s">
        <v>18119</v>
      </c>
      <c r="C263" s="17" t="s">
        <v>18120</v>
      </c>
      <c r="D263" s="17"/>
      <c r="E263" s="17"/>
      <c r="F263" s="17"/>
      <c r="G263" s="17"/>
      <c r="H263" s="17"/>
      <c r="I263" s="17"/>
      <c r="J263" s="17" t="s">
        <v>18121</v>
      </c>
      <c r="K263" s="17" t="s">
        <v>1316</v>
      </c>
      <c r="L263" s="17" t="s">
        <v>375</v>
      </c>
      <c r="M263" s="17" t="s">
        <v>17047</v>
      </c>
      <c r="N263" s="17" t="s">
        <v>18122</v>
      </c>
      <c r="O263" s="17" t="s">
        <v>18123</v>
      </c>
      <c r="P263" s="18">
        <v>1.0</v>
      </c>
      <c r="Q263" s="18">
        <v>1.0</v>
      </c>
      <c r="R263" s="17"/>
      <c r="S263" s="17"/>
      <c r="T263" s="17"/>
      <c r="U263" s="18">
        <v>2.0</v>
      </c>
      <c r="V263" s="17" t="s">
        <v>18124</v>
      </c>
      <c r="W263" s="10">
        <v>44029.0</v>
      </c>
      <c r="X263" s="1"/>
      <c r="Y263" s="1" t="s">
        <v>36</v>
      </c>
    </row>
    <row r="264">
      <c r="A264" s="1" t="s">
        <v>18125</v>
      </c>
      <c r="B264" s="1" t="s">
        <v>18126</v>
      </c>
      <c r="C264" s="1" t="s">
        <v>18127</v>
      </c>
      <c r="D264" s="1" t="s">
        <v>18128</v>
      </c>
      <c r="E264" s="1" t="s">
        <v>18129</v>
      </c>
      <c r="G264" s="1" t="s">
        <v>18130</v>
      </c>
      <c r="J264" s="14" t="s">
        <v>18131</v>
      </c>
      <c r="K264" s="1" t="s">
        <v>30</v>
      </c>
      <c r="L264" s="1" t="s">
        <v>375</v>
      </c>
      <c r="M264" s="1" t="s">
        <v>16202</v>
      </c>
      <c r="N264" s="1" t="s">
        <v>18132</v>
      </c>
      <c r="O264" s="1" t="s">
        <v>18133</v>
      </c>
      <c r="P264" s="1">
        <v>1.0</v>
      </c>
      <c r="Q264" s="1">
        <v>1.0</v>
      </c>
      <c r="T264" s="1">
        <v>1.0</v>
      </c>
      <c r="U264" s="1">
        <v>14.0</v>
      </c>
      <c r="V264" s="1" t="s">
        <v>18134</v>
      </c>
      <c r="W264" s="10">
        <v>44035.0</v>
      </c>
      <c r="X264" s="1"/>
      <c r="Y264" s="6"/>
    </row>
    <row r="265">
      <c r="A265" s="1" t="s">
        <v>18135</v>
      </c>
      <c r="B265" s="1" t="s">
        <v>18136</v>
      </c>
      <c r="C265" s="1" t="s">
        <v>18137</v>
      </c>
      <c r="H265" s="1" t="s">
        <v>18138</v>
      </c>
      <c r="J265" s="14" t="s">
        <v>18139</v>
      </c>
      <c r="K265" s="1" t="s">
        <v>30</v>
      </c>
      <c r="L265" s="1" t="s">
        <v>51</v>
      </c>
      <c r="M265" s="1" t="s">
        <v>18140</v>
      </c>
      <c r="N265" s="1" t="s">
        <v>18141</v>
      </c>
      <c r="O265" s="1" t="s">
        <v>18142</v>
      </c>
      <c r="P265" s="1">
        <v>1.0</v>
      </c>
      <c r="Q265" s="1">
        <v>1.0</v>
      </c>
      <c r="U265" s="1">
        <v>30.0</v>
      </c>
      <c r="V265" s="1" t="s">
        <v>18143</v>
      </c>
      <c r="W265" s="10">
        <v>44041.0</v>
      </c>
      <c r="X265" s="1"/>
      <c r="Y265" s="1" t="s">
        <v>199</v>
      </c>
    </row>
    <row r="266">
      <c r="A266" s="17" t="s">
        <v>18144</v>
      </c>
      <c r="B266" s="17" t="s">
        <v>18145</v>
      </c>
      <c r="C266" s="17" t="s">
        <v>17112</v>
      </c>
      <c r="D266" s="17"/>
      <c r="E266" s="17"/>
      <c r="F266" s="17"/>
      <c r="G266" s="17"/>
      <c r="H266" s="17" t="s">
        <v>18146</v>
      </c>
      <c r="I266" s="17"/>
      <c r="J266" s="17" t="s">
        <v>18147</v>
      </c>
      <c r="K266" s="17" t="s">
        <v>401</v>
      </c>
      <c r="L266" s="17" t="s">
        <v>375</v>
      </c>
      <c r="M266" s="17" t="s">
        <v>15855</v>
      </c>
      <c r="N266" s="17" t="s">
        <v>18148</v>
      </c>
      <c r="O266" s="17" t="s">
        <v>18149</v>
      </c>
      <c r="P266" s="18">
        <v>8.0</v>
      </c>
      <c r="Q266" s="18">
        <v>8.0</v>
      </c>
      <c r="R266" s="18">
        <v>3.0</v>
      </c>
      <c r="S266" s="17"/>
      <c r="T266" s="18">
        <v>37.0</v>
      </c>
      <c r="U266" s="18">
        <v>209.0</v>
      </c>
      <c r="V266" s="17" t="s">
        <v>18150</v>
      </c>
      <c r="W266" s="10">
        <v>42934.0</v>
      </c>
      <c r="X266" s="1"/>
      <c r="Y266" s="1" t="s">
        <v>5816</v>
      </c>
    </row>
    <row r="267">
      <c r="A267" s="17" t="s">
        <v>18151</v>
      </c>
      <c r="B267" s="17" t="s">
        <v>18152</v>
      </c>
      <c r="C267" s="17" t="s">
        <v>18153</v>
      </c>
      <c r="D267" s="17" t="s">
        <v>18154</v>
      </c>
      <c r="E267" s="17" t="s">
        <v>18155</v>
      </c>
      <c r="F267" s="17"/>
      <c r="G267" s="17" t="s">
        <v>16199</v>
      </c>
      <c r="H267" s="17" t="s">
        <v>18156</v>
      </c>
      <c r="I267" s="17" t="s">
        <v>18157</v>
      </c>
      <c r="J267" s="17" t="s">
        <v>18158</v>
      </c>
      <c r="K267" s="17" t="s">
        <v>401</v>
      </c>
      <c r="L267" s="17" t="s">
        <v>375</v>
      </c>
      <c r="M267" s="17" t="s">
        <v>18159</v>
      </c>
      <c r="N267" s="17" t="s">
        <v>18160</v>
      </c>
      <c r="O267" s="17" t="s">
        <v>18161</v>
      </c>
      <c r="P267" s="18">
        <v>2.0</v>
      </c>
      <c r="Q267" s="18">
        <v>8.0</v>
      </c>
      <c r="R267" s="18">
        <v>115.0</v>
      </c>
      <c r="S267" s="18">
        <v>18.0</v>
      </c>
      <c r="T267" s="18">
        <v>46.0</v>
      </c>
      <c r="U267" s="18">
        <v>323.0</v>
      </c>
      <c r="V267" s="17" t="s">
        <v>18162</v>
      </c>
      <c r="W267" s="10">
        <v>41250.0</v>
      </c>
      <c r="X267" s="1"/>
      <c r="Y267" s="1" t="s">
        <v>36</v>
      </c>
    </row>
    <row r="268">
      <c r="A268" s="17" t="s">
        <v>18163</v>
      </c>
      <c r="B268" s="17" t="s">
        <v>18164</v>
      </c>
      <c r="C268" s="17" t="s">
        <v>18165</v>
      </c>
      <c r="D268" s="17" t="s">
        <v>18166</v>
      </c>
      <c r="E268" s="17"/>
      <c r="F268" s="17"/>
      <c r="G268" s="17"/>
      <c r="H268" s="17"/>
      <c r="I268" s="17"/>
      <c r="J268" s="17" t="s">
        <v>18167</v>
      </c>
      <c r="K268" s="17" t="s">
        <v>30</v>
      </c>
      <c r="L268" s="17" t="s">
        <v>79</v>
      </c>
      <c r="M268" s="17" t="s">
        <v>18168</v>
      </c>
      <c r="N268" s="17" t="s">
        <v>18169</v>
      </c>
      <c r="O268" s="17" t="s">
        <v>18170</v>
      </c>
      <c r="P268" s="18">
        <v>1.0</v>
      </c>
      <c r="Q268" s="18">
        <v>1.0</v>
      </c>
      <c r="R268" s="17"/>
      <c r="S268" s="17"/>
      <c r="T268" s="17"/>
      <c r="U268" s="18">
        <v>17.0</v>
      </c>
      <c r="V268" s="17" t="s">
        <v>18171</v>
      </c>
      <c r="W268" s="10">
        <v>44016.0</v>
      </c>
      <c r="X268" s="1"/>
      <c r="Y268" s="6"/>
    </row>
    <row r="269">
      <c r="A269" s="17" t="s">
        <v>18172</v>
      </c>
      <c r="B269" s="17" t="s">
        <v>18173</v>
      </c>
      <c r="C269" s="17" t="s">
        <v>18174</v>
      </c>
      <c r="D269" s="17" t="s">
        <v>18175</v>
      </c>
      <c r="E269" s="17" t="s">
        <v>18176</v>
      </c>
      <c r="F269" s="17" t="s">
        <v>18177</v>
      </c>
      <c r="G269" s="17" t="s">
        <v>18178</v>
      </c>
      <c r="H269" s="17"/>
      <c r="I269" s="17"/>
      <c r="J269" s="17" t="s">
        <v>18179</v>
      </c>
      <c r="K269" s="17" t="s">
        <v>30</v>
      </c>
      <c r="L269" s="17" t="s">
        <v>375</v>
      </c>
      <c r="M269" s="17" t="s">
        <v>17223</v>
      </c>
      <c r="N269" s="17" t="s">
        <v>18180</v>
      </c>
      <c r="O269" s="17" t="s">
        <v>18181</v>
      </c>
      <c r="P269" s="18">
        <v>1.0</v>
      </c>
      <c r="Q269" s="17"/>
      <c r="R269" s="17"/>
      <c r="S269" s="17"/>
      <c r="T269" s="17"/>
      <c r="U269" s="18">
        <v>18.0</v>
      </c>
      <c r="V269" s="17" t="s">
        <v>18182</v>
      </c>
      <c r="W269" s="10">
        <v>44037.0</v>
      </c>
      <c r="X269" s="1" t="s">
        <v>95</v>
      </c>
      <c r="Y269" s="6"/>
    </row>
    <row r="270">
      <c r="A270" s="17" t="s">
        <v>18183</v>
      </c>
      <c r="B270" s="17" t="s">
        <v>18184</v>
      </c>
      <c r="C270" s="17" t="s">
        <v>18137</v>
      </c>
      <c r="D270" s="17"/>
      <c r="E270" s="17"/>
      <c r="F270" s="17"/>
      <c r="G270" s="17"/>
      <c r="H270" s="17"/>
      <c r="I270" s="17"/>
      <c r="J270" s="17" t="s">
        <v>18185</v>
      </c>
      <c r="K270" s="17" t="s">
        <v>30</v>
      </c>
      <c r="L270" s="17" t="s">
        <v>51</v>
      </c>
      <c r="M270" s="17" t="s">
        <v>18140</v>
      </c>
      <c r="N270" s="17" t="s">
        <v>18186</v>
      </c>
      <c r="O270" s="17" t="s">
        <v>18187</v>
      </c>
      <c r="P270" s="18">
        <v>1.0</v>
      </c>
      <c r="Q270" s="18">
        <v>1.0</v>
      </c>
      <c r="R270" s="17"/>
      <c r="S270" s="17"/>
      <c r="T270" s="17"/>
      <c r="U270" s="18">
        <v>5.0</v>
      </c>
      <c r="V270" s="17" t="s">
        <v>18188</v>
      </c>
      <c r="W270" s="10">
        <v>44037.0</v>
      </c>
      <c r="X270" s="1"/>
      <c r="Y270" s="6"/>
    </row>
    <row r="271">
      <c r="A271" s="1" t="s">
        <v>18189</v>
      </c>
      <c r="B271" s="1" t="s">
        <v>18190</v>
      </c>
      <c r="C271" s="1" t="s">
        <v>18191</v>
      </c>
      <c r="D271" s="1" t="s">
        <v>18192</v>
      </c>
      <c r="J271" s="4" t="s">
        <v>18193</v>
      </c>
      <c r="K271" s="1" t="s">
        <v>30</v>
      </c>
      <c r="L271" s="1" t="s">
        <v>375</v>
      </c>
      <c r="M271" s="1" t="s">
        <v>16202</v>
      </c>
      <c r="N271" s="1" t="s">
        <v>18194</v>
      </c>
      <c r="O271" s="1" t="s">
        <v>18195</v>
      </c>
      <c r="P271" s="1">
        <v>1.0</v>
      </c>
      <c r="U271" s="1">
        <v>50.0</v>
      </c>
      <c r="V271" s="1" t="s">
        <v>18196</v>
      </c>
      <c r="W271" s="10">
        <v>44007.0</v>
      </c>
      <c r="X271" s="1"/>
      <c r="Y271" s="6"/>
    </row>
    <row r="272">
      <c r="A272" s="1" t="s">
        <v>18197</v>
      </c>
      <c r="B272" s="1" t="s">
        <v>18198</v>
      </c>
      <c r="C272" s="1" t="s">
        <v>18199</v>
      </c>
      <c r="D272" s="1" t="s">
        <v>18200</v>
      </c>
      <c r="J272" s="4" t="s">
        <v>18201</v>
      </c>
      <c r="K272" s="1" t="s">
        <v>30</v>
      </c>
      <c r="L272" s="1" t="s">
        <v>375</v>
      </c>
      <c r="M272" s="1" t="s">
        <v>18202</v>
      </c>
      <c r="N272" s="1" t="s">
        <v>18203</v>
      </c>
      <c r="O272" s="1" t="s">
        <v>18204</v>
      </c>
      <c r="P272" s="1">
        <v>1.0</v>
      </c>
      <c r="Q272" s="1">
        <v>1.0</v>
      </c>
      <c r="U272" s="1">
        <v>1.0</v>
      </c>
      <c r="V272" s="1" t="s">
        <v>18205</v>
      </c>
      <c r="W272" s="10">
        <v>44035.0</v>
      </c>
      <c r="X272" s="1"/>
      <c r="Y272" s="6"/>
    </row>
    <row r="273">
      <c r="A273" s="1" t="s">
        <v>18206</v>
      </c>
      <c r="B273" s="1" t="s">
        <v>18207</v>
      </c>
      <c r="C273" s="1" t="s">
        <v>18208</v>
      </c>
      <c r="D273" s="1" t="s">
        <v>18209</v>
      </c>
      <c r="E273" s="1" t="s">
        <v>18210</v>
      </c>
      <c r="G273" s="1" t="s">
        <v>18211</v>
      </c>
      <c r="H273" s="1" t="s">
        <v>18212</v>
      </c>
      <c r="J273" s="4" t="s">
        <v>18213</v>
      </c>
      <c r="K273" s="1" t="s">
        <v>401</v>
      </c>
      <c r="L273" s="1" t="s">
        <v>375</v>
      </c>
      <c r="M273" s="1" t="s">
        <v>18214</v>
      </c>
      <c r="N273" s="1" t="s">
        <v>18215</v>
      </c>
      <c r="O273" s="1" t="s">
        <v>18216</v>
      </c>
      <c r="P273" s="1">
        <v>1.0</v>
      </c>
      <c r="Q273" s="1">
        <v>1.0</v>
      </c>
      <c r="U273" s="1">
        <v>10.0</v>
      </c>
      <c r="V273" s="1" t="s">
        <v>18217</v>
      </c>
      <c r="W273" s="10">
        <v>44024.0</v>
      </c>
      <c r="X273" s="1"/>
      <c r="Y273" s="6"/>
    </row>
    <row r="274">
      <c r="A274" s="17" t="s">
        <v>18218</v>
      </c>
      <c r="B274" s="17" t="s">
        <v>18219</v>
      </c>
      <c r="C274" s="17" t="s">
        <v>18220</v>
      </c>
      <c r="D274" s="17" t="s">
        <v>18221</v>
      </c>
      <c r="E274" s="17" t="s">
        <v>18222</v>
      </c>
      <c r="F274" s="17" t="s">
        <v>18223</v>
      </c>
      <c r="G274" s="17" t="s">
        <v>14781</v>
      </c>
      <c r="H274" s="17" t="s">
        <v>18224</v>
      </c>
      <c r="I274" s="17"/>
      <c r="J274" s="17" t="s">
        <v>18225</v>
      </c>
      <c r="K274" s="17" t="s">
        <v>30</v>
      </c>
      <c r="L274" s="17" t="s">
        <v>375</v>
      </c>
      <c r="M274" s="17" t="s">
        <v>16202</v>
      </c>
      <c r="N274" s="17" t="s">
        <v>18226</v>
      </c>
      <c r="O274" s="17" t="s">
        <v>18227</v>
      </c>
      <c r="P274" s="18">
        <v>1.0</v>
      </c>
      <c r="Q274" s="18">
        <v>1.0</v>
      </c>
      <c r="R274" s="17"/>
      <c r="S274" s="17"/>
      <c r="T274" s="17"/>
      <c r="U274" s="18">
        <v>62.0</v>
      </c>
      <c r="V274" s="17" t="s">
        <v>18228</v>
      </c>
      <c r="W274" s="10">
        <v>43785.0</v>
      </c>
      <c r="X274" s="1" t="s">
        <v>95</v>
      </c>
      <c r="Y274" s="1" t="s">
        <v>36</v>
      </c>
    </row>
    <row r="275">
      <c r="A275" s="17" t="s">
        <v>18229</v>
      </c>
      <c r="B275" s="17" t="s">
        <v>18230</v>
      </c>
      <c r="C275" s="17" t="s">
        <v>18231</v>
      </c>
      <c r="D275" s="17"/>
      <c r="E275" s="21" t="s">
        <v>18232</v>
      </c>
      <c r="F275" s="17"/>
      <c r="G275" s="17" t="s">
        <v>18233</v>
      </c>
      <c r="H275" s="17" t="s">
        <v>18234</v>
      </c>
      <c r="I275" s="17"/>
      <c r="J275" s="17" t="s">
        <v>18235</v>
      </c>
      <c r="K275" s="17" t="s">
        <v>30</v>
      </c>
      <c r="L275" s="17" t="s">
        <v>375</v>
      </c>
      <c r="M275" s="17" t="s">
        <v>16202</v>
      </c>
      <c r="N275" s="17" t="s">
        <v>18236</v>
      </c>
      <c r="O275" s="17" t="s">
        <v>18237</v>
      </c>
      <c r="P275" s="18">
        <v>1.0</v>
      </c>
      <c r="Q275" s="18">
        <v>1.0</v>
      </c>
      <c r="R275" s="17"/>
      <c r="S275" s="17"/>
      <c r="T275" s="17"/>
      <c r="U275" s="18">
        <v>2.0</v>
      </c>
      <c r="V275" s="17" t="s">
        <v>18238</v>
      </c>
      <c r="W275" s="10">
        <v>44025.0</v>
      </c>
      <c r="X275" s="1"/>
      <c r="Y275" s="6"/>
    </row>
    <row r="276">
      <c r="A276" s="1" t="s">
        <v>18239</v>
      </c>
      <c r="B276" s="1" t="s">
        <v>18240</v>
      </c>
      <c r="C276" s="1" t="s">
        <v>18241</v>
      </c>
      <c r="D276" s="1" t="s">
        <v>18242</v>
      </c>
      <c r="G276" s="1" t="s">
        <v>18243</v>
      </c>
      <c r="J276" s="14" t="s">
        <v>18244</v>
      </c>
      <c r="K276" s="1" t="s">
        <v>30</v>
      </c>
      <c r="L276" s="1" t="s">
        <v>51</v>
      </c>
      <c r="M276" s="1" t="s">
        <v>18095</v>
      </c>
      <c r="N276" s="1" t="s">
        <v>18245</v>
      </c>
      <c r="O276" s="1" t="s">
        <v>18246</v>
      </c>
      <c r="P276" s="1">
        <v>1.0</v>
      </c>
      <c r="Q276" s="1">
        <v>1.0</v>
      </c>
      <c r="U276" s="1">
        <v>34.0</v>
      </c>
      <c r="V276" s="1" t="s">
        <v>18247</v>
      </c>
      <c r="W276" s="10">
        <v>43807.0</v>
      </c>
      <c r="X276" s="1"/>
      <c r="Y276" s="6"/>
    </row>
    <row r="277">
      <c r="A277" s="17" t="s">
        <v>18248</v>
      </c>
      <c r="B277" s="17" t="s">
        <v>18249</v>
      </c>
      <c r="C277" s="17" t="s">
        <v>18250</v>
      </c>
      <c r="D277" s="17"/>
      <c r="E277" s="17"/>
      <c r="F277" s="17"/>
      <c r="G277" s="17"/>
      <c r="H277" s="17" t="s">
        <v>18251</v>
      </c>
      <c r="I277" s="17"/>
      <c r="J277" s="17" t="s">
        <v>18252</v>
      </c>
      <c r="K277" s="17" t="s">
        <v>30</v>
      </c>
      <c r="L277" s="17" t="s">
        <v>375</v>
      </c>
      <c r="M277" s="17" t="s">
        <v>18095</v>
      </c>
      <c r="N277" s="17" t="s">
        <v>18253</v>
      </c>
      <c r="O277" s="17" t="s">
        <v>18254</v>
      </c>
      <c r="P277" s="18">
        <v>1.0</v>
      </c>
      <c r="Q277" s="18">
        <v>1.0</v>
      </c>
      <c r="R277" s="17"/>
      <c r="S277" s="17"/>
      <c r="T277" s="17"/>
      <c r="U277" s="18">
        <v>30.0</v>
      </c>
      <c r="V277" s="17" t="s">
        <v>18255</v>
      </c>
      <c r="W277" s="10">
        <v>43753.0</v>
      </c>
      <c r="X277" s="1"/>
      <c r="Y277" s="6"/>
    </row>
    <row r="278">
      <c r="A278" s="17" t="s">
        <v>18256</v>
      </c>
      <c r="B278" s="17" t="s">
        <v>18257</v>
      </c>
      <c r="C278" s="17" t="s">
        <v>18258</v>
      </c>
      <c r="D278" s="17" t="s">
        <v>18259</v>
      </c>
      <c r="E278" s="17" t="s">
        <v>18260</v>
      </c>
      <c r="F278" s="17" t="s">
        <v>18261</v>
      </c>
      <c r="G278" s="17" t="s">
        <v>16188</v>
      </c>
      <c r="H278" s="17"/>
      <c r="I278" s="17"/>
      <c r="J278" s="17" t="s">
        <v>18262</v>
      </c>
      <c r="K278" s="17" t="s">
        <v>30</v>
      </c>
      <c r="L278" s="17" t="s">
        <v>375</v>
      </c>
      <c r="M278" s="17" t="s">
        <v>16202</v>
      </c>
      <c r="N278" s="17" t="s">
        <v>18263</v>
      </c>
      <c r="O278" s="17" t="s">
        <v>18264</v>
      </c>
      <c r="P278" s="18">
        <v>1.0</v>
      </c>
      <c r="Q278" s="18">
        <v>1.0</v>
      </c>
      <c r="R278" s="17"/>
      <c r="S278" s="17"/>
      <c r="T278" s="17"/>
      <c r="U278" s="18">
        <v>13.0</v>
      </c>
      <c r="V278" s="17" t="s">
        <v>18265</v>
      </c>
      <c r="W278" s="10">
        <v>44017.0</v>
      </c>
      <c r="X278" s="1" t="s">
        <v>95</v>
      </c>
      <c r="Y278" s="6"/>
    </row>
    <row r="279">
      <c r="A279" s="17" t="s">
        <v>18266</v>
      </c>
      <c r="B279" s="17" t="s">
        <v>18267</v>
      </c>
      <c r="C279" s="17" t="s">
        <v>18268</v>
      </c>
      <c r="D279" s="17" t="s">
        <v>18269</v>
      </c>
      <c r="E279" s="17"/>
      <c r="F279" s="17"/>
      <c r="G279" s="17" t="s">
        <v>18270</v>
      </c>
      <c r="H279" s="17"/>
      <c r="I279" s="17"/>
      <c r="J279" s="17" t="s">
        <v>18271</v>
      </c>
      <c r="K279" s="17" t="s">
        <v>30</v>
      </c>
      <c r="L279" s="17" t="s">
        <v>375</v>
      </c>
      <c r="M279" s="17" t="s">
        <v>16202</v>
      </c>
      <c r="N279" s="17" t="s">
        <v>18272</v>
      </c>
      <c r="O279" s="17" t="s">
        <v>18273</v>
      </c>
      <c r="P279" s="18">
        <v>1.0</v>
      </c>
      <c r="Q279" s="18">
        <v>1.0</v>
      </c>
      <c r="R279" s="17"/>
      <c r="S279" s="17"/>
      <c r="T279" s="17"/>
      <c r="U279" s="18">
        <v>1.0</v>
      </c>
      <c r="V279" s="17" t="s">
        <v>18274</v>
      </c>
      <c r="W279" s="10">
        <v>44024.0</v>
      </c>
      <c r="X279" s="1"/>
      <c r="Y279" s="6"/>
    </row>
    <row r="280">
      <c r="A280" s="17" t="s">
        <v>18275</v>
      </c>
      <c r="B280" s="17" t="s">
        <v>18276</v>
      </c>
      <c r="C280" s="17" t="s">
        <v>18277</v>
      </c>
      <c r="D280" s="17" t="s">
        <v>18278</v>
      </c>
      <c r="E280" s="17"/>
      <c r="F280" s="17"/>
      <c r="G280" s="17"/>
      <c r="H280" s="17" t="s">
        <v>18279</v>
      </c>
      <c r="I280" s="17"/>
      <c r="J280" s="17" t="s">
        <v>18280</v>
      </c>
      <c r="K280" s="17" t="s">
        <v>30</v>
      </c>
      <c r="L280" s="17" t="s">
        <v>375</v>
      </c>
      <c r="M280" s="17" t="s">
        <v>18281</v>
      </c>
      <c r="N280" s="17" t="s">
        <v>18282</v>
      </c>
      <c r="O280" s="17" t="s">
        <v>18283</v>
      </c>
      <c r="P280" s="18">
        <v>1.0</v>
      </c>
      <c r="Q280" s="18">
        <v>1.0</v>
      </c>
      <c r="R280" s="17"/>
      <c r="S280" s="17"/>
      <c r="T280" s="17"/>
      <c r="U280" s="18">
        <v>100.0</v>
      </c>
      <c r="V280" s="17" t="s">
        <v>18284</v>
      </c>
      <c r="W280" s="10">
        <v>43719.0</v>
      </c>
      <c r="X280" s="1"/>
      <c r="Y280" s="6"/>
    </row>
    <row r="281">
      <c r="A281" s="17" t="s">
        <v>18285</v>
      </c>
      <c r="B281" s="17" t="s">
        <v>18286</v>
      </c>
      <c r="C281" s="17" t="s">
        <v>18287</v>
      </c>
      <c r="D281" s="17"/>
      <c r="E281" s="17"/>
      <c r="F281" s="17"/>
      <c r="G281" s="17"/>
      <c r="H281" s="17"/>
      <c r="I281" s="17"/>
      <c r="J281" s="17" t="s">
        <v>18288</v>
      </c>
      <c r="K281" s="17" t="s">
        <v>30</v>
      </c>
      <c r="L281" s="17" t="s">
        <v>3469</v>
      </c>
      <c r="M281" s="17" t="s">
        <v>18289</v>
      </c>
      <c r="N281" s="17" t="s">
        <v>18290</v>
      </c>
      <c r="O281" s="17" t="s">
        <v>18291</v>
      </c>
      <c r="P281" s="18">
        <v>1.0</v>
      </c>
      <c r="Q281" s="17"/>
      <c r="R281" s="17"/>
      <c r="S281" s="17"/>
      <c r="T281" s="17"/>
      <c r="U281" s="18">
        <v>92.0</v>
      </c>
      <c r="V281" s="17" t="s">
        <v>18292</v>
      </c>
      <c r="W281" s="10">
        <v>43795.0</v>
      </c>
      <c r="X281" s="1"/>
      <c r="Y281" s="6"/>
    </row>
    <row r="282">
      <c r="A282" s="17" t="s">
        <v>18293</v>
      </c>
      <c r="B282" s="17" t="s">
        <v>18294</v>
      </c>
      <c r="C282" s="17" t="s">
        <v>18295</v>
      </c>
      <c r="D282" s="17"/>
      <c r="E282" s="17"/>
      <c r="F282" s="17"/>
      <c r="G282" s="17"/>
      <c r="H282" s="17" t="s">
        <v>18296</v>
      </c>
      <c r="I282" s="17"/>
      <c r="J282" s="17" t="s">
        <v>18297</v>
      </c>
      <c r="K282" s="17" t="s">
        <v>401</v>
      </c>
      <c r="L282" s="17" t="s">
        <v>375</v>
      </c>
      <c r="M282" s="17" t="s">
        <v>18298</v>
      </c>
      <c r="N282" s="17" t="s">
        <v>18299</v>
      </c>
      <c r="O282" s="17" t="s">
        <v>18300</v>
      </c>
      <c r="P282" s="18">
        <v>11.0</v>
      </c>
      <c r="Q282" s="18">
        <v>10.0</v>
      </c>
      <c r="R282" s="18">
        <v>14.0</v>
      </c>
      <c r="S282" s="18">
        <v>4.0</v>
      </c>
      <c r="T282" s="18">
        <v>22.0</v>
      </c>
      <c r="U282" s="18">
        <v>173.0</v>
      </c>
      <c r="V282" s="17" t="s">
        <v>18301</v>
      </c>
      <c r="W282" s="10">
        <v>41923.0</v>
      </c>
      <c r="X282" s="1" t="s">
        <v>95</v>
      </c>
      <c r="Y282" s="1" t="s">
        <v>36</v>
      </c>
    </row>
    <row r="283">
      <c r="A283" s="17" t="s">
        <v>18302</v>
      </c>
      <c r="B283" s="17" t="s">
        <v>18303</v>
      </c>
      <c r="C283" s="17" t="s">
        <v>18165</v>
      </c>
      <c r="D283" s="17" t="s">
        <v>18166</v>
      </c>
      <c r="E283" s="17"/>
      <c r="F283" s="17"/>
      <c r="G283" s="17"/>
      <c r="H283" s="17"/>
      <c r="I283" s="17"/>
      <c r="J283" s="17" t="s">
        <v>18304</v>
      </c>
      <c r="K283" s="17" t="s">
        <v>30</v>
      </c>
      <c r="L283" s="17" t="s">
        <v>375</v>
      </c>
      <c r="M283" s="17" t="s">
        <v>18095</v>
      </c>
      <c r="N283" s="17" t="s">
        <v>18305</v>
      </c>
      <c r="O283" s="17" t="s">
        <v>18306</v>
      </c>
      <c r="P283" s="18">
        <v>1.0</v>
      </c>
      <c r="Q283" s="18">
        <v>1.0</v>
      </c>
      <c r="R283" s="18">
        <v>1.0</v>
      </c>
      <c r="S283" s="17"/>
      <c r="T283" s="17"/>
      <c r="U283" s="18">
        <v>103.0</v>
      </c>
      <c r="V283" s="17" t="s">
        <v>18307</v>
      </c>
      <c r="W283" s="10">
        <v>43990.0</v>
      </c>
      <c r="X283" s="1"/>
      <c r="Y283" s="1" t="s">
        <v>199</v>
      </c>
    </row>
    <row r="284">
      <c r="A284" s="17" t="s">
        <v>18308</v>
      </c>
      <c r="B284" s="17" t="s">
        <v>18309</v>
      </c>
      <c r="C284" s="17" t="s">
        <v>18310</v>
      </c>
      <c r="D284" s="17"/>
      <c r="E284" s="17"/>
      <c r="F284" s="17"/>
      <c r="G284" s="17"/>
      <c r="H284" s="22"/>
      <c r="I284" s="17"/>
      <c r="J284" s="17" t="s">
        <v>18311</v>
      </c>
      <c r="K284" s="17" t="s">
        <v>30</v>
      </c>
      <c r="L284" s="17" t="s">
        <v>375</v>
      </c>
      <c r="M284" s="17" t="s">
        <v>18095</v>
      </c>
      <c r="N284" s="17" t="s">
        <v>18312</v>
      </c>
      <c r="O284" s="17" t="s">
        <v>18313</v>
      </c>
      <c r="P284" s="18">
        <v>1.0</v>
      </c>
      <c r="Q284" s="18">
        <v>1.0</v>
      </c>
      <c r="R284" s="17"/>
      <c r="S284" s="17"/>
      <c r="T284" s="17"/>
      <c r="U284" s="18">
        <v>64.0</v>
      </c>
      <c r="V284" s="17" t="s">
        <v>18314</v>
      </c>
      <c r="W284" s="10">
        <v>43911.0</v>
      </c>
      <c r="X284" s="1"/>
      <c r="Y284" s="6"/>
    </row>
    <row r="285">
      <c r="A285" s="17" t="s">
        <v>18315</v>
      </c>
      <c r="B285" s="17" t="s">
        <v>12802</v>
      </c>
      <c r="C285" s="17" t="s">
        <v>18316</v>
      </c>
      <c r="D285" s="17"/>
      <c r="E285" s="17"/>
      <c r="F285" s="17"/>
      <c r="G285" s="17"/>
      <c r="H285" s="17"/>
      <c r="I285" s="17"/>
      <c r="J285" s="17" t="s">
        <v>18317</v>
      </c>
      <c r="K285" s="17" t="s">
        <v>30</v>
      </c>
      <c r="L285" s="17" t="s">
        <v>163</v>
      </c>
      <c r="M285" s="17" t="s">
        <v>18318</v>
      </c>
      <c r="N285" s="17" t="s">
        <v>18319</v>
      </c>
      <c r="O285" s="17" t="s">
        <v>18320</v>
      </c>
      <c r="P285" s="18">
        <v>1.0</v>
      </c>
      <c r="Q285" s="18">
        <v>2.0</v>
      </c>
      <c r="R285" s="17"/>
      <c r="S285" s="17"/>
      <c r="T285" s="17"/>
      <c r="U285" s="18">
        <v>31.0</v>
      </c>
      <c r="V285" s="17" t="s">
        <v>18321</v>
      </c>
      <c r="W285" s="10">
        <v>43728.0</v>
      </c>
      <c r="X285" s="1"/>
      <c r="Y285" s="6"/>
    </row>
    <row r="286">
      <c r="A286" s="1" t="s">
        <v>18322</v>
      </c>
      <c r="B286" s="1" t="s">
        <v>18323</v>
      </c>
      <c r="C286" s="1" t="s">
        <v>18324</v>
      </c>
      <c r="H286" s="1" t="s">
        <v>18325</v>
      </c>
      <c r="J286" s="14" t="s">
        <v>18326</v>
      </c>
      <c r="K286" s="1" t="s">
        <v>30</v>
      </c>
      <c r="L286" s="1" t="s">
        <v>375</v>
      </c>
      <c r="M286" s="1" t="s">
        <v>18327</v>
      </c>
      <c r="N286" s="1" t="s">
        <v>18328</v>
      </c>
      <c r="O286" s="1" t="s">
        <v>18329</v>
      </c>
      <c r="P286" s="1">
        <v>2.0</v>
      </c>
      <c r="Q286" s="1">
        <v>1.0</v>
      </c>
      <c r="U286" s="1">
        <v>91.0</v>
      </c>
      <c r="V286" s="1" t="s">
        <v>18330</v>
      </c>
      <c r="W286" s="10">
        <v>43970.0</v>
      </c>
      <c r="X286" s="1"/>
      <c r="Y286" s="6"/>
    </row>
    <row r="287">
      <c r="A287" s="17" t="s">
        <v>18331</v>
      </c>
      <c r="B287" s="17" t="s">
        <v>18332</v>
      </c>
      <c r="C287" s="17" t="s">
        <v>18333</v>
      </c>
      <c r="D287" s="17"/>
      <c r="E287" s="17"/>
      <c r="F287" s="17"/>
      <c r="G287" s="17"/>
      <c r="H287" s="17"/>
      <c r="I287" s="17"/>
      <c r="J287" s="17" t="s">
        <v>18334</v>
      </c>
      <c r="K287" s="17" t="s">
        <v>30</v>
      </c>
      <c r="L287" s="17" t="s">
        <v>163</v>
      </c>
      <c r="M287" s="17" t="s">
        <v>18335</v>
      </c>
      <c r="N287" s="17" t="s">
        <v>18336</v>
      </c>
      <c r="O287" s="17" t="s">
        <v>18337</v>
      </c>
      <c r="P287" s="18">
        <v>1.0</v>
      </c>
      <c r="Q287" s="18">
        <v>1.0</v>
      </c>
      <c r="R287" s="17"/>
      <c r="S287" s="17"/>
      <c r="T287" s="17"/>
      <c r="U287" s="18">
        <v>24.0</v>
      </c>
      <c r="V287" s="17" t="s">
        <v>18338</v>
      </c>
      <c r="W287" s="10">
        <v>43979.0</v>
      </c>
      <c r="X287" s="1"/>
      <c r="Y287" s="6"/>
    </row>
    <row r="288">
      <c r="A288" s="17" t="s">
        <v>18339</v>
      </c>
      <c r="B288" s="17" t="s">
        <v>18340</v>
      </c>
      <c r="C288" s="17" t="s">
        <v>18341</v>
      </c>
      <c r="D288" s="17"/>
      <c r="E288" s="17"/>
      <c r="F288" s="17"/>
      <c r="G288" s="17"/>
      <c r="H288" s="17" t="s">
        <v>18342</v>
      </c>
      <c r="I288" s="17"/>
      <c r="J288" s="17" t="s">
        <v>18343</v>
      </c>
      <c r="K288" s="17" t="s">
        <v>30</v>
      </c>
      <c r="L288" s="17" t="s">
        <v>375</v>
      </c>
      <c r="M288" s="17" t="s">
        <v>18095</v>
      </c>
      <c r="N288" s="17" t="s">
        <v>18344</v>
      </c>
      <c r="O288" s="17" t="s">
        <v>18345</v>
      </c>
      <c r="P288" s="18">
        <v>1.0</v>
      </c>
      <c r="Q288" s="17"/>
      <c r="R288" s="17"/>
      <c r="S288" s="17"/>
      <c r="T288" s="18">
        <v>13.0</v>
      </c>
      <c r="U288" s="18">
        <v>189.0</v>
      </c>
      <c r="V288" s="17" t="s">
        <v>18346</v>
      </c>
      <c r="W288" s="10">
        <v>43572.0</v>
      </c>
      <c r="X288" s="1"/>
      <c r="Y288" s="1" t="s">
        <v>199</v>
      </c>
    </row>
    <row r="289">
      <c r="A289" s="1" t="s">
        <v>18347</v>
      </c>
      <c r="B289" s="1" t="s">
        <v>18348</v>
      </c>
      <c r="C289" s="1" t="s">
        <v>18349</v>
      </c>
      <c r="D289" s="1" t="s">
        <v>18350</v>
      </c>
      <c r="J289" s="4" t="s">
        <v>18351</v>
      </c>
      <c r="K289" s="1" t="s">
        <v>30</v>
      </c>
      <c r="L289" s="1" t="s">
        <v>375</v>
      </c>
      <c r="M289" s="1" t="s">
        <v>18095</v>
      </c>
      <c r="N289" s="1" t="s">
        <v>18352</v>
      </c>
      <c r="O289" s="1" t="s">
        <v>18353</v>
      </c>
      <c r="P289" s="1">
        <v>2.0</v>
      </c>
      <c r="Q289" s="1">
        <v>2.0</v>
      </c>
      <c r="U289" s="1">
        <v>80.0</v>
      </c>
      <c r="V289" s="1" t="s">
        <v>18354</v>
      </c>
      <c r="W289" s="10">
        <v>42377.0</v>
      </c>
      <c r="X289" s="1"/>
      <c r="Y289" s="6"/>
    </row>
    <row r="290">
      <c r="A290" s="17" t="s">
        <v>18355</v>
      </c>
      <c r="B290" s="17" t="s">
        <v>18356</v>
      </c>
      <c r="C290" s="17" t="s">
        <v>18357</v>
      </c>
      <c r="D290" s="17" t="s">
        <v>18358</v>
      </c>
      <c r="E290" s="21" t="s">
        <v>18359</v>
      </c>
      <c r="F290" s="17"/>
      <c r="G290" s="17" t="s">
        <v>18360</v>
      </c>
      <c r="H290" s="17"/>
      <c r="I290" s="17"/>
      <c r="J290" s="17" t="s">
        <v>18361</v>
      </c>
      <c r="K290" s="17" t="s">
        <v>30</v>
      </c>
      <c r="L290" s="17" t="s">
        <v>375</v>
      </c>
      <c r="M290" s="17" t="s">
        <v>16202</v>
      </c>
      <c r="N290" s="17" t="s">
        <v>18362</v>
      </c>
      <c r="O290" s="17" t="s">
        <v>18363</v>
      </c>
      <c r="P290" s="18">
        <v>2.0</v>
      </c>
      <c r="Q290" s="18">
        <v>1.0</v>
      </c>
      <c r="R290" s="17"/>
      <c r="S290" s="17"/>
      <c r="T290" s="17"/>
      <c r="U290" s="18">
        <v>12.0</v>
      </c>
      <c r="V290" s="17" t="s">
        <v>18364</v>
      </c>
      <c r="W290" s="10">
        <v>43963.0</v>
      </c>
      <c r="X290" s="1"/>
      <c r="Y290" s="1" t="s">
        <v>199</v>
      </c>
    </row>
    <row r="291">
      <c r="A291" s="17" t="s">
        <v>18365</v>
      </c>
      <c r="B291" s="17" t="s">
        <v>18366</v>
      </c>
      <c r="C291" s="17" t="s">
        <v>18367</v>
      </c>
      <c r="D291" s="17"/>
      <c r="E291" s="17"/>
      <c r="F291" s="17"/>
      <c r="G291" s="17"/>
      <c r="H291" s="17" t="s">
        <v>18368</v>
      </c>
      <c r="I291" s="17" t="s">
        <v>18369</v>
      </c>
      <c r="J291" s="17" t="s">
        <v>18370</v>
      </c>
      <c r="K291" s="17" t="s">
        <v>30</v>
      </c>
      <c r="L291" s="17" t="s">
        <v>375</v>
      </c>
      <c r="M291" s="17" t="s">
        <v>16361</v>
      </c>
      <c r="N291" s="17" t="s">
        <v>18371</v>
      </c>
      <c r="O291" s="17" t="s">
        <v>18372</v>
      </c>
      <c r="P291" s="18">
        <v>65.0</v>
      </c>
      <c r="Q291" s="18">
        <v>41.0</v>
      </c>
      <c r="R291" s="18">
        <v>40.0</v>
      </c>
      <c r="S291" s="18">
        <v>8.0</v>
      </c>
      <c r="T291" s="18">
        <v>13.0</v>
      </c>
      <c r="U291" s="18">
        <v>62.0</v>
      </c>
      <c r="V291" s="17" t="s">
        <v>18373</v>
      </c>
      <c r="W291" s="10">
        <v>41767.0</v>
      </c>
      <c r="X291" s="1"/>
      <c r="Y291" s="1" t="s">
        <v>199</v>
      </c>
    </row>
    <row r="292">
      <c r="A292" s="17" t="s">
        <v>18374</v>
      </c>
      <c r="B292" s="17" t="s">
        <v>18375</v>
      </c>
      <c r="C292" s="17" t="s">
        <v>18376</v>
      </c>
      <c r="D292" s="17" t="s">
        <v>18376</v>
      </c>
      <c r="E292" s="17"/>
      <c r="F292" s="17"/>
      <c r="G292" s="17"/>
      <c r="H292" s="17"/>
      <c r="I292" s="17"/>
      <c r="J292" s="17" t="s">
        <v>18377</v>
      </c>
      <c r="K292" s="17" t="s">
        <v>30</v>
      </c>
      <c r="L292" s="17" t="s">
        <v>375</v>
      </c>
      <c r="M292" s="17" t="s">
        <v>16202</v>
      </c>
      <c r="N292" s="17" t="s">
        <v>18378</v>
      </c>
      <c r="O292" s="17" t="s">
        <v>18379</v>
      </c>
      <c r="P292" s="18">
        <v>1.0</v>
      </c>
      <c r="Q292" s="18">
        <v>1.0</v>
      </c>
      <c r="R292" s="17"/>
      <c r="S292" s="17"/>
      <c r="T292" s="17"/>
      <c r="U292" s="18">
        <v>9.0</v>
      </c>
      <c r="V292" s="17" t="s">
        <v>18380</v>
      </c>
      <c r="W292" s="10">
        <v>43977.0</v>
      </c>
      <c r="X292" s="1"/>
      <c r="Y292" s="6"/>
    </row>
    <row r="293">
      <c r="A293" s="17" t="s">
        <v>18381</v>
      </c>
      <c r="B293" s="17" t="s">
        <v>18382</v>
      </c>
      <c r="C293" s="17" t="s">
        <v>18383</v>
      </c>
      <c r="D293" s="17"/>
      <c r="E293" s="17"/>
      <c r="F293" s="17"/>
      <c r="G293" s="17"/>
      <c r="H293" s="17"/>
      <c r="I293" s="17"/>
      <c r="J293" s="17" t="s">
        <v>18384</v>
      </c>
      <c r="K293" s="17" t="s">
        <v>30</v>
      </c>
      <c r="L293" s="17" t="s">
        <v>375</v>
      </c>
      <c r="M293" s="17" t="s">
        <v>18035</v>
      </c>
      <c r="N293" s="17" t="s">
        <v>18385</v>
      </c>
      <c r="O293" s="17" t="s">
        <v>18386</v>
      </c>
      <c r="P293" s="18">
        <v>1.0</v>
      </c>
      <c r="Q293" s="18">
        <v>1.0</v>
      </c>
      <c r="R293" s="17"/>
      <c r="S293" s="17"/>
      <c r="T293" s="17"/>
      <c r="U293" s="18">
        <v>18.0</v>
      </c>
      <c r="V293" s="17" t="s">
        <v>18387</v>
      </c>
      <c r="W293" s="10">
        <v>43997.0</v>
      </c>
      <c r="X293" s="1"/>
      <c r="Y293" s="6"/>
    </row>
    <row r="294">
      <c r="A294" s="17" t="s">
        <v>18388</v>
      </c>
      <c r="B294" s="17" t="s">
        <v>18389</v>
      </c>
      <c r="C294" s="17" t="s">
        <v>18390</v>
      </c>
      <c r="D294" s="17" t="s">
        <v>18391</v>
      </c>
      <c r="E294" s="17"/>
      <c r="F294" s="17"/>
      <c r="G294" s="17"/>
      <c r="H294" s="17"/>
      <c r="I294" s="17"/>
      <c r="J294" s="17" t="s">
        <v>18392</v>
      </c>
      <c r="K294" s="17" t="s">
        <v>30</v>
      </c>
      <c r="L294" s="17" t="s">
        <v>375</v>
      </c>
      <c r="M294" s="17" t="s">
        <v>16202</v>
      </c>
      <c r="N294" s="17" t="s">
        <v>18393</v>
      </c>
      <c r="O294" s="17" t="s">
        <v>18394</v>
      </c>
      <c r="P294" s="18">
        <v>1.0</v>
      </c>
      <c r="Q294" s="18">
        <v>1.0</v>
      </c>
      <c r="R294" s="17"/>
      <c r="S294" s="17"/>
      <c r="T294" s="17"/>
      <c r="U294" s="18">
        <v>2.0</v>
      </c>
      <c r="V294" s="17" t="s">
        <v>18395</v>
      </c>
      <c r="W294" s="10">
        <v>44000.0</v>
      </c>
      <c r="X294" s="1"/>
      <c r="Y294" s="6"/>
    </row>
    <row r="295">
      <c r="A295" s="17" t="s">
        <v>18396</v>
      </c>
      <c r="B295" s="17" t="s">
        <v>18397</v>
      </c>
      <c r="C295" s="17" t="s">
        <v>18398</v>
      </c>
      <c r="D295" s="17"/>
      <c r="E295" s="17"/>
      <c r="F295" s="17"/>
      <c r="G295" s="17"/>
      <c r="H295" s="17"/>
      <c r="I295" s="17"/>
      <c r="J295" s="17" t="s">
        <v>18399</v>
      </c>
      <c r="K295" s="17" t="s">
        <v>30</v>
      </c>
      <c r="L295" s="17" t="s">
        <v>79</v>
      </c>
      <c r="M295" s="17" t="s">
        <v>18400</v>
      </c>
      <c r="N295" s="17" t="s">
        <v>18401</v>
      </c>
      <c r="O295" s="17" t="s">
        <v>18402</v>
      </c>
      <c r="P295" s="18">
        <v>1.0</v>
      </c>
      <c r="Q295" s="18">
        <v>1.0</v>
      </c>
      <c r="R295" s="17"/>
      <c r="S295" s="17"/>
      <c r="T295" s="17"/>
      <c r="U295" s="18">
        <v>8.0</v>
      </c>
      <c r="V295" s="17" t="s">
        <v>18403</v>
      </c>
      <c r="W295" s="10">
        <v>43593.0</v>
      </c>
      <c r="X295" s="1"/>
      <c r="Y295" s="6"/>
    </row>
    <row r="296">
      <c r="A296" s="17" t="s">
        <v>18404</v>
      </c>
      <c r="B296" s="17" t="s">
        <v>18405</v>
      </c>
      <c r="C296" s="17" t="s">
        <v>18406</v>
      </c>
      <c r="D296" s="17"/>
      <c r="E296" s="17" t="s">
        <v>18407</v>
      </c>
      <c r="F296" s="17"/>
      <c r="G296" s="17"/>
      <c r="H296" s="17"/>
      <c r="I296" s="17"/>
      <c r="J296" s="17" t="s">
        <v>18408</v>
      </c>
      <c r="K296" s="17" t="s">
        <v>30</v>
      </c>
      <c r="L296" s="17" t="s">
        <v>375</v>
      </c>
      <c r="M296" s="17" t="s">
        <v>18409</v>
      </c>
      <c r="N296" s="17" t="s">
        <v>18410</v>
      </c>
      <c r="O296" s="17" t="s">
        <v>18411</v>
      </c>
      <c r="P296" s="18">
        <v>1.0</v>
      </c>
      <c r="Q296" s="18">
        <v>1.0</v>
      </c>
      <c r="R296" s="17"/>
      <c r="S296" s="17"/>
      <c r="T296" s="17"/>
      <c r="U296" s="18">
        <v>1.0</v>
      </c>
      <c r="V296" s="17" t="s">
        <v>18412</v>
      </c>
      <c r="W296" s="10">
        <v>44000.0</v>
      </c>
      <c r="X296" s="1"/>
      <c r="Y296" s="6"/>
    </row>
    <row r="297">
      <c r="A297" s="1" t="s">
        <v>18413</v>
      </c>
      <c r="B297" s="1" t="s">
        <v>18414</v>
      </c>
      <c r="C297" s="1" t="s">
        <v>18415</v>
      </c>
      <c r="J297" s="4" t="s">
        <v>18416</v>
      </c>
      <c r="K297" s="1" t="s">
        <v>30</v>
      </c>
      <c r="L297" s="1" t="s">
        <v>375</v>
      </c>
      <c r="M297" s="1" t="s">
        <v>16361</v>
      </c>
      <c r="N297" s="1" t="s">
        <v>18417</v>
      </c>
      <c r="O297" s="1" t="s">
        <v>18418</v>
      </c>
      <c r="P297" s="1">
        <v>5.0</v>
      </c>
      <c r="T297" s="1">
        <v>1.0</v>
      </c>
      <c r="U297" s="1">
        <v>29.0</v>
      </c>
      <c r="V297" s="1" t="s">
        <v>18419</v>
      </c>
      <c r="W297" s="10">
        <v>43985.0</v>
      </c>
      <c r="X297" s="1"/>
      <c r="Y297" s="6"/>
    </row>
  </sheetData>
  <dataValidations>
    <dataValidation type="list" allowBlank="1" showErrorMessage="1" sqref="X2:X78">
      <formula1>"A,I"</formula1>
    </dataValidation>
    <dataValidation type="list" allowBlank="1" showErrorMessage="1" sqref="Y2:Y297">
      <formula1>"unrelated,mainrepo,extension/clon,teaching,research,development,learning"</formula1>
    </dataValidation>
    <dataValidation type="list" allowBlank="1" showErrorMessage="1" sqref="X79:X297">
      <formula1>"A,I,P"</formula1>
    </dataValidation>
  </dataValidations>
  <hyperlinks>
    <hyperlink r:id="rId1" ref="B2"/>
    <hyperlink r:id="rId2" ref="J2"/>
    <hyperlink r:id="rId3" ref="J7"/>
    <hyperlink r:id="rId4" ref="J8"/>
    <hyperlink r:id="rId5" ref="J10"/>
    <hyperlink r:id="rId6" ref="J11"/>
    <hyperlink r:id="rId7" ref="J14"/>
    <hyperlink r:id="rId8" ref="J15"/>
    <hyperlink r:id="rId9" ref="J17"/>
    <hyperlink r:id="rId10" ref="J20"/>
    <hyperlink r:id="rId11" ref="J21"/>
    <hyperlink r:id="rId12" ref="J22"/>
    <hyperlink r:id="rId13" ref="J32"/>
    <hyperlink r:id="rId14" ref="J37"/>
    <hyperlink r:id="rId15" ref="J38"/>
    <hyperlink r:id="rId16" ref="J44"/>
    <hyperlink r:id="rId17" ref="B45"/>
    <hyperlink r:id="rId18" ref="J45"/>
    <hyperlink r:id="rId19" ref="J47"/>
    <hyperlink r:id="rId20" ref="J51"/>
    <hyperlink r:id="rId21" ref="J52"/>
    <hyperlink r:id="rId22" ref="J54"/>
    <hyperlink r:id="rId23" ref="J55"/>
    <hyperlink r:id="rId24" ref="J59"/>
    <hyperlink r:id="rId25" ref="J62"/>
    <hyperlink r:id="rId26" ref="J65"/>
    <hyperlink r:id="rId27" ref="J66"/>
    <hyperlink r:id="rId28" ref="J73"/>
    <hyperlink r:id="rId29" ref="J79"/>
    <hyperlink r:id="rId30" ref="J81"/>
    <hyperlink r:id="rId31" ref="J87"/>
    <hyperlink r:id="rId32" ref="J95"/>
    <hyperlink r:id="rId33" ref="J98"/>
    <hyperlink r:id="rId34" ref="J101"/>
    <hyperlink r:id="rId35" ref="J105"/>
    <hyperlink r:id="rId36" ref="J111"/>
    <hyperlink r:id="rId37" ref="J112"/>
    <hyperlink r:id="rId38" ref="J114"/>
    <hyperlink r:id="rId39" ref="J118"/>
    <hyperlink r:id="rId40" ref="J121"/>
    <hyperlink r:id="rId41" ref="J122"/>
    <hyperlink r:id="rId42" ref="J124"/>
    <hyperlink r:id="rId43" ref="J127"/>
    <hyperlink r:id="rId44" ref="J128"/>
    <hyperlink r:id="rId45" ref="J130"/>
    <hyperlink r:id="rId46" ref="J131"/>
    <hyperlink r:id="rId47" ref="J132"/>
    <hyperlink r:id="rId48" ref="J133"/>
    <hyperlink r:id="rId49" ref="J143"/>
    <hyperlink r:id="rId50" ref="J144"/>
    <hyperlink r:id="rId51" ref="J146"/>
    <hyperlink r:id="rId52" ref="B148"/>
    <hyperlink r:id="rId53" ref="J148"/>
    <hyperlink r:id="rId54" ref="J150"/>
    <hyperlink r:id="rId55" ref="J152"/>
    <hyperlink r:id="rId56" ref="J155"/>
    <hyperlink r:id="rId57" ref="J158"/>
    <hyperlink r:id="rId58" ref="J161"/>
    <hyperlink r:id="rId59" ref="J162"/>
    <hyperlink r:id="rId60" ref="B163"/>
    <hyperlink r:id="rId61" ref="J163"/>
    <hyperlink r:id="rId62" ref="J164"/>
    <hyperlink r:id="rId63" ref="J165"/>
    <hyperlink r:id="rId64" ref="J170"/>
    <hyperlink r:id="rId65" ref="J171"/>
    <hyperlink r:id="rId66" ref="J173"/>
    <hyperlink r:id="rId67" ref="J176"/>
    <hyperlink r:id="rId68" ref="J177"/>
    <hyperlink r:id="rId69" ref="J181"/>
    <hyperlink r:id="rId70" ref="J188"/>
    <hyperlink r:id="rId71" ref="J195"/>
    <hyperlink r:id="rId72" ref="J196"/>
    <hyperlink r:id="rId73" ref="J200"/>
    <hyperlink r:id="rId74" ref="J202"/>
    <hyperlink r:id="rId75" ref="J208"/>
    <hyperlink r:id="rId76" ref="J214"/>
    <hyperlink r:id="rId77" ref="J216"/>
    <hyperlink r:id="rId78" ref="J217"/>
    <hyperlink r:id="rId79" ref="J218"/>
    <hyperlink r:id="rId80" ref="J219"/>
    <hyperlink r:id="rId81" ref="J220"/>
    <hyperlink r:id="rId82" ref="J223"/>
    <hyperlink r:id="rId83" ref="J224"/>
    <hyperlink r:id="rId84" ref="J226"/>
    <hyperlink r:id="rId85" ref="J230"/>
    <hyperlink r:id="rId86" ref="J231"/>
    <hyperlink r:id="rId87" ref="J232"/>
    <hyperlink r:id="rId88" ref="J233"/>
    <hyperlink r:id="rId89" ref="J234"/>
    <hyperlink r:id="rId90" ref="J236"/>
    <hyperlink r:id="rId91" ref="B239"/>
    <hyperlink r:id="rId92" ref="J239"/>
    <hyperlink r:id="rId93" ref="J240"/>
    <hyperlink r:id="rId94" ref="B241"/>
    <hyperlink r:id="rId95" ref="J241"/>
    <hyperlink r:id="rId96" ref="J245"/>
    <hyperlink r:id="rId97" ref="J249"/>
    <hyperlink r:id="rId98" ref="J252"/>
    <hyperlink r:id="rId99" ref="J257"/>
    <hyperlink r:id="rId100" ref="J258"/>
    <hyperlink r:id="rId101" ref="J264"/>
    <hyperlink r:id="rId102" ref="J265"/>
    <hyperlink r:id="rId103" ref="J271"/>
    <hyperlink r:id="rId104" ref="J272"/>
    <hyperlink r:id="rId105" ref="J273"/>
    <hyperlink r:id="rId106" ref="J276"/>
    <hyperlink r:id="rId107" ref="J286"/>
    <hyperlink r:id="rId108" ref="J289"/>
    <hyperlink r:id="rId109" ref="J297"/>
  </hyperlinks>
  <drawing r:id="rId110"/>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outlineLevelCol="1"/>
  <cols>
    <col min="11" max="21" width="14.43" outlineLevel="1"/>
    <col customWidth="1" min="22" max="22" width="21.86" outlineLevel="1"/>
    <col customWidth="1" min="23" max="23" width="21.71" outlineLevel="1"/>
  </cols>
  <sheetData>
    <row r="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8" t="s">
        <v>22</v>
      </c>
      <c r="X1" s="3" t="s">
        <v>23</v>
      </c>
      <c r="Y1" s="3" t="s">
        <v>24</v>
      </c>
    </row>
    <row r="2">
      <c r="A2" s="1" t="s">
        <v>18420</v>
      </c>
      <c r="B2" s="1" t="s">
        <v>18421</v>
      </c>
      <c r="C2" s="1" t="s">
        <v>18422</v>
      </c>
      <c r="D2" s="1" t="s">
        <v>18423</v>
      </c>
      <c r="E2" s="1" t="s">
        <v>18424</v>
      </c>
      <c r="F2" s="1" t="s">
        <v>18425</v>
      </c>
      <c r="G2" s="1" t="s">
        <v>18426</v>
      </c>
      <c r="J2" s="4" t="s">
        <v>18427</v>
      </c>
      <c r="K2" s="1" t="s">
        <v>2309</v>
      </c>
      <c r="L2" s="1" t="s">
        <v>9903</v>
      </c>
      <c r="M2" s="1" t="s">
        <v>18428</v>
      </c>
      <c r="N2" s="1" t="s">
        <v>18429</v>
      </c>
      <c r="O2" s="1" t="s">
        <v>18430</v>
      </c>
      <c r="P2" s="1">
        <v>2.0</v>
      </c>
      <c r="Q2" s="1">
        <v>1.0</v>
      </c>
      <c r="U2" s="1">
        <v>323.0</v>
      </c>
      <c r="V2" s="1" t="s">
        <v>18431</v>
      </c>
      <c r="W2" s="10">
        <v>44203.0</v>
      </c>
      <c r="X2" s="1" t="s">
        <v>95</v>
      </c>
      <c r="Y2" s="1" t="s">
        <v>36</v>
      </c>
    </row>
    <row r="3">
      <c r="A3" s="1" t="s">
        <v>18432</v>
      </c>
      <c r="B3" s="1" t="s">
        <v>18433</v>
      </c>
      <c r="C3" s="1" t="s">
        <v>18422</v>
      </c>
      <c r="D3" s="1" t="s">
        <v>18423</v>
      </c>
      <c r="E3" s="1" t="s">
        <v>18424</v>
      </c>
      <c r="F3" s="1" t="s">
        <v>18425</v>
      </c>
      <c r="G3" s="1" t="s">
        <v>18426</v>
      </c>
      <c r="H3" s="1" t="s">
        <v>18434</v>
      </c>
      <c r="J3" s="4" t="s">
        <v>18435</v>
      </c>
      <c r="K3" s="1" t="s">
        <v>2309</v>
      </c>
      <c r="L3" s="1" t="s">
        <v>3469</v>
      </c>
      <c r="M3" s="1" t="s">
        <v>18436</v>
      </c>
      <c r="N3" s="1" t="s">
        <v>18437</v>
      </c>
      <c r="O3" s="1" t="s">
        <v>18438</v>
      </c>
      <c r="P3" s="1">
        <v>1.0</v>
      </c>
      <c r="Q3" s="1">
        <v>1.0</v>
      </c>
      <c r="R3" s="1">
        <v>1.0</v>
      </c>
      <c r="U3" s="1">
        <v>809.0</v>
      </c>
      <c r="V3" s="1" t="s">
        <v>18439</v>
      </c>
      <c r="W3" s="10">
        <v>44201.0</v>
      </c>
      <c r="X3" s="1" t="s">
        <v>95</v>
      </c>
      <c r="Y3" s="1" t="s">
        <v>36</v>
      </c>
    </row>
    <row r="4">
      <c r="A4" s="1" t="s">
        <v>18440</v>
      </c>
      <c r="B4" s="1" t="s">
        <v>18441</v>
      </c>
      <c r="C4" s="1" t="s">
        <v>18422</v>
      </c>
      <c r="D4" s="1" t="s">
        <v>18423</v>
      </c>
      <c r="E4" s="1" t="s">
        <v>18424</v>
      </c>
      <c r="F4" s="1" t="s">
        <v>18425</v>
      </c>
      <c r="G4" s="1" t="s">
        <v>18426</v>
      </c>
      <c r="J4" s="4" t="s">
        <v>18442</v>
      </c>
      <c r="K4" s="1" t="s">
        <v>2309</v>
      </c>
      <c r="L4" s="1" t="s">
        <v>9903</v>
      </c>
      <c r="M4" s="1" t="s">
        <v>18443</v>
      </c>
      <c r="N4" s="1" t="s">
        <v>18444</v>
      </c>
      <c r="O4" s="1" t="s">
        <v>18445</v>
      </c>
      <c r="P4" s="1">
        <v>1.0</v>
      </c>
      <c r="Q4" s="1">
        <v>1.0</v>
      </c>
      <c r="U4" s="1">
        <v>78.0</v>
      </c>
      <c r="V4" s="1" t="s">
        <v>18446</v>
      </c>
      <c r="W4" s="10">
        <v>44318.0</v>
      </c>
      <c r="X4" s="1" t="s">
        <v>95</v>
      </c>
      <c r="Y4" s="1" t="s">
        <v>36</v>
      </c>
    </row>
    <row r="5">
      <c r="A5" s="1" t="s">
        <v>18447</v>
      </c>
      <c r="B5" s="1" t="s">
        <v>18448</v>
      </c>
      <c r="C5" s="1" t="s">
        <v>18422</v>
      </c>
      <c r="D5" s="1" t="s">
        <v>18423</v>
      </c>
      <c r="E5" s="1" t="s">
        <v>18424</v>
      </c>
      <c r="F5" s="1" t="s">
        <v>18425</v>
      </c>
      <c r="G5" s="1" t="s">
        <v>18426</v>
      </c>
      <c r="H5" s="1" t="s">
        <v>18449</v>
      </c>
      <c r="I5" s="1" t="s">
        <v>18450</v>
      </c>
      <c r="J5" s="4" t="s">
        <v>18451</v>
      </c>
      <c r="K5" s="1" t="s">
        <v>2309</v>
      </c>
      <c r="L5" s="1" t="s">
        <v>3469</v>
      </c>
      <c r="M5" s="1" t="s">
        <v>18443</v>
      </c>
      <c r="N5" s="1" t="s">
        <v>18452</v>
      </c>
      <c r="O5" s="1" t="s">
        <v>18453</v>
      </c>
      <c r="P5" s="1">
        <v>1.0</v>
      </c>
      <c r="Q5" s="1">
        <v>1.0</v>
      </c>
      <c r="R5" s="1">
        <v>1.0</v>
      </c>
      <c r="U5" s="1">
        <v>617.0</v>
      </c>
      <c r="V5" s="1" t="s">
        <v>18454</v>
      </c>
      <c r="W5" s="10">
        <v>44097.0</v>
      </c>
      <c r="X5" s="1" t="s">
        <v>95</v>
      </c>
      <c r="Y5" s="1" t="s">
        <v>36</v>
      </c>
    </row>
    <row r="6">
      <c r="A6" s="1" t="s">
        <v>18455</v>
      </c>
      <c r="B6" s="1" t="s">
        <v>18456</v>
      </c>
      <c r="C6" s="1" t="s">
        <v>18457</v>
      </c>
      <c r="D6" s="1" t="s">
        <v>18458</v>
      </c>
      <c r="E6" s="1" t="s">
        <v>18459</v>
      </c>
      <c r="F6" s="1" t="s">
        <v>18460</v>
      </c>
      <c r="G6" s="1" t="s">
        <v>14465</v>
      </c>
      <c r="H6" s="1" t="s">
        <v>18461</v>
      </c>
      <c r="J6" s="4" t="s">
        <v>18462</v>
      </c>
      <c r="K6" s="1" t="s">
        <v>401</v>
      </c>
      <c r="L6" s="1" t="s">
        <v>3469</v>
      </c>
      <c r="M6" s="1" t="s">
        <v>18463</v>
      </c>
      <c r="N6" s="1" t="s">
        <v>18464</v>
      </c>
      <c r="O6" s="1" t="s">
        <v>18465</v>
      </c>
      <c r="P6" s="1">
        <v>1.0</v>
      </c>
      <c r="Q6" s="1">
        <v>1.0</v>
      </c>
      <c r="R6" s="1">
        <v>23.0</v>
      </c>
      <c r="S6" s="1">
        <v>11.0</v>
      </c>
      <c r="T6" s="1">
        <v>18.0</v>
      </c>
      <c r="U6" s="1">
        <v>405.0</v>
      </c>
      <c r="V6" s="1" t="s">
        <v>18466</v>
      </c>
      <c r="W6" s="10">
        <v>43264.0</v>
      </c>
      <c r="X6" s="6"/>
      <c r="Y6" s="6"/>
    </row>
    <row r="7">
      <c r="A7" s="1" t="s">
        <v>18467</v>
      </c>
      <c r="B7" s="1" t="s">
        <v>18468</v>
      </c>
      <c r="C7" s="1" t="s">
        <v>18469</v>
      </c>
      <c r="D7" s="1" t="s">
        <v>18470</v>
      </c>
      <c r="E7" s="1" t="s">
        <v>18471</v>
      </c>
      <c r="G7" s="1" t="s">
        <v>18472</v>
      </c>
      <c r="H7" s="1" t="s">
        <v>18473</v>
      </c>
      <c r="I7" s="1" t="s">
        <v>18474</v>
      </c>
      <c r="J7" s="4" t="s">
        <v>18475</v>
      </c>
      <c r="K7" s="1" t="s">
        <v>401</v>
      </c>
      <c r="L7" s="1" t="s">
        <v>3469</v>
      </c>
      <c r="M7" s="1" t="s">
        <v>18463</v>
      </c>
      <c r="N7" s="1" t="s">
        <v>18476</v>
      </c>
      <c r="O7" s="1" t="s">
        <v>18477</v>
      </c>
      <c r="P7" s="1">
        <v>1.0</v>
      </c>
      <c r="Q7" s="1">
        <v>1.0</v>
      </c>
      <c r="R7" s="1">
        <v>15.0</v>
      </c>
      <c r="S7" s="1">
        <v>2.0</v>
      </c>
      <c r="T7" s="1">
        <v>5.0</v>
      </c>
      <c r="U7" s="1">
        <v>62.0</v>
      </c>
      <c r="V7" s="1" t="s">
        <v>18478</v>
      </c>
      <c r="W7" s="10">
        <v>43072.0</v>
      </c>
      <c r="X7" s="1" t="s">
        <v>95</v>
      </c>
      <c r="Y7" s="1" t="s">
        <v>36</v>
      </c>
    </row>
    <row r="8">
      <c r="A8" s="1" t="s">
        <v>18479</v>
      </c>
      <c r="B8" s="1" t="s">
        <v>18480</v>
      </c>
      <c r="C8" s="1" t="s">
        <v>18481</v>
      </c>
      <c r="E8" s="1" t="s">
        <v>18482</v>
      </c>
      <c r="F8" s="1" t="s">
        <v>18483</v>
      </c>
      <c r="G8" s="1" t="s">
        <v>18484</v>
      </c>
      <c r="J8" s="4" t="s">
        <v>18485</v>
      </c>
      <c r="K8" s="1" t="s">
        <v>1316</v>
      </c>
      <c r="L8" s="1" t="s">
        <v>17941</v>
      </c>
      <c r="M8" s="1" t="s">
        <v>18486</v>
      </c>
      <c r="N8" s="1" t="s">
        <v>18487</v>
      </c>
      <c r="O8" s="1" t="s">
        <v>18488</v>
      </c>
      <c r="P8" s="1">
        <v>1.0</v>
      </c>
      <c r="Q8" s="1">
        <v>1.0</v>
      </c>
      <c r="S8" s="1" t="s">
        <v>18489</v>
      </c>
      <c r="U8" s="1">
        <v>52.0</v>
      </c>
      <c r="V8" s="1" t="s">
        <v>18490</v>
      </c>
      <c r="W8" s="10">
        <v>44279.0</v>
      </c>
      <c r="X8" s="1" t="s">
        <v>178</v>
      </c>
      <c r="Y8" s="6"/>
    </row>
    <row r="9">
      <c r="A9" s="1" t="s">
        <v>18491</v>
      </c>
      <c r="B9" s="1" t="s">
        <v>18492</v>
      </c>
      <c r="C9" s="1" t="s">
        <v>18493</v>
      </c>
      <c r="F9" s="1" t="s">
        <v>18494</v>
      </c>
      <c r="G9" s="1" t="s">
        <v>18495</v>
      </c>
      <c r="J9" s="4" t="s">
        <v>18496</v>
      </c>
      <c r="K9" s="1" t="s">
        <v>1316</v>
      </c>
      <c r="L9" s="1" t="s">
        <v>30</v>
      </c>
      <c r="N9" s="1" t="s">
        <v>18497</v>
      </c>
      <c r="O9" s="1" t="s">
        <v>18498</v>
      </c>
      <c r="P9" s="1">
        <v>4.0</v>
      </c>
      <c r="Q9" s="1">
        <v>2.0</v>
      </c>
      <c r="R9" s="1">
        <v>1.0</v>
      </c>
      <c r="U9" s="1">
        <v>82.0</v>
      </c>
      <c r="V9" s="1" t="s">
        <v>18499</v>
      </c>
      <c r="W9" s="10">
        <v>44337.0</v>
      </c>
      <c r="X9" s="1" t="s">
        <v>178</v>
      </c>
      <c r="Y9" s="1" t="s">
        <v>36</v>
      </c>
    </row>
    <row r="10">
      <c r="A10" s="1" t="s">
        <v>18500</v>
      </c>
      <c r="B10" s="1" t="s">
        <v>18501</v>
      </c>
      <c r="C10" s="1" t="s">
        <v>18502</v>
      </c>
      <c r="H10" s="1" t="s">
        <v>18503</v>
      </c>
      <c r="J10" s="4" t="s">
        <v>18504</v>
      </c>
      <c r="K10" s="1" t="s">
        <v>61</v>
      </c>
      <c r="L10" s="1" t="s">
        <v>9903</v>
      </c>
      <c r="M10" s="1" t="s">
        <v>18443</v>
      </c>
      <c r="N10" s="1" t="s">
        <v>18505</v>
      </c>
      <c r="O10" s="1" t="s">
        <v>18506</v>
      </c>
      <c r="P10" s="1">
        <v>1.0</v>
      </c>
      <c r="Q10" s="1">
        <v>1.0</v>
      </c>
      <c r="U10" s="1">
        <v>7.0</v>
      </c>
      <c r="V10" s="1" t="s">
        <v>18507</v>
      </c>
      <c r="W10" s="10">
        <v>44361.0</v>
      </c>
      <c r="X10" s="6"/>
      <c r="Y10" s="6"/>
    </row>
    <row r="11">
      <c r="A11" s="1" t="s">
        <v>18508</v>
      </c>
      <c r="B11" s="1" t="s">
        <v>18509</v>
      </c>
      <c r="C11" s="1" t="s">
        <v>18510</v>
      </c>
      <c r="D11" s="1" t="s">
        <v>18511</v>
      </c>
      <c r="E11" s="1" t="s">
        <v>9500</v>
      </c>
      <c r="F11" s="1" t="s">
        <v>18512</v>
      </c>
      <c r="G11" s="1" t="s">
        <v>12195</v>
      </c>
      <c r="H11" s="1" t="s">
        <v>18513</v>
      </c>
      <c r="I11" s="1" t="s">
        <v>18514</v>
      </c>
      <c r="J11" s="4" t="s">
        <v>18515</v>
      </c>
      <c r="K11" s="1" t="s">
        <v>401</v>
      </c>
      <c r="L11" s="1" t="s">
        <v>3469</v>
      </c>
      <c r="M11" s="1" t="s">
        <v>18443</v>
      </c>
      <c r="N11" s="1" t="s">
        <v>18516</v>
      </c>
      <c r="O11" s="1" t="s">
        <v>18517</v>
      </c>
      <c r="P11" s="1">
        <v>1.0</v>
      </c>
      <c r="Q11" s="1">
        <v>13.0</v>
      </c>
      <c r="R11" s="1">
        <v>150.0</v>
      </c>
      <c r="S11" s="1">
        <v>24.0</v>
      </c>
      <c r="T11" s="1">
        <v>43.0</v>
      </c>
      <c r="U11" s="1">
        <v>159.0</v>
      </c>
      <c r="V11" s="1" t="s">
        <v>18518</v>
      </c>
      <c r="W11" s="10">
        <v>43817.0</v>
      </c>
      <c r="X11" s="1" t="s">
        <v>95</v>
      </c>
      <c r="Y11" s="1" t="s">
        <v>36</v>
      </c>
    </row>
    <row r="12">
      <c r="A12" s="1" t="s">
        <v>18519</v>
      </c>
      <c r="B12" s="1" t="s">
        <v>18520</v>
      </c>
      <c r="C12" s="1" t="s">
        <v>18521</v>
      </c>
      <c r="J12" s="4" t="s">
        <v>18522</v>
      </c>
      <c r="K12" s="1" t="s">
        <v>30</v>
      </c>
      <c r="L12" s="1" t="s">
        <v>17182</v>
      </c>
      <c r="M12" s="1" t="s">
        <v>18523</v>
      </c>
      <c r="N12" s="1" t="s">
        <v>18524</v>
      </c>
      <c r="O12" s="1" t="s">
        <v>18525</v>
      </c>
      <c r="P12" s="1">
        <v>6.0</v>
      </c>
      <c r="Q12" s="1">
        <v>1.0</v>
      </c>
      <c r="S12" s="1">
        <v>1.0</v>
      </c>
      <c r="U12" s="1">
        <v>141.0</v>
      </c>
      <c r="V12" s="1" t="s">
        <v>18526</v>
      </c>
      <c r="W12" s="10">
        <v>44217.0</v>
      </c>
      <c r="X12" s="1" t="s">
        <v>178</v>
      </c>
      <c r="Y12" s="6"/>
    </row>
    <row r="13">
      <c r="A13" s="1" t="s">
        <v>18527</v>
      </c>
      <c r="B13" s="1" t="s">
        <v>5724</v>
      </c>
      <c r="C13" s="1" t="s">
        <v>18510</v>
      </c>
      <c r="D13" s="1" t="s">
        <v>18511</v>
      </c>
      <c r="E13" s="1" t="s">
        <v>9500</v>
      </c>
      <c r="F13" s="1" t="s">
        <v>18512</v>
      </c>
      <c r="G13" s="1" t="s">
        <v>12195</v>
      </c>
      <c r="J13" s="4" t="s">
        <v>18528</v>
      </c>
      <c r="K13" s="1" t="s">
        <v>401</v>
      </c>
      <c r="L13" s="1" t="s">
        <v>9903</v>
      </c>
      <c r="M13" s="1" t="s">
        <v>18443</v>
      </c>
      <c r="N13" s="1" t="s">
        <v>18529</v>
      </c>
      <c r="O13" s="1" t="s">
        <v>18530</v>
      </c>
      <c r="P13" s="1">
        <v>1.0</v>
      </c>
      <c r="Q13" s="1">
        <v>1.0</v>
      </c>
      <c r="U13" s="1">
        <v>16.0</v>
      </c>
      <c r="V13" s="1" t="s">
        <v>18531</v>
      </c>
      <c r="W13" s="10">
        <v>44133.0</v>
      </c>
      <c r="X13" s="1" t="s">
        <v>95</v>
      </c>
      <c r="Y13" s="6"/>
    </row>
    <row r="14">
      <c r="A14" s="1" t="s">
        <v>18532</v>
      </c>
      <c r="B14" s="1" t="s">
        <v>18533</v>
      </c>
      <c r="C14" s="1" t="s">
        <v>18534</v>
      </c>
      <c r="J14" s="4" t="s">
        <v>18535</v>
      </c>
      <c r="K14" s="1" t="s">
        <v>30</v>
      </c>
      <c r="L14" s="1" t="s">
        <v>3469</v>
      </c>
      <c r="M14" s="1" t="s">
        <v>18463</v>
      </c>
      <c r="N14" s="1" t="s">
        <v>18536</v>
      </c>
      <c r="O14" s="1" t="s">
        <v>18537</v>
      </c>
      <c r="P14" s="1">
        <v>2.0</v>
      </c>
      <c r="Q14" s="1">
        <v>1.0</v>
      </c>
      <c r="U14" s="1">
        <v>2.0</v>
      </c>
      <c r="V14" s="1" t="s">
        <v>18538</v>
      </c>
      <c r="W14" s="10">
        <v>44355.0</v>
      </c>
      <c r="X14" s="6"/>
      <c r="Y14" s="6"/>
    </row>
    <row r="15">
      <c r="A15" s="1" t="s">
        <v>18539</v>
      </c>
      <c r="B15" s="1" t="s">
        <v>18540</v>
      </c>
      <c r="C15" s="1" t="s">
        <v>18521</v>
      </c>
      <c r="J15" s="4" t="s">
        <v>18541</v>
      </c>
      <c r="K15" s="1" t="s">
        <v>30</v>
      </c>
      <c r="L15" s="1" t="s">
        <v>3469</v>
      </c>
      <c r="M15" s="1" t="s">
        <v>18542</v>
      </c>
      <c r="N15" s="1" t="s">
        <v>18543</v>
      </c>
      <c r="O15" s="1" t="s">
        <v>18544</v>
      </c>
      <c r="P15" s="1">
        <v>5.0</v>
      </c>
      <c r="Q15" s="1">
        <v>2.0</v>
      </c>
      <c r="T15" s="1">
        <v>2.0</v>
      </c>
      <c r="U15" s="1">
        <v>112.0</v>
      </c>
      <c r="V15" s="1" t="s">
        <v>18545</v>
      </c>
      <c r="W15" s="10">
        <v>43662.0</v>
      </c>
      <c r="X15" s="1" t="s">
        <v>178</v>
      </c>
      <c r="Y15" s="1" t="s">
        <v>3334</v>
      </c>
    </row>
    <row r="16">
      <c r="A16" s="1" t="s">
        <v>18546</v>
      </c>
      <c r="B16" s="1" t="s">
        <v>18547</v>
      </c>
      <c r="C16" s="1" t="s">
        <v>18548</v>
      </c>
      <c r="D16" s="1" t="s">
        <v>18549</v>
      </c>
      <c r="F16" s="1" t="s">
        <v>18550</v>
      </c>
      <c r="G16" s="1" t="s">
        <v>14465</v>
      </c>
      <c r="H16" s="1" t="s">
        <v>18551</v>
      </c>
      <c r="I16" s="1" t="s">
        <v>18552</v>
      </c>
      <c r="J16" s="4" t="s">
        <v>18553</v>
      </c>
      <c r="K16" s="1" t="s">
        <v>401</v>
      </c>
      <c r="L16" s="1" t="s">
        <v>3469</v>
      </c>
      <c r="M16" s="1" t="s">
        <v>18554</v>
      </c>
      <c r="N16" s="1" t="s">
        <v>18555</v>
      </c>
      <c r="O16" s="1" t="s">
        <v>18556</v>
      </c>
      <c r="P16" s="1">
        <v>1.0</v>
      </c>
      <c r="Q16" s="1">
        <v>1.0</v>
      </c>
      <c r="R16" s="1">
        <v>2.0</v>
      </c>
      <c r="S16" s="1">
        <v>4.0</v>
      </c>
      <c r="U16" s="1">
        <v>34.0</v>
      </c>
      <c r="V16" s="1" t="s">
        <v>18557</v>
      </c>
      <c r="W16" s="10">
        <v>44274.0</v>
      </c>
      <c r="X16" s="1" t="s">
        <v>95</v>
      </c>
      <c r="Y16" s="1" t="s">
        <v>199</v>
      </c>
    </row>
    <row r="17">
      <c r="A17" s="1" t="s">
        <v>18558</v>
      </c>
      <c r="B17" s="1" t="s">
        <v>18559</v>
      </c>
      <c r="C17" s="1" t="s">
        <v>18469</v>
      </c>
      <c r="D17" s="1" t="s">
        <v>18470</v>
      </c>
      <c r="E17" s="1" t="s">
        <v>18471</v>
      </c>
      <c r="G17" s="1" t="s">
        <v>18472</v>
      </c>
      <c r="H17" s="1" t="s">
        <v>18560</v>
      </c>
      <c r="I17" s="1" t="s">
        <v>18561</v>
      </c>
      <c r="J17" s="4" t="s">
        <v>18562</v>
      </c>
      <c r="K17" s="1" t="s">
        <v>401</v>
      </c>
      <c r="L17" s="1" t="s">
        <v>3469</v>
      </c>
      <c r="M17" s="1" t="s">
        <v>18563</v>
      </c>
      <c r="N17" s="1" t="s">
        <v>18564</v>
      </c>
      <c r="O17" s="1" t="s">
        <v>18565</v>
      </c>
      <c r="P17" s="1">
        <v>1.0</v>
      </c>
      <c r="Q17" s="1">
        <v>4.0</v>
      </c>
      <c r="R17" s="1">
        <v>35.0</v>
      </c>
      <c r="S17" s="1">
        <v>6.0</v>
      </c>
      <c r="T17" s="1">
        <v>67.0</v>
      </c>
      <c r="U17" s="1">
        <v>280.0</v>
      </c>
      <c r="V17" s="1" t="s">
        <v>18566</v>
      </c>
      <c r="W17" s="10">
        <v>43218.0</v>
      </c>
      <c r="X17" s="1" t="s">
        <v>95</v>
      </c>
      <c r="Y17" s="6"/>
    </row>
    <row r="18">
      <c r="A18" s="1" t="s">
        <v>18567</v>
      </c>
      <c r="B18" s="1" t="s">
        <v>18568</v>
      </c>
      <c r="C18" s="1" t="s">
        <v>18469</v>
      </c>
      <c r="D18" s="1" t="s">
        <v>18470</v>
      </c>
      <c r="E18" s="1" t="s">
        <v>18471</v>
      </c>
      <c r="G18" s="1" t="s">
        <v>18472</v>
      </c>
      <c r="H18" s="1" t="s">
        <v>18569</v>
      </c>
      <c r="I18" s="1" t="s">
        <v>18570</v>
      </c>
      <c r="J18" s="4" t="s">
        <v>18571</v>
      </c>
      <c r="K18" s="1" t="s">
        <v>401</v>
      </c>
      <c r="L18" s="1" t="s">
        <v>3469</v>
      </c>
      <c r="M18" s="1" t="s">
        <v>18572</v>
      </c>
      <c r="N18" s="1" t="s">
        <v>18573</v>
      </c>
      <c r="O18" s="1" t="s">
        <v>18574</v>
      </c>
      <c r="P18" s="1">
        <v>1.0</v>
      </c>
      <c r="Q18" s="1">
        <v>2.0</v>
      </c>
      <c r="R18" s="1">
        <v>24.0</v>
      </c>
      <c r="S18" s="1">
        <v>3.0</v>
      </c>
      <c r="T18" s="1">
        <v>6.0</v>
      </c>
      <c r="U18" s="1">
        <v>114.0</v>
      </c>
      <c r="V18" s="1" t="s">
        <v>18575</v>
      </c>
      <c r="W18" s="10">
        <v>42986.0</v>
      </c>
      <c r="X18" s="1" t="s">
        <v>95</v>
      </c>
      <c r="Y18" s="1" t="s">
        <v>36</v>
      </c>
    </row>
    <row r="19">
      <c r="A19" s="1" t="s">
        <v>18576</v>
      </c>
      <c r="B19" s="1" t="s">
        <v>18577</v>
      </c>
      <c r="C19" s="1" t="s">
        <v>18469</v>
      </c>
      <c r="D19" s="1" t="s">
        <v>18470</v>
      </c>
      <c r="E19" s="1" t="s">
        <v>18471</v>
      </c>
      <c r="G19" s="1" t="s">
        <v>18472</v>
      </c>
      <c r="H19" s="1" t="s">
        <v>18578</v>
      </c>
      <c r="I19" s="1" t="s">
        <v>18579</v>
      </c>
      <c r="J19" s="4" t="s">
        <v>18580</v>
      </c>
      <c r="K19" s="1" t="s">
        <v>30</v>
      </c>
      <c r="L19" s="1" t="s">
        <v>3469</v>
      </c>
      <c r="M19" s="1" t="s">
        <v>18463</v>
      </c>
      <c r="N19" s="1" t="s">
        <v>18581</v>
      </c>
      <c r="O19" s="1" t="s">
        <v>18582</v>
      </c>
      <c r="P19" s="1">
        <v>1.0</v>
      </c>
      <c r="Q19" s="1">
        <v>3.0</v>
      </c>
      <c r="R19" s="1">
        <v>27.0</v>
      </c>
      <c r="S19" s="1">
        <v>9.0</v>
      </c>
      <c r="T19" s="1">
        <v>18.0</v>
      </c>
      <c r="U19" s="1">
        <v>145.0</v>
      </c>
      <c r="V19" s="1" t="s">
        <v>18583</v>
      </c>
      <c r="W19" s="10">
        <v>42753.0</v>
      </c>
      <c r="X19" s="1" t="s">
        <v>95</v>
      </c>
      <c r="Y19" s="1" t="s">
        <v>3334</v>
      </c>
    </row>
    <row r="20">
      <c r="A20" s="1" t="s">
        <v>18584</v>
      </c>
      <c r="B20" s="1" t="s">
        <v>18585</v>
      </c>
      <c r="C20" s="1" t="s">
        <v>18521</v>
      </c>
      <c r="H20" s="1" t="s">
        <v>18586</v>
      </c>
      <c r="J20" s="4" t="s">
        <v>18587</v>
      </c>
      <c r="K20" s="1" t="s">
        <v>1316</v>
      </c>
      <c r="L20" s="1" t="s">
        <v>3469</v>
      </c>
      <c r="M20" s="1" t="s">
        <v>18542</v>
      </c>
      <c r="N20" s="1" t="s">
        <v>18588</v>
      </c>
      <c r="O20" s="1" t="s">
        <v>18589</v>
      </c>
      <c r="P20" s="1">
        <v>6.0</v>
      </c>
      <c r="Q20" s="1">
        <v>1.0</v>
      </c>
      <c r="T20" s="1">
        <v>4.0</v>
      </c>
      <c r="U20" s="1">
        <v>102.0</v>
      </c>
      <c r="V20" s="1" t="s">
        <v>18590</v>
      </c>
      <c r="W20" s="10">
        <v>44029.0</v>
      </c>
      <c r="X20" s="1" t="s">
        <v>178</v>
      </c>
      <c r="Y20" s="1" t="s">
        <v>3334</v>
      </c>
    </row>
    <row r="21">
      <c r="A21" s="1" t="s">
        <v>18591</v>
      </c>
      <c r="B21" s="1" t="s">
        <v>18592</v>
      </c>
      <c r="C21" s="1" t="s">
        <v>18593</v>
      </c>
      <c r="D21" s="1" t="s">
        <v>18594</v>
      </c>
      <c r="G21" s="1" t="s">
        <v>18595</v>
      </c>
      <c r="H21" s="1" t="s">
        <v>18596</v>
      </c>
      <c r="J21" s="4" t="s">
        <v>18597</v>
      </c>
      <c r="K21" s="1" t="s">
        <v>401</v>
      </c>
      <c r="L21" s="1" t="s">
        <v>3469</v>
      </c>
      <c r="M21" s="1" t="s">
        <v>18463</v>
      </c>
      <c r="N21" s="1" t="s">
        <v>18598</v>
      </c>
      <c r="O21" s="1" t="s">
        <v>18599</v>
      </c>
      <c r="P21" s="1">
        <v>1.0</v>
      </c>
      <c r="Q21" s="1">
        <v>1.0</v>
      </c>
      <c r="U21" s="1">
        <v>78.0</v>
      </c>
      <c r="V21" s="1" t="s">
        <v>18600</v>
      </c>
      <c r="W21" s="10">
        <v>44254.0</v>
      </c>
      <c r="X21" s="6"/>
      <c r="Y21" s="1" t="s">
        <v>199</v>
      </c>
    </row>
    <row r="22">
      <c r="A22" s="1" t="s">
        <v>18601</v>
      </c>
      <c r="B22" s="1" t="s">
        <v>18602</v>
      </c>
      <c r="C22" s="1" t="s">
        <v>18521</v>
      </c>
      <c r="H22" s="1" t="s">
        <v>18603</v>
      </c>
      <c r="J22" s="4" t="s">
        <v>18604</v>
      </c>
      <c r="K22" s="1" t="s">
        <v>1316</v>
      </c>
      <c r="L22" s="1" t="s">
        <v>3469</v>
      </c>
      <c r="M22" s="1" t="s">
        <v>18542</v>
      </c>
      <c r="N22" s="1" t="s">
        <v>18605</v>
      </c>
      <c r="O22" s="1" t="s">
        <v>18606</v>
      </c>
      <c r="P22" s="1">
        <v>5.0</v>
      </c>
      <c r="Q22" s="1">
        <v>1.0</v>
      </c>
      <c r="T22" s="1">
        <v>3.0</v>
      </c>
      <c r="U22" s="1">
        <v>55.0</v>
      </c>
      <c r="V22" s="1" t="s">
        <v>18607</v>
      </c>
      <c r="W22" s="10">
        <v>43973.0</v>
      </c>
      <c r="X22" s="1" t="s">
        <v>178</v>
      </c>
      <c r="Y22" s="6"/>
    </row>
    <row r="23">
      <c r="A23" s="1" t="s">
        <v>18608</v>
      </c>
      <c r="B23" s="1" t="s">
        <v>18609</v>
      </c>
      <c r="C23" s="1" t="s">
        <v>18521</v>
      </c>
      <c r="H23" s="1" t="s">
        <v>18610</v>
      </c>
      <c r="J23" s="4" t="s">
        <v>18611</v>
      </c>
      <c r="K23" s="1" t="s">
        <v>1316</v>
      </c>
      <c r="L23" s="1" t="s">
        <v>3469</v>
      </c>
      <c r="M23" s="1" t="s">
        <v>18612</v>
      </c>
      <c r="N23" s="1" t="s">
        <v>18613</v>
      </c>
      <c r="O23" s="1" t="s">
        <v>18614</v>
      </c>
      <c r="P23" s="1">
        <v>6.0</v>
      </c>
      <c r="Q23" s="1">
        <v>1.0</v>
      </c>
      <c r="U23" s="1">
        <v>113.0</v>
      </c>
      <c r="V23" s="1" t="s">
        <v>18615</v>
      </c>
      <c r="W23" s="10">
        <v>43676.0</v>
      </c>
      <c r="X23" s="1" t="s">
        <v>178</v>
      </c>
      <c r="Y23" s="1" t="s">
        <v>36</v>
      </c>
    </row>
    <row r="24">
      <c r="A24" s="1" t="s">
        <v>18616</v>
      </c>
      <c r="B24" s="1" t="s">
        <v>18617</v>
      </c>
      <c r="C24" s="1" t="s">
        <v>18469</v>
      </c>
      <c r="D24" s="1" t="s">
        <v>18470</v>
      </c>
      <c r="E24" s="1" t="s">
        <v>18471</v>
      </c>
      <c r="G24" s="1" t="s">
        <v>18472</v>
      </c>
      <c r="H24" s="1" t="s">
        <v>18618</v>
      </c>
      <c r="I24" s="1" t="s">
        <v>18619</v>
      </c>
      <c r="J24" s="4" t="s">
        <v>18620</v>
      </c>
      <c r="K24" s="1" t="s">
        <v>401</v>
      </c>
      <c r="L24" s="1" t="s">
        <v>3469</v>
      </c>
      <c r="M24" s="1" t="s">
        <v>18621</v>
      </c>
      <c r="N24" s="1" t="s">
        <v>18622</v>
      </c>
      <c r="O24" s="1" t="s">
        <v>18623</v>
      </c>
      <c r="P24" s="1">
        <v>1.0</v>
      </c>
      <c r="Q24" s="1">
        <v>14.0</v>
      </c>
      <c r="R24" s="1">
        <v>192.0</v>
      </c>
      <c r="S24" s="1">
        <v>102.0</v>
      </c>
      <c r="T24" s="1">
        <v>3.0</v>
      </c>
      <c r="U24" s="1">
        <v>551.0</v>
      </c>
      <c r="V24" s="1" t="s">
        <v>18624</v>
      </c>
      <c r="W24" s="10">
        <v>41097.0</v>
      </c>
      <c r="X24" s="1" t="s">
        <v>95</v>
      </c>
      <c r="Y24" s="1" t="s">
        <v>168</v>
      </c>
    </row>
    <row r="25">
      <c r="A25" s="1" t="s">
        <v>18625</v>
      </c>
      <c r="B25" s="1" t="s">
        <v>18626</v>
      </c>
      <c r="C25" s="1" t="s">
        <v>18627</v>
      </c>
      <c r="D25" s="1" t="s">
        <v>18628</v>
      </c>
      <c r="G25" s="1" t="s">
        <v>10300</v>
      </c>
      <c r="H25" s="1" t="s">
        <v>18629</v>
      </c>
      <c r="J25" s="4" t="s">
        <v>18630</v>
      </c>
      <c r="K25" s="1" t="s">
        <v>401</v>
      </c>
      <c r="L25" s="1" t="s">
        <v>3469</v>
      </c>
      <c r="M25" s="1" t="s">
        <v>18443</v>
      </c>
      <c r="N25" s="1" t="s">
        <v>18631</v>
      </c>
      <c r="O25" s="1" t="s">
        <v>18632</v>
      </c>
      <c r="P25" s="1">
        <v>1.0</v>
      </c>
      <c r="Q25" s="1">
        <v>8.0</v>
      </c>
      <c r="R25" s="1">
        <v>89.0</v>
      </c>
      <c r="S25" s="1">
        <v>10.0</v>
      </c>
      <c r="T25" s="1">
        <v>11.0</v>
      </c>
      <c r="U25" s="1">
        <v>176.0</v>
      </c>
      <c r="V25" s="1" t="s">
        <v>18633</v>
      </c>
      <c r="W25" s="10">
        <v>39953.0</v>
      </c>
      <c r="X25" s="1" t="s">
        <v>95</v>
      </c>
      <c r="Y25" s="1" t="s">
        <v>36</v>
      </c>
    </row>
    <row r="26">
      <c r="A26" s="1" t="s">
        <v>18634</v>
      </c>
      <c r="B26" s="1" t="s">
        <v>18635</v>
      </c>
      <c r="C26" s="1" t="s">
        <v>18510</v>
      </c>
      <c r="D26" s="1" t="s">
        <v>18511</v>
      </c>
      <c r="E26" s="1" t="s">
        <v>9500</v>
      </c>
      <c r="F26" s="1" t="s">
        <v>18512</v>
      </c>
      <c r="G26" s="1" t="s">
        <v>12195</v>
      </c>
      <c r="I26" s="1" t="s">
        <v>18636</v>
      </c>
      <c r="J26" s="4" t="s">
        <v>18637</v>
      </c>
      <c r="K26" s="1" t="s">
        <v>401</v>
      </c>
      <c r="L26" s="1" t="s">
        <v>51</v>
      </c>
      <c r="M26" s="1" t="s">
        <v>18638</v>
      </c>
      <c r="N26" s="1" t="s">
        <v>18639</v>
      </c>
      <c r="O26" s="1" t="s">
        <v>18640</v>
      </c>
      <c r="P26" s="1">
        <v>1.0</v>
      </c>
      <c r="Q26" s="1">
        <v>1.0</v>
      </c>
      <c r="R26" s="1">
        <v>5.0</v>
      </c>
      <c r="U26" s="1">
        <v>5.0</v>
      </c>
      <c r="V26" s="1" t="s">
        <v>18641</v>
      </c>
      <c r="W26" s="10">
        <v>44149.0</v>
      </c>
      <c r="X26" s="1" t="s">
        <v>95</v>
      </c>
      <c r="Y26" s="6"/>
    </row>
    <row r="27">
      <c r="A27" s="1" t="s">
        <v>18642</v>
      </c>
      <c r="B27" s="1" t="s">
        <v>18643</v>
      </c>
      <c r="C27" s="1" t="s">
        <v>18469</v>
      </c>
      <c r="D27" s="1" t="s">
        <v>18470</v>
      </c>
      <c r="E27" s="1" t="s">
        <v>18471</v>
      </c>
      <c r="G27" s="1" t="s">
        <v>18472</v>
      </c>
      <c r="H27" s="1" t="s">
        <v>18644</v>
      </c>
      <c r="I27" s="1" t="s">
        <v>18645</v>
      </c>
      <c r="J27" s="4" t="s">
        <v>18646</v>
      </c>
      <c r="K27" s="1" t="s">
        <v>401</v>
      </c>
      <c r="L27" s="1" t="s">
        <v>3469</v>
      </c>
      <c r="M27" s="1" t="s">
        <v>18563</v>
      </c>
      <c r="N27" s="1" t="s">
        <v>18647</v>
      </c>
      <c r="O27" s="1" t="s">
        <v>18648</v>
      </c>
      <c r="P27" s="1">
        <v>1.0</v>
      </c>
      <c r="Q27" s="1">
        <v>2.0</v>
      </c>
      <c r="R27" s="1">
        <v>39.0</v>
      </c>
      <c r="S27" s="1">
        <v>4.0</v>
      </c>
      <c r="T27" s="1">
        <v>44.0</v>
      </c>
      <c r="U27" s="1">
        <v>58.0</v>
      </c>
      <c r="V27" s="1" t="s">
        <v>18649</v>
      </c>
      <c r="W27" s="10">
        <v>44093.0</v>
      </c>
      <c r="X27" s="1" t="s">
        <v>95</v>
      </c>
      <c r="Y27" s="1" t="s">
        <v>36</v>
      </c>
    </row>
    <row r="28">
      <c r="A28" s="1" t="s">
        <v>18650</v>
      </c>
      <c r="B28" s="1" t="s">
        <v>18651</v>
      </c>
      <c r="C28" s="1" t="s">
        <v>18521</v>
      </c>
      <c r="J28" s="4" t="s">
        <v>18652</v>
      </c>
      <c r="K28" s="1" t="s">
        <v>1316</v>
      </c>
      <c r="L28" s="1" t="s">
        <v>18653</v>
      </c>
      <c r="M28" s="1" t="s">
        <v>18654</v>
      </c>
      <c r="N28" s="1" t="s">
        <v>18655</v>
      </c>
      <c r="O28" s="1" t="s">
        <v>18656</v>
      </c>
      <c r="P28" s="1">
        <v>5.0</v>
      </c>
      <c r="Q28" s="1">
        <v>1.0</v>
      </c>
      <c r="T28" s="1">
        <v>2.0</v>
      </c>
      <c r="U28" s="1">
        <v>139.0</v>
      </c>
      <c r="V28" s="1" t="s">
        <v>18657</v>
      </c>
      <c r="W28" s="10">
        <v>43745.0</v>
      </c>
      <c r="X28" s="1" t="s">
        <v>178</v>
      </c>
      <c r="Y28" s="6"/>
    </row>
    <row r="29">
      <c r="A29" s="1" t="s">
        <v>18658</v>
      </c>
      <c r="B29" s="1" t="s">
        <v>18659</v>
      </c>
      <c r="C29" s="1" t="s">
        <v>18521</v>
      </c>
      <c r="J29" s="4" t="s">
        <v>18660</v>
      </c>
      <c r="K29" s="1" t="s">
        <v>1316</v>
      </c>
      <c r="L29" s="1" t="s">
        <v>3469</v>
      </c>
      <c r="M29" s="1" t="s">
        <v>18542</v>
      </c>
      <c r="N29" s="1" t="s">
        <v>18661</v>
      </c>
      <c r="O29" s="1" t="s">
        <v>18662</v>
      </c>
      <c r="P29" s="1">
        <v>5.0</v>
      </c>
      <c r="Q29" s="1">
        <v>1.0</v>
      </c>
      <c r="T29" s="1">
        <v>1.0</v>
      </c>
      <c r="U29" s="1">
        <v>35.0</v>
      </c>
      <c r="V29" s="1" t="s">
        <v>18663</v>
      </c>
      <c r="W29" s="10">
        <v>44280.0</v>
      </c>
      <c r="X29" s="1" t="s">
        <v>178</v>
      </c>
      <c r="Y29" s="1" t="s">
        <v>36</v>
      </c>
    </row>
    <row r="30">
      <c r="A30" s="1" t="s">
        <v>18664</v>
      </c>
      <c r="B30" s="1" t="s">
        <v>18665</v>
      </c>
      <c r="C30" s="1" t="s">
        <v>18521</v>
      </c>
      <c r="J30" s="4" t="s">
        <v>18666</v>
      </c>
      <c r="K30" s="1" t="s">
        <v>1316</v>
      </c>
      <c r="L30" s="1" t="s">
        <v>17182</v>
      </c>
      <c r="M30" s="1" t="s">
        <v>18667</v>
      </c>
      <c r="N30" s="1" t="s">
        <v>18668</v>
      </c>
      <c r="O30" s="1" t="s">
        <v>18669</v>
      </c>
      <c r="P30" s="1">
        <v>5.0</v>
      </c>
      <c r="Q30" s="1">
        <v>1.0</v>
      </c>
      <c r="T30" s="1">
        <v>1.0</v>
      </c>
      <c r="U30" s="1">
        <v>190.0</v>
      </c>
      <c r="V30" s="1" t="s">
        <v>18670</v>
      </c>
      <c r="W30" s="10">
        <v>43852.0</v>
      </c>
      <c r="X30" s="1" t="s">
        <v>178</v>
      </c>
      <c r="Y30" s="1" t="s">
        <v>3334</v>
      </c>
    </row>
    <row r="31">
      <c r="A31" s="1" t="s">
        <v>18671</v>
      </c>
      <c r="B31" s="1" t="s">
        <v>18672</v>
      </c>
      <c r="C31" s="1" t="s">
        <v>18521</v>
      </c>
      <c r="J31" s="4" t="s">
        <v>18673</v>
      </c>
      <c r="K31" s="1" t="s">
        <v>1316</v>
      </c>
      <c r="L31" s="1" t="s">
        <v>3469</v>
      </c>
      <c r="M31" s="1" t="s">
        <v>18542</v>
      </c>
      <c r="N31" s="1" t="s">
        <v>18674</v>
      </c>
      <c r="O31" s="1" t="s">
        <v>18675</v>
      </c>
      <c r="P31" s="1">
        <v>6.0</v>
      </c>
      <c r="Q31" s="1">
        <v>1.0</v>
      </c>
      <c r="T31" s="1">
        <v>10.0</v>
      </c>
      <c r="U31" s="1">
        <v>133.0</v>
      </c>
      <c r="V31" s="1" t="s">
        <v>18676</v>
      </c>
      <c r="W31" s="10">
        <v>44011.0</v>
      </c>
      <c r="X31" s="1" t="s">
        <v>178</v>
      </c>
      <c r="Y31" s="6"/>
    </row>
    <row r="32">
      <c r="A32" s="1" t="s">
        <v>18677</v>
      </c>
      <c r="B32" s="1" t="s">
        <v>18678</v>
      </c>
      <c r="C32" s="1" t="s">
        <v>12400</v>
      </c>
      <c r="H32" s="1" t="s">
        <v>18679</v>
      </c>
      <c r="J32" s="4" t="s">
        <v>18680</v>
      </c>
      <c r="K32" s="1" t="s">
        <v>30</v>
      </c>
      <c r="L32" s="1" t="s">
        <v>3469</v>
      </c>
      <c r="M32" s="1" t="s">
        <v>18681</v>
      </c>
      <c r="N32" s="1" t="s">
        <v>18682</v>
      </c>
      <c r="O32" s="1" t="s">
        <v>18683</v>
      </c>
      <c r="P32" s="1">
        <v>5.0</v>
      </c>
      <c r="Q32" s="1">
        <v>3.0</v>
      </c>
      <c r="R32" s="1">
        <v>4.0</v>
      </c>
      <c r="S32" s="1">
        <v>1.0</v>
      </c>
      <c r="U32" s="1">
        <v>83.0</v>
      </c>
      <c r="V32" s="1" t="s">
        <v>18684</v>
      </c>
      <c r="W32" s="10">
        <v>43399.0</v>
      </c>
      <c r="X32" s="6"/>
      <c r="Y32" s="1" t="s">
        <v>199</v>
      </c>
    </row>
    <row r="33">
      <c r="A33" s="1" t="s">
        <v>18685</v>
      </c>
      <c r="B33" s="1" t="s">
        <v>18686</v>
      </c>
      <c r="C33" s="1" t="s">
        <v>18521</v>
      </c>
      <c r="H33" s="1" t="s">
        <v>18687</v>
      </c>
      <c r="J33" s="4" t="s">
        <v>18688</v>
      </c>
      <c r="K33" s="1" t="s">
        <v>1316</v>
      </c>
      <c r="L33" s="1" t="s">
        <v>3469</v>
      </c>
      <c r="M33" s="1" t="s">
        <v>18612</v>
      </c>
      <c r="N33" s="1" t="s">
        <v>18689</v>
      </c>
      <c r="O33" s="1" t="s">
        <v>18690</v>
      </c>
      <c r="P33" s="1">
        <v>5.0</v>
      </c>
      <c r="Q33" s="1">
        <v>2.0</v>
      </c>
      <c r="T33" s="1">
        <v>6.0</v>
      </c>
      <c r="U33" s="1">
        <v>133.0</v>
      </c>
      <c r="V33" s="1" t="s">
        <v>18691</v>
      </c>
      <c r="W33" s="10">
        <v>43607.0</v>
      </c>
      <c r="X33" s="1" t="s">
        <v>178</v>
      </c>
      <c r="Y33" s="6"/>
    </row>
    <row r="34">
      <c r="A34" s="1" t="s">
        <v>18692</v>
      </c>
      <c r="B34" s="1" t="s">
        <v>18693</v>
      </c>
      <c r="C34" s="1" t="s">
        <v>18694</v>
      </c>
      <c r="D34" s="1" t="s">
        <v>18695</v>
      </c>
      <c r="F34" s="1" t="s">
        <v>18696</v>
      </c>
      <c r="G34" s="1" t="s">
        <v>18697</v>
      </c>
      <c r="H34" s="1" t="s">
        <v>18698</v>
      </c>
      <c r="I34" s="1" t="s">
        <v>18699</v>
      </c>
      <c r="J34" s="4" t="s">
        <v>18700</v>
      </c>
      <c r="K34" s="1" t="s">
        <v>2309</v>
      </c>
      <c r="L34" s="1" t="s">
        <v>3469</v>
      </c>
      <c r="M34" s="1" t="s">
        <v>18463</v>
      </c>
      <c r="N34" s="1" t="s">
        <v>18701</v>
      </c>
      <c r="O34" s="1" t="s">
        <v>18702</v>
      </c>
      <c r="P34" s="1">
        <v>1.0</v>
      </c>
      <c r="Q34" s="1">
        <v>4.0</v>
      </c>
      <c r="R34" s="1">
        <v>108.0</v>
      </c>
      <c r="S34" s="1">
        <v>14.0</v>
      </c>
      <c r="T34" s="1">
        <v>22.0</v>
      </c>
      <c r="U34" s="1">
        <v>682.0</v>
      </c>
      <c r="V34" s="1" t="s">
        <v>18703</v>
      </c>
      <c r="W34" s="10">
        <v>43092.0</v>
      </c>
      <c r="X34" s="1" t="s">
        <v>95</v>
      </c>
      <c r="Y34" s="1" t="s">
        <v>36</v>
      </c>
    </row>
    <row r="35">
      <c r="A35" s="1" t="s">
        <v>18704</v>
      </c>
      <c r="B35" s="1" t="s">
        <v>18705</v>
      </c>
      <c r="C35" s="1" t="s">
        <v>18521</v>
      </c>
      <c r="J35" s="4" t="s">
        <v>18706</v>
      </c>
      <c r="K35" s="1" t="s">
        <v>1316</v>
      </c>
      <c r="L35" s="1" t="s">
        <v>3469</v>
      </c>
      <c r="M35" s="1" t="s">
        <v>18542</v>
      </c>
      <c r="N35" s="1" t="s">
        <v>18707</v>
      </c>
      <c r="O35" s="1" t="s">
        <v>18708</v>
      </c>
      <c r="P35" s="1">
        <v>5.0</v>
      </c>
      <c r="Q35" s="1">
        <v>1.0</v>
      </c>
      <c r="T35" s="1">
        <v>2.0</v>
      </c>
      <c r="U35" s="1">
        <v>57.0</v>
      </c>
      <c r="V35" s="1" t="s">
        <v>18709</v>
      </c>
      <c r="W35" s="10">
        <v>43993.0</v>
      </c>
      <c r="X35" s="1" t="s">
        <v>178</v>
      </c>
      <c r="Y35" s="6"/>
    </row>
    <row r="36">
      <c r="A36" s="1" t="s">
        <v>18710</v>
      </c>
      <c r="B36" s="1" t="s">
        <v>18711</v>
      </c>
      <c r="C36" s="1" t="s">
        <v>18521</v>
      </c>
      <c r="H36" s="1" t="s">
        <v>18712</v>
      </c>
      <c r="J36" s="4" t="s">
        <v>18713</v>
      </c>
      <c r="K36" s="1" t="s">
        <v>1316</v>
      </c>
      <c r="L36" s="1" t="s">
        <v>3469</v>
      </c>
      <c r="M36" s="1" t="s">
        <v>18542</v>
      </c>
      <c r="N36" s="1" t="s">
        <v>18714</v>
      </c>
      <c r="O36" s="1" t="s">
        <v>18715</v>
      </c>
      <c r="P36" s="1">
        <v>5.0</v>
      </c>
      <c r="Q36" s="1">
        <v>1.0</v>
      </c>
      <c r="T36" s="1">
        <v>3.0</v>
      </c>
      <c r="U36" s="1">
        <v>32.0</v>
      </c>
      <c r="V36" s="1" t="s">
        <v>18716</v>
      </c>
      <c r="W36" s="10">
        <v>43971.0</v>
      </c>
      <c r="X36" s="1" t="s">
        <v>178</v>
      </c>
      <c r="Y36" s="6"/>
    </row>
    <row r="37">
      <c r="A37" s="1" t="s">
        <v>18717</v>
      </c>
      <c r="B37" s="1" t="s">
        <v>18718</v>
      </c>
      <c r="C37" s="1" t="s">
        <v>18469</v>
      </c>
      <c r="D37" s="1" t="s">
        <v>18470</v>
      </c>
      <c r="E37" s="1" t="s">
        <v>18471</v>
      </c>
      <c r="G37" s="1" t="s">
        <v>18472</v>
      </c>
      <c r="H37" s="1" t="s">
        <v>18719</v>
      </c>
      <c r="I37" s="1" t="s">
        <v>18720</v>
      </c>
      <c r="J37" s="4" t="s">
        <v>18721</v>
      </c>
      <c r="K37" s="1" t="s">
        <v>401</v>
      </c>
      <c r="L37" s="1" t="s">
        <v>3469</v>
      </c>
      <c r="M37" s="1" t="s">
        <v>18463</v>
      </c>
      <c r="N37" s="1" t="s">
        <v>18722</v>
      </c>
      <c r="O37" s="1" t="s">
        <v>18723</v>
      </c>
      <c r="P37" s="1">
        <v>1.0</v>
      </c>
      <c r="Q37" s="1">
        <v>1.0</v>
      </c>
      <c r="R37" s="1">
        <v>13.0</v>
      </c>
      <c r="S37" s="1">
        <v>7.0</v>
      </c>
      <c r="U37" s="1">
        <v>58.0</v>
      </c>
      <c r="V37" s="1" t="s">
        <v>18724</v>
      </c>
      <c r="W37" s="10">
        <v>43107.0</v>
      </c>
      <c r="X37" s="1" t="s">
        <v>95</v>
      </c>
      <c r="Y37" s="1" t="s">
        <v>36</v>
      </c>
    </row>
    <row r="38">
      <c r="A38" s="1" t="s">
        <v>18725</v>
      </c>
      <c r="B38" s="1" t="s">
        <v>18726</v>
      </c>
      <c r="C38" s="1" t="s">
        <v>18727</v>
      </c>
      <c r="D38" s="1" t="s">
        <v>18728</v>
      </c>
      <c r="E38" s="1" t="s">
        <v>18729</v>
      </c>
      <c r="F38" s="1" t="s">
        <v>18730</v>
      </c>
      <c r="G38" s="1" t="s">
        <v>18731</v>
      </c>
      <c r="H38" s="1" t="s">
        <v>18732</v>
      </c>
      <c r="I38" s="1" t="s">
        <v>18733</v>
      </c>
      <c r="J38" s="4" t="s">
        <v>18734</v>
      </c>
      <c r="K38" s="1" t="s">
        <v>401</v>
      </c>
      <c r="L38" s="1" t="s">
        <v>3469</v>
      </c>
      <c r="M38" s="1" t="s">
        <v>18463</v>
      </c>
      <c r="N38" s="1" t="s">
        <v>18735</v>
      </c>
      <c r="O38" s="1" t="s">
        <v>18736</v>
      </c>
      <c r="P38" s="1">
        <v>1.0</v>
      </c>
      <c r="Q38" s="1">
        <v>1.0</v>
      </c>
      <c r="R38" s="1">
        <v>23.0</v>
      </c>
      <c r="T38" s="1">
        <v>9.0</v>
      </c>
      <c r="U38" s="1">
        <v>80.0</v>
      </c>
      <c r="V38" s="1" t="s">
        <v>18737</v>
      </c>
      <c r="W38" s="10">
        <v>43968.0</v>
      </c>
      <c r="X38" s="1" t="s">
        <v>95</v>
      </c>
      <c r="Y38" s="1" t="s">
        <v>36</v>
      </c>
    </row>
    <row r="39">
      <c r="A39" s="1" t="s">
        <v>18738</v>
      </c>
      <c r="B39" s="1" t="s">
        <v>18739</v>
      </c>
      <c r="C39" s="1" t="s">
        <v>18740</v>
      </c>
      <c r="J39" s="4" t="s">
        <v>18741</v>
      </c>
      <c r="K39" s="1" t="s">
        <v>663</v>
      </c>
      <c r="L39" s="1" t="s">
        <v>3469</v>
      </c>
      <c r="M39" s="1" t="s">
        <v>18443</v>
      </c>
      <c r="N39" s="1" t="s">
        <v>18742</v>
      </c>
      <c r="O39" s="1" t="s">
        <v>18743</v>
      </c>
      <c r="P39" s="1">
        <v>7.0</v>
      </c>
      <c r="Q39" s="1">
        <v>2.0</v>
      </c>
      <c r="U39" s="1">
        <v>3.0</v>
      </c>
      <c r="V39" s="1" t="s">
        <v>18744</v>
      </c>
      <c r="W39" s="10">
        <v>44257.0</v>
      </c>
      <c r="X39" s="1" t="s">
        <v>95</v>
      </c>
      <c r="Y39" s="1" t="s">
        <v>3334</v>
      </c>
    </row>
    <row r="40">
      <c r="A40" s="1" t="s">
        <v>18745</v>
      </c>
      <c r="B40" s="1" t="s">
        <v>18746</v>
      </c>
      <c r="C40" s="1" t="s">
        <v>18457</v>
      </c>
      <c r="D40" s="1" t="s">
        <v>18458</v>
      </c>
      <c r="E40" s="1" t="s">
        <v>18459</v>
      </c>
      <c r="F40" s="1" t="s">
        <v>18460</v>
      </c>
      <c r="G40" s="1" t="s">
        <v>14465</v>
      </c>
      <c r="H40" s="1" t="s">
        <v>18747</v>
      </c>
      <c r="J40" s="4" t="s">
        <v>18748</v>
      </c>
      <c r="K40" s="1" t="s">
        <v>401</v>
      </c>
      <c r="L40" s="1" t="s">
        <v>3469</v>
      </c>
      <c r="M40" s="1" t="s">
        <v>18443</v>
      </c>
      <c r="N40" s="1" t="s">
        <v>18749</v>
      </c>
      <c r="O40" s="1" t="s">
        <v>18750</v>
      </c>
      <c r="P40" s="1">
        <v>1.0</v>
      </c>
      <c r="Q40" s="1">
        <v>2.0</v>
      </c>
      <c r="R40" s="1">
        <v>1.0</v>
      </c>
      <c r="T40" s="1">
        <v>2.0</v>
      </c>
      <c r="U40" s="1">
        <v>218.0</v>
      </c>
      <c r="V40" s="1" t="s">
        <v>18751</v>
      </c>
      <c r="W40" s="10">
        <v>43314.0</v>
      </c>
      <c r="X40" s="1" t="s">
        <v>95</v>
      </c>
      <c r="Y40" s="1" t="s">
        <v>36</v>
      </c>
    </row>
    <row r="41">
      <c r="A41" s="1" t="s">
        <v>18752</v>
      </c>
      <c r="B41" s="1" t="s">
        <v>18753</v>
      </c>
      <c r="C41" s="1" t="s">
        <v>18754</v>
      </c>
      <c r="D41" s="1" t="s">
        <v>18755</v>
      </c>
      <c r="G41" s="1" t="s">
        <v>6933</v>
      </c>
      <c r="H41" s="1" t="s">
        <v>18756</v>
      </c>
      <c r="J41" s="4" t="s">
        <v>18757</v>
      </c>
      <c r="K41" s="1" t="s">
        <v>30</v>
      </c>
      <c r="L41" s="1" t="s">
        <v>3469</v>
      </c>
      <c r="M41" s="1" t="s">
        <v>18463</v>
      </c>
      <c r="N41" s="1" t="s">
        <v>18758</v>
      </c>
      <c r="O41" s="1" t="s">
        <v>18759</v>
      </c>
      <c r="P41" s="1">
        <v>1.0</v>
      </c>
      <c r="Q41" s="1">
        <v>1.0</v>
      </c>
      <c r="U41" s="1">
        <v>35.0</v>
      </c>
      <c r="V41" s="1" t="s">
        <v>18760</v>
      </c>
      <c r="W41" s="10">
        <v>44251.0</v>
      </c>
      <c r="X41" s="6"/>
      <c r="Y41" s="6"/>
    </row>
    <row r="42">
      <c r="A42" s="1" t="s">
        <v>18761</v>
      </c>
      <c r="B42" s="1" t="s">
        <v>18762</v>
      </c>
      <c r="C42" s="1" t="s">
        <v>18763</v>
      </c>
      <c r="H42" s="1" t="s">
        <v>18764</v>
      </c>
      <c r="I42" s="1" t="s">
        <v>18765</v>
      </c>
      <c r="J42" s="4" t="s">
        <v>18766</v>
      </c>
      <c r="K42" s="1" t="s">
        <v>401</v>
      </c>
      <c r="L42" s="1" t="s">
        <v>3469</v>
      </c>
      <c r="M42" s="1" t="s">
        <v>18767</v>
      </c>
      <c r="N42" s="1" t="s">
        <v>18768</v>
      </c>
      <c r="O42" s="1" t="s">
        <v>18769</v>
      </c>
      <c r="P42" s="1">
        <v>1.0</v>
      </c>
      <c r="Q42" s="1">
        <v>6.0</v>
      </c>
      <c r="R42" s="1">
        <v>58.0</v>
      </c>
      <c r="S42" s="1">
        <v>8.0</v>
      </c>
      <c r="T42" s="1">
        <v>57.0</v>
      </c>
      <c r="U42" s="1">
        <v>480.0</v>
      </c>
      <c r="V42" s="1" t="s">
        <v>18770</v>
      </c>
      <c r="W42" s="10">
        <v>42745.0</v>
      </c>
      <c r="X42" s="6"/>
      <c r="Y42" s="1" t="s">
        <v>36</v>
      </c>
    </row>
    <row r="43">
      <c r="A43" s="1" t="s">
        <v>18771</v>
      </c>
      <c r="B43" s="1" t="s">
        <v>18772</v>
      </c>
      <c r="C43" s="1" t="s">
        <v>18481</v>
      </c>
      <c r="E43" s="1" t="s">
        <v>18482</v>
      </c>
      <c r="F43" s="1" t="s">
        <v>18483</v>
      </c>
      <c r="G43" s="1" t="s">
        <v>18484</v>
      </c>
      <c r="H43" s="1" t="s">
        <v>18773</v>
      </c>
      <c r="J43" s="4" t="s">
        <v>18774</v>
      </c>
      <c r="K43" s="1" t="s">
        <v>1316</v>
      </c>
      <c r="L43" s="1" t="s">
        <v>18653</v>
      </c>
      <c r="M43" s="1" t="s">
        <v>18775</v>
      </c>
      <c r="N43" s="1" t="s">
        <v>18776</v>
      </c>
      <c r="O43" s="1" t="s">
        <v>18777</v>
      </c>
      <c r="P43" s="1">
        <v>3.0</v>
      </c>
      <c r="Q43" s="1">
        <v>2.0</v>
      </c>
      <c r="T43" s="1">
        <v>1.0</v>
      </c>
      <c r="U43" s="1">
        <v>9.0</v>
      </c>
      <c r="V43" s="1" t="s">
        <v>18778</v>
      </c>
      <c r="W43" s="10">
        <v>44005.0</v>
      </c>
      <c r="X43" s="1" t="s">
        <v>178</v>
      </c>
      <c r="Y43" s="1" t="s">
        <v>36</v>
      </c>
    </row>
    <row r="44">
      <c r="A44" s="1" t="s">
        <v>18779</v>
      </c>
      <c r="B44" s="1" t="s">
        <v>18780</v>
      </c>
      <c r="C44" s="1" t="s">
        <v>18781</v>
      </c>
      <c r="D44" s="1" t="s">
        <v>18782</v>
      </c>
      <c r="H44" s="1" t="s">
        <v>18783</v>
      </c>
      <c r="J44" s="4" t="s">
        <v>18784</v>
      </c>
      <c r="K44" s="1" t="s">
        <v>1316</v>
      </c>
      <c r="L44" s="1" t="s">
        <v>3469</v>
      </c>
      <c r="M44" s="1" t="s">
        <v>18443</v>
      </c>
      <c r="N44" s="1" t="s">
        <v>18785</v>
      </c>
      <c r="O44" s="1" t="s">
        <v>18786</v>
      </c>
      <c r="P44" s="1">
        <v>1.0</v>
      </c>
      <c r="Q44" s="1">
        <v>1.0</v>
      </c>
      <c r="R44" s="1">
        <v>1.0</v>
      </c>
      <c r="T44" s="1">
        <v>1.0</v>
      </c>
      <c r="U44" s="1">
        <v>12.0</v>
      </c>
      <c r="V44" s="1" t="s">
        <v>18787</v>
      </c>
      <c r="W44" s="10">
        <v>44080.0</v>
      </c>
      <c r="X44" s="6"/>
      <c r="Y44" s="1" t="s">
        <v>36</v>
      </c>
    </row>
    <row r="45">
      <c r="A45" s="1" t="s">
        <v>18788</v>
      </c>
      <c r="B45" s="1" t="s">
        <v>18693</v>
      </c>
      <c r="C45" s="1" t="s">
        <v>18789</v>
      </c>
      <c r="D45" s="1" t="s">
        <v>18790</v>
      </c>
      <c r="E45" s="1" t="s">
        <v>18791</v>
      </c>
      <c r="G45" s="1" t="s">
        <v>18792</v>
      </c>
      <c r="J45" s="4" t="s">
        <v>18793</v>
      </c>
      <c r="K45" s="1" t="s">
        <v>2309</v>
      </c>
      <c r="L45" s="1" t="s">
        <v>3469</v>
      </c>
      <c r="M45" s="1" t="s">
        <v>18443</v>
      </c>
      <c r="N45" s="1" t="s">
        <v>18794</v>
      </c>
      <c r="O45" s="1" t="s">
        <v>18795</v>
      </c>
      <c r="P45" s="1">
        <v>1.0</v>
      </c>
      <c r="Q45" s="1">
        <v>1.0</v>
      </c>
      <c r="U45" s="1">
        <v>1.0</v>
      </c>
      <c r="V45" s="1" t="s">
        <v>18796</v>
      </c>
      <c r="W45" s="10">
        <v>44193.0</v>
      </c>
      <c r="X45" s="1" t="s">
        <v>135</v>
      </c>
      <c r="Y45" s="1" t="s">
        <v>36</v>
      </c>
    </row>
    <row r="46">
      <c r="A46" s="1" t="s">
        <v>18797</v>
      </c>
      <c r="B46" s="1" t="s">
        <v>18798</v>
      </c>
      <c r="C46" s="1" t="s">
        <v>18521</v>
      </c>
      <c r="J46" s="4" t="s">
        <v>18799</v>
      </c>
      <c r="K46" s="1" t="s">
        <v>30</v>
      </c>
      <c r="L46" s="1" t="s">
        <v>3469</v>
      </c>
      <c r="M46" s="1" t="s">
        <v>18542</v>
      </c>
      <c r="N46" s="1" t="s">
        <v>18800</v>
      </c>
      <c r="O46" s="1" t="s">
        <v>18801</v>
      </c>
      <c r="P46" s="1">
        <v>5.0</v>
      </c>
      <c r="Q46" s="1">
        <v>1.0</v>
      </c>
      <c r="T46" s="1">
        <v>4.0</v>
      </c>
      <c r="U46" s="1">
        <v>43.0</v>
      </c>
      <c r="V46" s="1" t="s">
        <v>18802</v>
      </c>
      <c r="W46" s="10">
        <v>44021.0</v>
      </c>
      <c r="X46" s="1" t="s">
        <v>178</v>
      </c>
      <c r="Y46" s="6"/>
    </row>
    <row r="47">
      <c r="A47" s="1" t="s">
        <v>18803</v>
      </c>
      <c r="B47" s="1" t="s">
        <v>18804</v>
      </c>
      <c r="C47" s="1" t="s">
        <v>18805</v>
      </c>
      <c r="D47" s="1" t="s">
        <v>18806</v>
      </c>
      <c r="G47" s="1" t="s">
        <v>6640</v>
      </c>
      <c r="J47" s="4" t="s">
        <v>18807</v>
      </c>
      <c r="K47" s="1" t="s">
        <v>30</v>
      </c>
      <c r="L47" s="1" t="s">
        <v>3469</v>
      </c>
      <c r="M47" s="1" t="s">
        <v>18563</v>
      </c>
      <c r="N47" s="1" t="s">
        <v>18808</v>
      </c>
      <c r="O47" s="1" t="s">
        <v>18809</v>
      </c>
      <c r="P47" s="1">
        <v>1.0</v>
      </c>
      <c r="Q47" s="1">
        <v>1.0</v>
      </c>
      <c r="U47" s="1">
        <v>13.0</v>
      </c>
      <c r="V47" s="1" t="s">
        <v>18810</v>
      </c>
      <c r="W47" s="10">
        <v>44150.0</v>
      </c>
      <c r="X47" s="1" t="s">
        <v>135</v>
      </c>
      <c r="Y47" s="1" t="s">
        <v>199</v>
      </c>
    </row>
    <row r="48">
      <c r="A48" s="1" t="s">
        <v>18811</v>
      </c>
      <c r="B48" s="1" t="s">
        <v>18812</v>
      </c>
      <c r="C48" s="1" t="s">
        <v>18813</v>
      </c>
      <c r="D48" s="1" t="s">
        <v>18814</v>
      </c>
      <c r="E48" s="1" t="s">
        <v>18815</v>
      </c>
      <c r="G48" s="1" t="s">
        <v>5241</v>
      </c>
      <c r="J48" s="4" t="s">
        <v>18816</v>
      </c>
      <c r="K48" s="1" t="s">
        <v>1316</v>
      </c>
      <c r="L48" s="1" t="s">
        <v>3469</v>
      </c>
      <c r="M48" s="1" t="s">
        <v>18542</v>
      </c>
      <c r="N48" s="1" t="s">
        <v>18817</v>
      </c>
      <c r="O48" s="1" t="s">
        <v>18818</v>
      </c>
      <c r="P48" s="1">
        <v>1.0</v>
      </c>
      <c r="Q48" s="1">
        <v>1.0</v>
      </c>
      <c r="U48" s="1">
        <v>1.0</v>
      </c>
      <c r="V48" s="1" t="s">
        <v>18819</v>
      </c>
      <c r="W48" s="10">
        <v>44148.0</v>
      </c>
      <c r="X48" s="1" t="s">
        <v>135</v>
      </c>
      <c r="Y48" s="1" t="s">
        <v>199</v>
      </c>
    </row>
    <row r="49">
      <c r="A49" s="1" t="s">
        <v>18820</v>
      </c>
      <c r="B49" s="1" t="s">
        <v>18821</v>
      </c>
      <c r="C49" s="1" t="s">
        <v>18521</v>
      </c>
      <c r="J49" s="4" t="s">
        <v>18822</v>
      </c>
      <c r="K49" s="1" t="s">
        <v>1316</v>
      </c>
      <c r="L49" s="1" t="s">
        <v>3469</v>
      </c>
      <c r="M49" s="1" t="s">
        <v>18542</v>
      </c>
      <c r="N49" s="1" t="s">
        <v>18823</v>
      </c>
      <c r="O49" s="1" t="s">
        <v>18824</v>
      </c>
      <c r="P49" s="1">
        <v>5.0</v>
      </c>
      <c r="Q49" s="1">
        <v>1.0</v>
      </c>
      <c r="T49" s="1">
        <v>1.0</v>
      </c>
      <c r="U49" s="1">
        <v>99.0</v>
      </c>
      <c r="V49" s="1" t="s">
        <v>18825</v>
      </c>
      <c r="W49" s="10">
        <v>43902.0</v>
      </c>
      <c r="X49" s="1" t="s">
        <v>178</v>
      </c>
      <c r="Y49" s="6"/>
    </row>
    <row r="50">
      <c r="A50" s="1" t="s">
        <v>18826</v>
      </c>
      <c r="B50" s="1" t="s">
        <v>18827</v>
      </c>
      <c r="C50" s="1" t="s">
        <v>18828</v>
      </c>
      <c r="D50" s="1" t="s">
        <v>18829</v>
      </c>
      <c r="E50" s="1" t="s">
        <v>18830</v>
      </c>
      <c r="F50" s="1" t="s">
        <v>18831</v>
      </c>
      <c r="G50" s="1" t="s">
        <v>17754</v>
      </c>
      <c r="H50" s="1" t="s">
        <v>18832</v>
      </c>
      <c r="J50" s="4" t="s">
        <v>18833</v>
      </c>
      <c r="K50" s="1" t="s">
        <v>401</v>
      </c>
      <c r="L50" s="1" t="s">
        <v>3469</v>
      </c>
      <c r="M50" s="1" t="s">
        <v>18443</v>
      </c>
      <c r="N50" s="1" t="s">
        <v>18834</v>
      </c>
      <c r="O50" s="1" t="s">
        <v>18835</v>
      </c>
      <c r="P50" s="1">
        <v>1.0</v>
      </c>
      <c r="Q50" s="1">
        <v>1.0</v>
      </c>
      <c r="R50" s="1">
        <v>1.0</v>
      </c>
      <c r="U50" s="1">
        <v>13.0</v>
      </c>
      <c r="V50" s="1" t="s">
        <v>18836</v>
      </c>
      <c r="W50" s="10">
        <v>44055.0</v>
      </c>
      <c r="X50" s="1" t="s">
        <v>95</v>
      </c>
      <c r="Y50" s="1" t="s">
        <v>199</v>
      </c>
    </row>
    <row r="51">
      <c r="A51" s="1" t="s">
        <v>18837</v>
      </c>
      <c r="B51" s="4" t="s">
        <v>18838</v>
      </c>
      <c r="C51" s="1" t="s">
        <v>18521</v>
      </c>
      <c r="J51" s="4" t="s">
        <v>18839</v>
      </c>
      <c r="K51" s="1" t="s">
        <v>1316</v>
      </c>
      <c r="L51" s="1" t="s">
        <v>9903</v>
      </c>
      <c r="M51" s="1" t="s">
        <v>18542</v>
      </c>
      <c r="N51" s="1" t="s">
        <v>18840</v>
      </c>
      <c r="O51" s="1" t="s">
        <v>18841</v>
      </c>
      <c r="P51" s="1">
        <v>5.0</v>
      </c>
      <c r="Q51" s="1">
        <v>1.0</v>
      </c>
      <c r="U51" s="1">
        <v>36.0</v>
      </c>
      <c r="V51" s="1" t="s">
        <v>18842</v>
      </c>
      <c r="W51" s="10">
        <v>43857.0</v>
      </c>
      <c r="X51" s="1" t="s">
        <v>178</v>
      </c>
      <c r="Y51" s="6"/>
    </row>
    <row r="52">
      <c r="A52" s="1" t="s">
        <v>18843</v>
      </c>
      <c r="B52" s="1" t="s">
        <v>18844</v>
      </c>
      <c r="C52" s="1" t="s">
        <v>18469</v>
      </c>
      <c r="D52" s="1" t="s">
        <v>18470</v>
      </c>
      <c r="E52" s="1" t="s">
        <v>18471</v>
      </c>
      <c r="G52" s="1" t="s">
        <v>18472</v>
      </c>
      <c r="H52" s="1" t="s">
        <v>18845</v>
      </c>
      <c r="I52" s="1" t="s">
        <v>18846</v>
      </c>
      <c r="J52" s="4" t="s">
        <v>18847</v>
      </c>
      <c r="K52" s="1" t="s">
        <v>30</v>
      </c>
      <c r="L52" s="1" t="s">
        <v>3469</v>
      </c>
      <c r="M52" s="1" t="s">
        <v>18443</v>
      </c>
      <c r="N52" s="1" t="s">
        <v>18848</v>
      </c>
      <c r="O52" s="1" t="s">
        <v>18849</v>
      </c>
      <c r="P52" s="1">
        <v>1.0</v>
      </c>
      <c r="Q52" s="1">
        <v>2.0</v>
      </c>
      <c r="R52" s="1">
        <v>2.0</v>
      </c>
      <c r="T52" s="1">
        <v>1.0</v>
      </c>
      <c r="U52" s="1">
        <v>4.0</v>
      </c>
      <c r="V52" s="1" t="s">
        <v>18850</v>
      </c>
      <c r="W52" s="10">
        <v>44096.0</v>
      </c>
      <c r="X52" s="1" t="s">
        <v>95</v>
      </c>
      <c r="Y52" s="1" t="s">
        <v>36</v>
      </c>
    </row>
    <row r="53">
      <c r="A53" s="1" t="s">
        <v>18851</v>
      </c>
      <c r="B53" s="1" t="s">
        <v>18852</v>
      </c>
      <c r="C53" s="1" t="s">
        <v>18521</v>
      </c>
      <c r="H53" s="1" t="s">
        <v>18853</v>
      </c>
      <c r="J53" s="4" t="s">
        <v>18854</v>
      </c>
      <c r="K53" s="1" t="s">
        <v>1316</v>
      </c>
      <c r="L53" s="1" t="s">
        <v>51</v>
      </c>
      <c r="M53" s="1" t="s">
        <v>18855</v>
      </c>
      <c r="N53" s="1" t="s">
        <v>18856</v>
      </c>
      <c r="O53" s="1" t="s">
        <v>18857</v>
      </c>
      <c r="P53" s="1">
        <v>6.0</v>
      </c>
      <c r="Q53" s="1">
        <v>2.0</v>
      </c>
      <c r="T53" s="1">
        <v>11.0</v>
      </c>
      <c r="U53" s="1">
        <v>153.0</v>
      </c>
      <c r="V53" s="1" t="s">
        <v>18858</v>
      </c>
      <c r="W53" s="10">
        <v>43698.0</v>
      </c>
      <c r="X53" s="1" t="s">
        <v>178</v>
      </c>
      <c r="Y53" s="1" t="s">
        <v>3334</v>
      </c>
    </row>
    <row r="54">
      <c r="A54" s="1" t="s">
        <v>18859</v>
      </c>
      <c r="B54" s="1" t="s">
        <v>18860</v>
      </c>
      <c r="C54" s="1" t="s">
        <v>18861</v>
      </c>
      <c r="D54" s="1" t="s">
        <v>18862</v>
      </c>
      <c r="E54" s="1" t="s">
        <v>18863</v>
      </c>
      <c r="F54" s="1" t="s">
        <v>18864</v>
      </c>
      <c r="G54" s="1" t="s">
        <v>358</v>
      </c>
      <c r="J54" s="4" t="s">
        <v>18865</v>
      </c>
      <c r="K54" s="1" t="s">
        <v>401</v>
      </c>
      <c r="L54" s="1" t="s">
        <v>3469</v>
      </c>
      <c r="M54" s="1" t="s">
        <v>18866</v>
      </c>
      <c r="N54" s="1" t="s">
        <v>18867</v>
      </c>
      <c r="O54" s="1" t="s">
        <v>18868</v>
      </c>
      <c r="P54" s="1">
        <v>1.0</v>
      </c>
      <c r="Q54" s="1">
        <v>1.0</v>
      </c>
      <c r="U54" s="1">
        <v>533.0</v>
      </c>
      <c r="V54" s="1" t="s">
        <v>18869</v>
      </c>
      <c r="W54" s="10">
        <v>41097.0</v>
      </c>
      <c r="X54" s="1" t="s">
        <v>135</v>
      </c>
      <c r="Y54" s="1" t="s">
        <v>168</v>
      </c>
    </row>
    <row r="55">
      <c r="A55" s="1" t="s">
        <v>18870</v>
      </c>
      <c r="B55" s="1" t="s">
        <v>18871</v>
      </c>
      <c r="C55" s="1" t="s">
        <v>18872</v>
      </c>
      <c r="D55" s="1" t="s">
        <v>18873</v>
      </c>
      <c r="F55" s="1" t="s">
        <v>18874</v>
      </c>
      <c r="G55" s="1" t="s">
        <v>18875</v>
      </c>
      <c r="J55" s="4" t="s">
        <v>18876</v>
      </c>
      <c r="K55" s="1" t="s">
        <v>30</v>
      </c>
      <c r="L55" s="1" t="s">
        <v>3469</v>
      </c>
      <c r="M55" s="1" t="s">
        <v>18443</v>
      </c>
      <c r="N55" s="1" t="s">
        <v>18877</v>
      </c>
      <c r="O55" s="1" t="s">
        <v>18878</v>
      </c>
      <c r="P55" s="1">
        <v>1.0</v>
      </c>
      <c r="Q55" s="1">
        <v>1.0</v>
      </c>
      <c r="U55" s="1">
        <v>1.0</v>
      </c>
      <c r="V55" s="1" t="s">
        <v>18879</v>
      </c>
      <c r="W55" s="10">
        <v>44057.0</v>
      </c>
      <c r="X55" s="6"/>
      <c r="Y55" s="6"/>
    </row>
  </sheetData>
  <dataValidations>
    <dataValidation type="list" allowBlank="1" sqref="X2:X55">
      <formula1>"A,I,P"</formula1>
    </dataValidation>
    <dataValidation type="list" allowBlank="1" sqref="Y2:Y55">
      <formula1>"unrelated,mainrepo,extension/clon,teaching,research,development,learning"</formula1>
    </dataValidation>
  </dataValidations>
  <hyperlinks>
    <hyperlink r:id="rId1" ref="J2"/>
    <hyperlink r:id="rId2" ref="J3"/>
    <hyperlink r:id="rId3" ref="J4"/>
    <hyperlink r:id="rId4" ref="J5"/>
    <hyperlink r:id="rId5" ref="J6"/>
    <hyperlink r:id="rId6" ref="J7"/>
    <hyperlink r:id="rId7" ref="J8"/>
    <hyperlink r:id="rId8" ref="J9"/>
    <hyperlink r:id="rId9" ref="J10"/>
    <hyperlink r:id="rId10" ref="J11"/>
    <hyperlink r:id="rId11" ref="J12"/>
    <hyperlink r:id="rId12" ref="J13"/>
    <hyperlink r:id="rId13" ref="J14"/>
    <hyperlink r:id="rId14" ref="J15"/>
    <hyperlink r:id="rId15" ref="J16"/>
    <hyperlink r:id="rId16" ref="J17"/>
    <hyperlink r:id="rId17" ref="J18"/>
    <hyperlink r:id="rId18" ref="J19"/>
    <hyperlink r:id="rId19" ref="J20"/>
    <hyperlink r:id="rId20" ref="J21"/>
    <hyperlink r:id="rId21" ref="J22"/>
    <hyperlink r:id="rId22" ref="J23"/>
    <hyperlink r:id="rId23" ref="J24"/>
    <hyperlink r:id="rId24" ref="J25"/>
    <hyperlink r:id="rId25" ref="J26"/>
    <hyperlink r:id="rId26" ref="J27"/>
    <hyperlink r:id="rId27" ref="J28"/>
    <hyperlink r:id="rId28" ref="J29"/>
    <hyperlink r:id="rId29" ref="J30"/>
    <hyperlink r:id="rId30" ref="J31"/>
    <hyperlink r:id="rId31" ref="J32"/>
    <hyperlink r:id="rId32" ref="J33"/>
    <hyperlink r:id="rId33" ref="J34"/>
    <hyperlink r:id="rId34" ref="J35"/>
    <hyperlink r:id="rId35" ref="J36"/>
    <hyperlink r:id="rId36" ref="J37"/>
    <hyperlink r:id="rId37" ref="J38"/>
    <hyperlink r:id="rId38" ref="J39"/>
    <hyperlink r:id="rId39" ref="J40"/>
    <hyperlink r:id="rId40" ref="J41"/>
    <hyperlink r:id="rId41" ref="J42"/>
    <hyperlink r:id="rId42" ref="J43"/>
    <hyperlink r:id="rId43" ref="J44"/>
    <hyperlink r:id="rId44" ref="J45"/>
    <hyperlink r:id="rId45" ref="J46"/>
    <hyperlink r:id="rId46" ref="J47"/>
    <hyperlink r:id="rId47" ref="J48"/>
    <hyperlink r:id="rId48" ref="J49"/>
    <hyperlink r:id="rId49" ref="J50"/>
    <hyperlink r:id="rId50" ref="B51"/>
    <hyperlink r:id="rId51" ref="J51"/>
    <hyperlink r:id="rId52" ref="J52"/>
    <hyperlink r:id="rId53" ref="J53"/>
    <hyperlink r:id="rId54" ref="J54"/>
    <hyperlink r:id="rId55" ref="J55"/>
  </hyperlinks>
  <drawing r:id="rId56"/>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10" max="10" width="28.43"/>
    <col customWidth="1" min="22" max="22" width="21.0"/>
    <col customWidth="1" min="23" max="23" width="22.0"/>
  </cols>
  <sheetData>
    <row r="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8" t="s">
        <v>22</v>
      </c>
      <c r="X1" s="3" t="s">
        <v>23</v>
      </c>
      <c r="Y1" s="3" t="s">
        <v>24</v>
      </c>
    </row>
    <row r="2">
      <c r="A2" s="1" t="s">
        <v>18880</v>
      </c>
      <c r="B2" s="1" t="s">
        <v>18881</v>
      </c>
      <c r="C2" s="1" t="s">
        <v>18882</v>
      </c>
      <c r="H2" s="1" t="s">
        <v>18883</v>
      </c>
      <c r="J2" s="4" t="s">
        <v>18884</v>
      </c>
      <c r="K2" s="1" t="s">
        <v>401</v>
      </c>
      <c r="L2" s="1" t="s">
        <v>3469</v>
      </c>
      <c r="M2" s="1" t="s">
        <v>18885</v>
      </c>
      <c r="N2" s="1" t="s">
        <v>18886</v>
      </c>
      <c r="O2" s="1" t="s">
        <v>18887</v>
      </c>
      <c r="P2" s="1">
        <v>1.0</v>
      </c>
      <c r="Q2" s="1">
        <v>1.0</v>
      </c>
      <c r="R2" s="1">
        <v>5.0</v>
      </c>
      <c r="S2" s="1">
        <v>3.0</v>
      </c>
      <c r="T2" s="1">
        <v>80.0</v>
      </c>
      <c r="U2" s="1">
        <v>444.0</v>
      </c>
      <c r="V2" s="1" t="s">
        <v>18888</v>
      </c>
      <c r="W2" s="10">
        <v>43046.0</v>
      </c>
      <c r="X2" s="17"/>
      <c r="Y2" s="1" t="s">
        <v>36</v>
      </c>
    </row>
    <row r="3">
      <c r="A3" s="1" t="s">
        <v>18889</v>
      </c>
      <c r="B3" s="1" t="s">
        <v>18890</v>
      </c>
      <c r="C3" s="1" t="s">
        <v>18891</v>
      </c>
      <c r="D3" s="1" t="s">
        <v>18892</v>
      </c>
      <c r="E3" s="1" t="s">
        <v>18893</v>
      </c>
      <c r="G3" s="1" t="s">
        <v>15346</v>
      </c>
      <c r="H3" s="1" t="s">
        <v>18894</v>
      </c>
      <c r="I3" s="1" t="s">
        <v>18895</v>
      </c>
      <c r="J3" s="4" t="s">
        <v>18896</v>
      </c>
      <c r="K3" s="1" t="s">
        <v>401</v>
      </c>
      <c r="L3" s="1" t="s">
        <v>18897</v>
      </c>
      <c r="M3" s="1" t="s">
        <v>18898</v>
      </c>
      <c r="N3" s="1" t="s">
        <v>18899</v>
      </c>
      <c r="O3" s="1" t="s">
        <v>18900</v>
      </c>
      <c r="P3" s="1">
        <v>1.0</v>
      </c>
      <c r="Q3" s="1">
        <v>42.0</v>
      </c>
      <c r="R3" s="1">
        <v>394.0</v>
      </c>
      <c r="S3" s="1">
        <v>173.0</v>
      </c>
      <c r="T3" s="1">
        <v>47.0</v>
      </c>
      <c r="U3" s="1">
        <v>759.0</v>
      </c>
      <c r="V3" s="1" t="s">
        <v>18901</v>
      </c>
      <c r="W3" s="10">
        <v>41721.0</v>
      </c>
      <c r="X3" s="17"/>
      <c r="Y3" s="1" t="s">
        <v>36</v>
      </c>
    </row>
    <row r="4">
      <c r="A4" s="1" t="s">
        <v>18902</v>
      </c>
      <c r="B4" s="1" t="s">
        <v>18903</v>
      </c>
      <c r="C4" s="1" t="s">
        <v>18904</v>
      </c>
      <c r="D4" s="1" t="s">
        <v>18905</v>
      </c>
      <c r="E4" s="1" t="s">
        <v>18906</v>
      </c>
      <c r="F4" s="1" t="s">
        <v>18907</v>
      </c>
      <c r="G4" s="1" t="s">
        <v>18908</v>
      </c>
      <c r="H4" s="1" t="s">
        <v>18909</v>
      </c>
      <c r="I4" s="1" t="s">
        <v>18910</v>
      </c>
      <c r="J4" s="4" t="s">
        <v>18911</v>
      </c>
      <c r="K4" s="1" t="s">
        <v>663</v>
      </c>
      <c r="L4" s="1" t="s">
        <v>3469</v>
      </c>
      <c r="M4" s="1" t="s">
        <v>18463</v>
      </c>
      <c r="N4" s="1" t="s">
        <v>18912</v>
      </c>
      <c r="O4" s="1" t="s">
        <v>18913</v>
      </c>
      <c r="P4" s="1">
        <v>1.0</v>
      </c>
      <c r="Q4" s="1">
        <v>1.0</v>
      </c>
      <c r="U4" s="1">
        <v>60.0</v>
      </c>
      <c r="V4" s="1" t="s">
        <v>18914</v>
      </c>
      <c r="W4" s="10">
        <v>43189.0</v>
      </c>
      <c r="X4" s="24" t="s">
        <v>95</v>
      </c>
      <c r="Y4" s="1" t="s">
        <v>36</v>
      </c>
    </row>
    <row r="5">
      <c r="A5" s="1" t="s">
        <v>18915</v>
      </c>
      <c r="B5" s="1" t="s">
        <v>18916</v>
      </c>
      <c r="C5" s="1" t="s">
        <v>18917</v>
      </c>
      <c r="H5" s="1" t="s">
        <v>18918</v>
      </c>
      <c r="J5" s="4" t="s">
        <v>18919</v>
      </c>
      <c r="K5" s="1" t="s">
        <v>30</v>
      </c>
      <c r="L5" s="1" t="s">
        <v>18920</v>
      </c>
      <c r="M5" s="1" t="s">
        <v>18921</v>
      </c>
      <c r="N5" s="1" t="s">
        <v>18922</v>
      </c>
      <c r="O5" s="1" t="s">
        <v>18923</v>
      </c>
      <c r="P5" s="1">
        <v>5.0</v>
      </c>
      <c r="Q5" s="1">
        <v>1.0</v>
      </c>
      <c r="U5" s="1">
        <v>64.0</v>
      </c>
      <c r="V5" s="1" t="s">
        <v>18924</v>
      </c>
      <c r="W5" s="10">
        <v>44295.0</v>
      </c>
      <c r="X5" s="17"/>
      <c r="Y5" s="1" t="s">
        <v>36</v>
      </c>
    </row>
    <row r="6">
      <c r="A6" s="1" t="s">
        <v>18925</v>
      </c>
      <c r="B6" s="1" t="s">
        <v>18926</v>
      </c>
      <c r="C6" s="1" t="s">
        <v>18927</v>
      </c>
      <c r="D6" s="1" t="s">
        <v>18928</v>
      </c>
      <c r="F6" s="1" t="s">
        <v>11109</v>
      </c>
      <c r="G6" s="1" t="s">
        <v>18929</v>
      </c>
      <c r="H6" s="1" t="s">
        <v>18930</v>
      </c>
      <c r="I6" s="1" t="s">
        <v>18931</v>
      </c>
      <c r="J6" s="4" t="s">
        <v>18932</v>
      </c>
      <c r="K6" s="1" t="s">
        <v>401</v>
      </c>
      <c r="L6" s="1" t="s">
        <v>3469</v>
      </c>
      <c r="M6" s="1" t="s">
        <v>18933</v>
      </c>
      <c r="N6" s="1" t="s">
        <v>18934</v>
      </c>
      <c r="O6" s="1" t="s">
        <v>18935</v>
      </c>
      <c r="P6" s="1">
        <v>3.0</v>
      </c>
      <c r="Q6" s="1">
        <v>63.0</v>
      </c>
      <c r="R6" s="1">
        <v>3799.0</v>
      </c>
      <c r="S6" s="1">
        <v>246.0</v>
      </c>
      <c r="T6" s="1">
        <v>419.0</v>
      </c>
      <c r="U6" s="1">
        <v>2702.0</v>
      </c>
      <c r="V6" s="1" t="s">
        <v>18936</v>
      </c>
      <c r="W6" s="10">
        <v>40541.0</v>
      </c>
      <c r="X6" s="24" t="s">
        <v>95</v>
      </c>
      <c r="Y6" s="1" t="s">
        <v>36</v>
      </c>
    </row>
    <row r="7">
      <c r="A7" s="1" t="s">
        <v>18937</v>
      </c>
      <c r="B7" s="1" t="s">
        <v>18938</v>
      </c>
      <c r="C7" s="1" t="s">
        <v>18939</v>
      </c>
      <c r="J7" s="4" t="s">
        <v>18940</v>
      </c>
      <c r="K7" s="1" t="s">
        <v>30</v>
      </c>
      <c r="L7" s="1" t="s">
        <v>3469</v>
      </c>
      <c r="M7" s="1" t="s">
        <v>18941</v>
      </c>
      <c r="N7" s="1" t="s">
        <v>18942</v>
      </c>
      <c r="O7" s="1" t="s">
        <v>18943</v>
      </c>
      <c r="P7" s="1">
        <v>1.0</v>
      </c>
      <c r="Q7" s="1">
        <v>1.0</v>
      </c>
      <c r="U7" s="1">
        <v>2.0</v>
      </c>
      <c r="V7" s="1" t="s">
        <v>18944</v>
      </c>
      <c r="W7" s="10">
        <v>44310.0</v>
      </c>
      <c r="X7" s="17"/>
      <c r="Y7" s="6"/>
    </row>
    <row r="8">
      <c r="A8" s="1" t="s">
        <v>18945</v>
      </c>
      <c r="B8" s="1" t="s">
        <v>18946</v>
      </c>
      <c r="C8" s="1" t="s">
        <v>18947</v>
      </c>
      <c r="D8" s="1" t="s">
        <v>18948</v>
      </c>
      <c r="E8" s="1" t="s">
        <v>18949</v>
      </c>
      <c r="G8" s="1" t="s">
        <v>18950</v>
      </c>
      <c r="H8" s="1" t="s">
        <v>18951</v>
      </c>
      <c r="J8" s="4" t="s">
        <v>18952</v>
      </c>
      <c r="K8" s="1" t="s">
        <v>30</v>
      </c>
      <c r="L8" s="1" t="s">
        <v>3469</v>
      </c>
      <c r="M8" s="1" t="s">
        <v>3469</v>
      </c>
      <c r="N8" s="1" t="s">
        <v>18953</v>
      </c>
      <c r="O8" s="1" t="s">
        <v>18954</v>
      </c>
      <c r="P8" s="1">
        <v>1.0</v>
      </c>
      <c r="Q8" s="1">
        <v>1.0</v>
      </c>
      <c r="U8" s="1">
        <v>10.0</v>
      </c>
      <c r="V8" s="1" t="s">
        <v>18955</v>
      </c>
      <c r="W8" s="10">
        <v>44305.0</v>
      </c>
      <c r="X8" s="17"/>
      <c r="Y8" s="1" t="s">
        <v>36</v>
      </c>
    </row>
    <row r="9">
      <c r="A9" s="1" t="s">
        <v>18956</v>
      </c>
      <c r="B9" s="1" t="s">
        <v>18957</v>
      </c>
      <c r="C9" s="1" t="s">
        <v>18958</v>
      </c>
      <c r="D9" s="1" t="s">
        <v>18959</v>
      </c>
      <c r="H9" s="1" t="s">
        <v>18960</v>
      </c>
      <c r="J9" s="4" t="s">
        <v>18961</v>
      </c>
      <c r="K9" s="1" t="s">
        <v>30</v>
      </c>
      <c r="L9" s="1" t="s">
        <v>18897</v>
      </c>
      <c r="M9" s="1" t="s">
        <v>18962</v>
      </c>
      <c r="N9" s="1" t="s">
        <v>18963</v>
      </c>
      <c r="O9" s="1" t="s">
        <v>18964</v>
      </c>
      <c r="P9" s="1">
        <v>1.0</v>
      </c>
      <c r="Q9" s="1">
        <v>1.0</v>
      </c>
      <c r="R9" s="1">
        <v>1.0</v>
      </c>
      <c r="S9" s="1">
        <v>2.0</v>
      </c>
      <c r="U9" s="1">
        <v>3.0</v>
      </c>
      <c r="V9" s="1" t="s">
        <v>18965</v>
      </c>
      <c r="W9" s="10">
        <v>44249.0</v>
      </c>
      <c r="X9" s="17"/>
      <c r="Y9" s="1" t="s">
        <v>36</v>
      </c>
    </row>
    <row r="10">
      <c r="A10" s="1" t="s">
        <v>18966</v>
      </c>
      <c r="B10" s="1" t="s">
        <v>18967</v>
      </c>
      <c r="C10" s="1" t="s">
        <v>18968</v>
      </c>
      <c r="D10" s="1" t="s">
        <v>18969</v>
      </c>
      <c r="E10" s="1" t="s">
        <v>18970</v>
      </c>
      <c r="J10" s="4" t="s">
        <v>18971</v>
      </c>
      <c r="K10" s="1" t="s">
        <v>30</v>
      </c>
      <c r="L10" s="1" t="s">
        <v>3469</v>
      </c>
      <c r="M10" s="1" t="s">
        <v>18972</v>
      </c>
      <c r="N10" s="1" t="s">
        <v>18973</v>
      </c>
      <c r="O10" s="1" t="s">
        <v>18974</v>
      </c>
      <c r="P10" s="1">
        <v>1.0</v>
      </c>
      <c r="Q10" s="1">
        <v>1.0</v>
      </c>
      <c r="U10" s="1">
        <v>1.0</v>
      </c>
      <c r="V10" s="1" t="s">
        <v>18975</v>
      </c>
      <c r="W10" s="10">
        <v>44269.0</v>
      </c>
      <c r="X10" s="17"/>
      <c r="Y10" s="6"/>
    </row>
    <row r="11">
      <c r="A11" s="1" t="s">
        <v>18976</v>
      </c>
      <c r="B11" s="1" t="s">
        <v>18977</v>
      </c>
      <c r="C11" s="1" t="s">
        <v>18978</v>
      </c>
      <c r="J11" s="4" t="s">
        <v>18979</v>
      </c>
      <c r="K11" s="1" t="s">
        <v>30</v>
      </c>
      <c r="L11" s="1" t="s">
        <v>3469</v>
      </c>
      <c r="M11" s="1" t="s">
        <v>3469</v>
      </c>
      <c r="N11" s="1" t="s">
        <v>18980</v>
      </c>
      <c r="O11" s="1" t="s">
        <v>18981</v>
      </c>
      <c r="P11" s="1">
        <v>1.0</v>
      </c>
      <c r="Q11" s="1">
        <v>1.0</v>
      </c>
      <c r="U11" s="1">
        <v>20.0</v>
      </c>
      <c r="V11" s="1" t="s">
        <v>18982</v>
      </c>
      <c r="W11" s="10">
        <v>44253.0</v>
      </c>
      <c r="X11" s="17"/>
      <c r="Y11" s="1" t="s">
        <v>36</v>
      </c>
    </row>
    <row r="12">
      <c r="A12" s="1" t="s">
        <v>18983</v>
      </c>
      <c r="B12" s="1" t="s">
        <v>18984</v>
      </c>
      <c r="C12" s="1" t="s">
        <v>18985</v>
      </c>
      <c r="D12" s="1" t="s">
        <v>18986</v>
      </c>
      <c r="H12" s="1" t="s">
        <v>18987</v>
      </c>
      <c r="J12" s="4" t="s">
        <v>18988</v>
      </c>
      <c r="K12" s="1" t="s">
        <v>30</v>
      </c>
      <c r="L12" s="1" t="s">
        <v>79</v>
      </c>
      <c r="M12" s="1" t="s">
        <v>18989</v>
      </c>
      <c r="N12" s="1" t="s">
        <v>18990</v>
      </c>
      <c r="O12" s="1" t="s">
        <v>18991</v>
      </c>
      <c r="P12" s="1">
        <v>1.0</v>
      </c>
      <c r="Q12" s="1">
        <v>1.0</v>
      </c>
      <c r="R12" s="1">
        <v>1.0</v>
      </c>
      <c r="U12" s="1">
        <v>428.0</v>
      </c>
      <c r="V12" s="1" t="s">
        <v>18992</v>
      </c>
      <c r="W12" s="10">
        <v>43949.0</v>
      </c>
      <c r="X12" s="17"/>
      <c r="Y12" s="1" t="s">
        <v>36</v>
      </c>
    </row>
    <row r="13">
      <c r="A13" s="1" t="s">
        <v>18993</v>
      </c>
      <c r="B13" s="1" t="s">
        <v>7951</v>
      </c>
      <c r="C13" s="1" t="s">
        <v>18994</v>
      </c>
      <c r="D13" s="1" t="s">
        <v>18995</v>
      </c>
      <c r="G13" s="1" t="s">
        <v>18996</v>
      </c>
      <c r="H13" s="1" t="s">
        <v>18997</v>
      </c>
      <c r="J13" s="4" t="s">
        <v>18998</v>
      </c>
      <c r="K13" s="1" t="s">
        <v>30</v>
      </c>
      <c r="L13" s="1" t="s">
        <v>18897</v>
      </c>
      <c r="M13" s="1" t="s">
        <v>18999</v>
      </c>
      <c r="N13" s="1" t="s">
        <v>19000</v>
      </c>
      <c r="O13" s="1" t="s">
        <v>19001</v>
      </c>
      <c r="P13" s="1">
        <v>1.0</v>
      </c>
      <c r="Q13" s="1">
        <v>1.0</v>
      </c>
      <c r="U13" s="1">
        <v>54.0</v>
      </c>
      <c r="V13" s="1" t="s">
        <v>19002</v>
      </c>
      <c r="W13" s="10">
        <v>42714.0</v>
      </c>
      <c r="X13" s="17"/>
      <c r="Y13" s="6"/>
    </row>
    <row r="14">
      <c r="A14" s="1" t="s">
        <v>19003</v>
      </c>
      <c r="B14" s="1" t="s">
        <v>19004</v>
      </c>
      <c r="C14" s="1" t="s">
        <v>19005</v>
      </c>
      <c r="D14" s="1" t="s">
        <v>19006</v>
      </c>
      <c r="G14" s="1" t="s">
        <v>19007</v>
      </c>
      <c r="J14" s="4" t="s">
        <v>19008</v>
      </c>
      <c r="K14" s="1" t="s">
        <v>401</v>
      </c>
      <c r="L14" s="1" t="s">
        <v>3469</v>
      </c>
      <c r="M14" s="1" t="s">
        <v>19009</v>
      </c>
      <c r="N14" s="1" t="s">
        <v>19010</v>
      </c>
      <c r="O14" s="1" t="s">
        <v>19011</v>
      </c>
      <c r="P14" s="1">
        <v>1.0</v>
      </c>
      <c r="Q14" s="1">
        <v>1.0</v>
      </c>
      <c r="U14" s="1">
        <v>8.0</v>
      </c>
      <c r="V14" s="1" t="s">
        <v>19012</v>
      </c>
      <c r="W14" s="10">
        <v>44215.0</v>
      </c>
      <c r="X14" s="17"/>
      <c r="Y14" s="1" t="s">
        <v>36</v>
      </c>
    </row>
    <row r="15">
      <c r="A15" s="1" t="s">
        <v>19013</v>
      </c>
      <c r="B15" s="1" t="s">
        <v>19014</v>
      </c>
      <c r="C15" s="1" t="s">
        <v>19015</v>
      </c>
      <c r="D15" s="1" t="s">
        <v>19016</v>
      </c>
      <c r="E15" s="1" t="s">
        <v>19017</v>
      </c>
      <c r="H15" s="1" t="s">
        <v>19018</v>
      </c>
      <c r="J15" s="4" t="s">
        <v>19019</v>
      </c>
      <c r="K15" s="1" t="s">
        <v>30</v>
      </c>
      <c r="L15" s="1" t="s">
        <v>18897</v>
      </c>
      <c r="M15" s="1" t="s">
        <v>19020</v>
      </c>
      <c r="N15" s="1" t="s">
        <v>19021</v>
      </c>
      <c r="O15" s="1" t="s">
        <v>19022</v>
      </c>
      <c r="P15" s="1">
        <v>1.0</v>
      </c>
      <c r="Q15" s="1">
        <v>1.0</v>
      </c>
      <c r="U15" s="1">
        <v>4.0</v>
      </c>
      <c r="V15" s="1" t="s">
        <v>19023</v>
      </c>
      <c r="W15" s="10">
        <v>44202.0</v>
      </c>
      <c r="X15" s="24" t="s">
        <v>135</v>
      </c>
      <c r="Y15" s="1" t="s">
        <v>36</v>
      </c>
    </row>
    <row r="16">
      <c r="A16" s="1" t="s">
        <v>19024</v>
      </c>
      <c r="B16" s="1" t="s">
        <v>19025</v>
      </c>
      <c r="C16" s="1" t="s">
        <v>19026</v>
      </c>
      <c r="D16" s="1" t="s">
        <v>19027</v>
      </c>
      <c r="E16" s="1" t="s">
        <v>19028</v>
      </c>
      <c r="G16" s="1" t="s">
        <v>19029</v>
      </c>
      <c r="H16" s="1" t="s">
        <v>19030</v>
      </c>
      <c r="I16" s="1" t="s">
        <v>19031</v>
      </c>
      <c r="J16" s="4" t="s">
        <v>19032</v>
      </c>
      <c r="K16" s="1" t="s">
        <v>401</v>
      </c>
      <c r="L16" s="1" t="s">
        <v>3469</v>
      </c>
      <c r="M16" s="1" t="s">
        <v>18443</v>
      </c>
      <c r="N16" s="1" t="s">
        <v>19033</v>
      </c>
      <c r="O16" s="1" t="s">
        <v>19034</v>
      </c>
      <c r="P16" s="1">
        <v>1.0</v>
      </c>
      <c r="Q16" s="1">
        <v>10.0</v>
      </c>
      <c r="R16" s="1">
        <v>214.0</v>
      </c>
      <c r="S16" s="1">
        <v>32.0</v>
      </c>
      <c r="T16" s="1">
        <v>42.0</v>
      </c>
      <c r="U16" s="1">
        <v>441.0</v>
      </c>
      <c r="V16" s="1" t="s">
        <v>19035</v>
      </c>
      <c r="W16" s="10">
        <v>41055.0</v>
      </c>
      <c r="X16" s="17"/>
      <c r="Y16" s="1" t="s">
        <v>36</v>
      </c>
    </row>
    <row r="17">
      <c r="A17" s="1" t="s">
        <v>19036</v>
      </c>
      <c r="B17" s="1" t="s">
        <v>19037</v>
      </c>
      <c r="C17" s="1" t="s">
        <v>19026</v>
      </c>
      <c r="D17" s="1" t="s">
        <v>19027</v>
      </c>
      <c r="E17" s="1" t="s">
        <v>19028</v>
      </c>
      <c r="G17" s="1" t="s">
        <v>19029</v>
      </c>
      <c r="H17" s="1" t="s">
        <v>19038</v>
      </c>
      <c r="I17" s="1" t="s">
        <v>19039</v>
      </c>
      <c r="J17" s="4" t="s">
        <v>19040</v>
      </c>
      <c r="K17" s="1" t="s">
        <v>401</v>
      </c>
      <c r="L17" s="1" t="s">
        <v>3469</v>
      </c>
      <c r="M17" s="1" t="s">
        <v>18443</v>
      </c>
      <c r="N17" s="1" t="s">
        <v>19041</v>
      </c>
      <c r="O17" s="1" t="s">
        <v>19042</v>
      </c>
      <c r="P17" s="1">
        <v>1.0</v>
      </c>
      <c r="Q17" s="1">
        <v>8.0</v>
      </c>
      <c r="R17" s="1">
        <v>394.0</v>
      </c>
      <c r="S17" s="1">
        <v>46.0</v>
      </c>
      <c r="T17" s="1">
        <v>56.0</v>
      </c>
      <c r="U17" s="1">
        <v>439.0</v>
      </c>
      <c r="V17" s="1" t="s">
        <v>19043</v>
      </c>
      <c r="W17" s="10">
        <v>41269.0</v>
      </c>
      <c r="X17" s="24" t="s">
        <v>95</v>
      </c>
      <c r="Y17" s="1" t="s">
        <v>36</v>
      </c>
    </row>
    <row r="18">
      <c r="A18" s="1" t="s">
        <v>18803</v>
      </c>
      <c r="B18" s="1" t="s">
        <v>18804</v>
      </c>
      <c r="C18" s="1" t="s">
        <v>18805</v>
      </c>
      <c r="D18" s="1" t="s">
        <v>18806</v>
      </c>
      <c r="G18" s="1" t="s">
        <v>6640</v>
      </c>
      <c r="J18" s="4" t="s">
        <v>18807</v>
      </c>
      <c r="K18" s="1" t="s">
        <v>30</v>
      </c>
      <c r="L18" s="1" t="s">
        <v>3469</v>
      </c>
      <c r="M18" s="1" t="s">
        <v>18563</v>
      </c>
      <c r="N18" s="1" t="s">
        <v>18808</v>
      </c>
      <c r="O18" s="1" t="s">
        <v>18809</v>
      </c>
      <c r="P18" s="1">
        <v>1.0</v>
      </c>
      <c r="Q18" s="1">
        <v>1.0</v>
      </c>
      <c r="U18" s="1">
        <v>13.0</v>
      </c>
      <c r="V18" s="1" t="s">
        <v>18810</v>
      </c>
      <c r="W18" s="10">
        <v>44150.0</v>
      </c>
      <c r="X18" s="17"/>
      <c r="Y18" s="1" t="s">
        <v>199</v>
      </c>
    </row>
    <row r="19">
      <c r="A19" s="1" t="s">
        <v>19044</v>
      </c>
      <c r="B19" s="1" t="s">
        <v>19045</v>
      </c>
      <c r="C19" s="1" t="s">
        <v>19046</v>
      </c>
      <c r="D19" s="1" t="s">
        <v>19047</v>
      </c>
      <c r="H19" s="1" t="s">
        <v>19048</v>
      </c>
      <c r="J19" s="4" t="s">
        <v>19049</v>
      </c>
      <c r="K19" s="1" t="s">
        <v>30</v>
      </c>
      <c r="L19" s="1" t="s">
        <v>3469</v>
      </c>
      <c r="M19" s="1" t="s">
        <v>19050</v>
      </c>
      <c r="N19" s="1" t="s">
        <v>19051</v>
      </c>
      <c r="O19" s="1" t="s">
        <v>19052</v>
      </c>
      <c r="P19" s="1">
        <v>1.0</v>
      </c>
      <c r="Q19" s="1">
        <v>1.0</v>
      </c>
      <c r="U19" s="1">
        <v>5.0</v>
      </c>
      <c r="V19" s="1" t="s">
        <v>19053</v>
      </c>
      <c r="W19" s="10">
        <v>44136.0</v>
      </c>
      <c r="X19" s="17"/>
      <c r="Y19" s="1"/>
    </row>
    <row r="20">
      <c r="A20" s="1" t="s">
        <v>19054</v>
      </c>
      <c r="B20" s="1" t="s">
        <v>19055</v>
      </c>
      <c r="C20" s="1" t="s">
        <v>19056</v>
      </c>
      <c r="D20" s="1" t="s">
        <v>19057</v>
      </c>
      <c r="E20" s="1" t="s">
        <v>19058</v>
      </c>
      <c r="G20" s="1" t="s">
        <v>19059</v>
      </c>
      <c r="H20" s="1" t="s">
        <v>19060</v>
      </c>
      <c r="J20" s="4" t="s">
        <v>19061</v>
      </c>
      <c r="K20" s="1" t="s">
        <v>30</v>
      </c>
      <c r="L20" s="1" t="s">
        <v>3469</v>
      </c>
      <c r="M20" s="1" t="s">
        <v>19062</v>
      </c>
      <c r="N20" s="1" t="s">
        <v>19063</v>
      </c>
      <c r="O20" s="1" t="s">
        <v>19064</v>
      </c>
      <c r="P20" s="1">
        <v>1.0</v>
      </c>
      <c r="Q20" s="1">
        <v>1.0</v>
      </c>
      <c r="U20" s="1">
        <v>2.0</v>
      </c>
      <c r="V20" s="1" t="s">
        <v>19065</v>
      </c>
      <c r="W20" s="10">
        <v>44135.0</v>
      </c>
      <c r="X20" s="24" t="s">
        <v>135</v>
      </c>
      <c r="Y20" s="1" t="s">
        <v>199</v>
      </c>
    </row>
    <row r="21">
      <c r="A21" s="1" t="s">
        <v>19066</v>
      </c>
      <c r="B21" s="1" t="s">
        <v>19067</v>
      </c>
      <c r="C21" s="1" t="s">
        <v>19026</v>
      </c>
      <c r="D21" s="1" t="s">
        <v>19027</v>
      </c>
      <c r="E21" s="1" t="s">
        <v>19028</v>
      </c>
      <c r="G21" s="1" t="s">
        <v>19029</v>
      </c>
      <c r="H21" s="1" t="s">
        <v>19068</v>
      </c>
      <c r="J21" s="4" t="s">
        <v>19069</v>
      </c>
      <c r="K21" s="1" t="s">
        <v>30</v>
      </c>
      <c r="L21" s="1" t="s">
        <v>3469</v>
      </c>
      <c r="M21" s="1" t="s">
        <v>18443</v>
      </c>
      <c r="N21" s="1" t="s">
        <v>19070</v>
      </c>
      <c r="O21" s="1" t="s">
        <v>19071</v>
      </c>
      <c r="P21" s="1">
        <v>2.0</v>
      </c>
      <c r="Q21" s="1">
        <v>4.0</v>
      </c>
      <c r="R21" s="1">
        <v>114.0</v>
      </c>
      <c r="S21" s="1">
        <v>19.0</v>
      </c>
      <c r="T21" s="1">
        <v>17.0</v>
      </c>
      <c r="U21" s="1">
        <v>164.0</v>
      </c>
      <c r="V21" s="1" t="s">
        <v>19072</v>
      </c>
      <c r="W21" s="10">
        <v>41266.0</v>
      </c>
      <c r="X21" s="24" t="s">
        <v>95</v>
      </c>
      <c r="Y21" s="1" t="s">
        <v>36</v>
      </c>
    </row>
    <row r="22">
      <c r="A22" s="1" t="s">
        <v>19073</v>
      </c>
      <c r="B22" s="1" t="s">
        <v>19074</v>
      </c>
      <c r="C22" s="1" t="s">
        <v>19075</v>
      </c>
      <c r="D22" s="1" t="s">
        <v>19076</v>
      </c>
      <c r="J22" s="4" t="s">
        <v>19077</v>
      </c>
      <c r="K22" s="1" t="s">
        <v>30</v>
      </c>
      <c r="L22" s="1" t="s">
        <v>18897</v>
      </c>
      <c r="M22" s="1" t="s">
        <v>19078</v>
      </c>
      <c r="N22" s="1" t="s">
        <v>19079</v>
      </c>
      <c r="O22" s="1" t="s">
        <v>19080</v>
      </c>
      <c r="P22" s="1">
        <v>1.0</v>
      </c>
      <c r="Q22" s="1">
        <v>1.0</v>
      </c>
      <c r="U22" s="1">
        <v>10.0</v>
      </c>
      <c r="V22" s="1" t="s">
        <v>19081</v>
      </c>
      <c r="W22" s="10">
        <v>43921.0</v>
      </c>
      <c r="X22" s="17"/>
      <c r="Y22" s="1" t="s">
        <v>36</v>
      </c>
    </row>
    <row r="23">
      <c r="A23" s="1" t="s">
        <v>19082</v>
      </c>
      <c r="B23" s="1" t="s">
        <v>19083</v>
      </c>
      <c r="C23" s="1" t="s">
        <v>19084</v>
      </c>
      <c r="D23" s="1" t="s">
        <v>19085</v>
      </c>
      <c r="F23" s="1" t="s">
        <v>19086</v>
      </c>
      <c r="G23" s="1" t="s">
        <v>4988</v>
      </c>
      <c r="H23" s="1" t="s">
        <v>19087</v>
      </c>
      <c r="J23" s="4" t="s">
        <v>19088</v>
      </c>
      <c r="K23" s="1" t="s">
        <v>2309</v>
      </c>
      <c r="L23" s="1" t="s">
        <v>3469</v>
      </c>
      <c r="M23" s="1" t="s">
        <v>18612</v>
      </c>
      <c r="N23" s="1" t="s">
        <v>19089</v>
      </c>
      <c r="O23" s="1" t="s">
        <v>19090</v>
      </c>
      <c r="P23" s="1">
        <v>1.0</v>
      </c>
      <c r="Q23" s="1">
        <v>1.0</v>
      </c>
      <c r="U23" s="1">
        <v>38.0</v>
      </c>
      <c r="V23" s="1" t="s">
        <v>19091</v>
      </c>
      <c r="W23" s="10">
        <v>43892.0</v>
      </c>
      <c r="X23" s="24" t="s">
        <v>95</v>
      </c>
      <c r="Y23" s="1" t="s">
        <v>36</v>
      </c>
    </row>
    <row r="24">
      <c r="A24" s="1" t="s">
        <v>19092</v>
      </c>
      <c r="B24" s="1" t="s">
        <v>19093</v>
      </c>
      <c r="C24" s="1" t="s">
        <v>19094</v>
      </c>
      <c r="D24" s="1" t="s">
        <v>19094</v>
      </c>
      <c r="H24" s="1" t="s">
        <v>19095</v>
      </c>
      <c r="J24" s="4" t="s">
        <v>19096</v>
      </c>
      <c r="K24" s="1" t="s">
        <v>401</v>
      </c>
      <c r="L24" s="1" t="s">
        <v>3469</v>
      </c>
      <c r="M24" s="1" t="s">
        <v>19097</v>
      </c>
      <c r="N24" s="1" t="s">
        <v>19098</v>
      </c>
      <c r="O24" s="1" t="s">
        <v>19099</v>
      </c>
      <c r="P24" s="1">
        <v>1.0</v>
      </c>
      <c r="Q24" s="1">
        <v>1.0</v>
      </c>
      <c r="R24" s="1">
        <v>7.0</v>
      </c>
      <c r="S24" s="1">
        <v>1.0</v>
      </c>
      <c r="U24" s="1">
        <v>9.0</v>
      </c>
      <c r="V24" s="1" t="s">
        <v>19100</v>
      </c>
      <c r="W24" s="10">
        <v>44032.0</v>
      </c>
      <c r="X24" s="17"/>
      <c r="Y24" s="1" t="s">
        <v>36</v>
      </c>
    </row>
    <row r="25">
      <c r="A25" s="1" t="s">
        <v>19101</v>
      </c>
      <c r="B25" s="1" t="s">
        <v>19102</v>
      </c>
      <c r="C25" s="1" t="s">
        <v>19103</v>
      </c>
      <c r="D25" s="1" t="s">
        <v>19104</v>
      </c>
      <c r="G25" s="1" t="s">
        <v>19105</v>
      </c>
      <c r="J25" s="4" t="s">
        <v>19106</v>
      </c>
      <c r="K25" s="1" t="s">
        <v>30</v>
      </c>
      <c r="L25" s="1" t="s">
        <v>18897</v>
      </c>
      <c r="M25" s="1" t="s">
        <v>19107</v>
      </c>
      <c r="N25" s="1" t="s">
        <v>19108</v>
      </c>
      <c r="O25" s="1" t="s">
        <v>19109</v>
      </c>
      <c r="P25" s="1">
        <v>1.0</v>
      </c>
      <c r="Q25" s="1">
        <v>1.0</v>
      </c>
      <c r="U25" s="1">
        <v>2.0</v>
      </c>
      <c r="V25" s="1" t="s">
        <v>19110</v>
      </c>
      <c r="W25" s="10">
        <v>44007.0</v>
      </c>
      <c r="X25" s="17"/>
      <c r="Y25" s="1"/>
    </row>
  </sheetData>
  <dataValidations>
    <dataValidation type="list" allowBlank="1" sqref="X2:X25">
      <formula1>"A,I,P"</formula1>
    </dataValidation>
    <dataValidation type="list" allowBlank="1" sqref="Y2:Y25">
      <formula1>"unrelated,mainrepo,extension/clon,teaching,research,development,learning"</formula1>
    </dataValidation>
  </dataValidations>
  <hyperlinks>
    <hyperlink r:id="rId1" ref="J2"/>
    <hyperlink r:id="rId2" ref="J3"/>
    <hyperlink r:id="rId3" ref="J4"/>
    <hyperlink r:id="rId4" ref="J5"/>
    <hyperlink r:id="rId5" ref="J6"/>
    <hyperlink r:id="rId6" ref="J7"/>
    <hyperlink r:id="rId7" ref="J8"/>
    <hyperlink r:id="rId8" ref="J9"/>
    <hyperlink r:id="rId9" ref="J10"/>
    <hyperlink r:id="rId10" ref="J11"/>
    <hyperlink r:id="rId11" ref="J12"/>
    <hyperlink r:id="rId12" ref="J13"/>
    <hyperlink r:id="rId13" ref="J14"/>
    <hyperlink r:id="rId14" ref="J15"/>
    <hyperlink r:id="rId15" ref="J16"/>
    <hyperlink r:id="rId16" ref="J17"/>
    <hyperlink r:id="rId17" ref="J18"/>
    <hyperlink r:id="rId18" ref="J19"/>
    <hyperlink r:id="rId19" ref="J20"/>
    <hyperlink r:id="rId20" ref="J21"/>
    <hyperlink r:id="rId21" ref="J22"/>
    <hyperlink r:id="rId22" ref="J23"/>
    <hyperlink r:id="rId23" ref="J24"/>
    <hyperlink r:id="rId24" ref="J25"/>
  </hyperlinks>
  <drawing r:id="rId25"/>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outlineLevelCol="1"/>
  <cols>
    <col customWidth="1" min="2" max="2" width="14.14"/>
    <col customWidth="1" min="7" max="7" width="12.29"/>
    <col customWidth="1" min="8" max="8" width="11.86"/>
    <col customWidth="1" min="9" max="9" width="24.86"/>
    <col customWidth="1" min="10" max="10" width="16.43"/>
    <col collapsed="1" min="20" max="20" width="14.43"/>
    <col customWidth="1" min="21" max="21" width="7.71" outlineLevel="1"/>
    <col customWidth="1" min="22" max="22" width="21.29" outlineLevel="1"/>
    <col customWidth="1" min="23" max="23" width="19.71" outlineLevel="1"/>
    <col customWidth="1" min="24" max="24" width="15.86"/>
  </cols>
  <sheetData>
    <row r="1">
      <c r="A1" s="1" t="s">
        <v>0</v>
      </c>
      <c r="B1" s="1" t="s">
        <v>1</v>
      </c>
      <c r="C1" s="1" t="s">
        <v>2</v>
      </c>
      <c r="D1" s="1" t="s">
        <v>3</v>
      </c>
      <c r="E1" s="1" t="s">
        <v>4</v>
      </c>
      <c r="F1" s="1" t="s">
        <v>5</v>
      </c>
      <c r="G1" s="1" t="s">
        <v>6</v>
      </c>
      <c r="H1" s="1" t="s">
        <v>8</v>
      </c>
      <c r="I1" s="1" t="s">
        <v>7</v>
      </c>
      <c r="J1" s="1" t="s">
        <v>9</v>
      </c>
      <c r="K1" s="1" t="s">
        <v>10</v>
      </c>
      <c r="L1" s="1" t="s">
        <v>11</v>
      </c>
      <c r="M1" s="1" t="s">
        <v>12</v>
      </c>
      <c r="N1" s="1" t="s">
        <v>13</v>
      </c>
      <c r="O1" s="1" t="s">
        <v>14</v>
      </c>
      <c r="P1" s="1" t="s">
        <v>15</v>
      </c>
      <c r="Q1" s="1" t="s">
        <v>16</v>
      </c>
      <c r="R1" s="1" t="s">
        <v>17</v>
      </c>
      <c r="S1" s="1" t="s">
        <v>18</v>
      </c>
      <c r="T1" s="1" t="s">
        <v>19</v>
      </c>
      <c r="U1" s="1" t="s">
        <v>20</v>
      </c>
      <c r="V1" s="1" t="s">
        <v>21</v>
      </c>
      <c r="W1" s="8" t="s">
        <v>22</v>
      </c>
      <c r="X1" s="3" t="s">
        <v>23</v>
      </c>
      <c r="Y1" s="3" t="s">
        <v>24</v>
      </c>
    </row>
    <row r="2">
      <c r="A2" s="1" t="s">
        <v>19111</v>
      </c>
      <c r="B2" s="1" t="s">
        <v>19112</v>
      </c>
      <c r="C2" s="1" t="s">
        <v>19113</v>
      </c>
      <c r="H2" s="1" t="s">
        <v>19114</v>
      </c>
      <c r="I2" s="1" t="s">
        <v>19115</v>
      </c>
      <c r="J2" s="4" t="s">
        <v>19116</v>
      </c>
      <c r="K2" s="1" t="s">
        <v>401</v>
      </c>
      <c r="L2" s="1" t="s">
        <v>10828</v>
      </c>
      <c r="M2" s="1" t="s">
        <v>19117</v>
      </c>
      <c r="N2" s="1" t="s">
        <v>19118</v>
      </c>
      <c r="O2" s="1" t="s">
        <v>19119</v>
      </c>
      <c r="P2" s="1">
        <v>418.0</v>
      </c>
      <c r="Q2" s="1">
        <v>71.0</v>
      </c>
      <c r="R2" s="1">
        <v>22.0</v>
      </c>
      <c r="S2" s="1">
        <v>22.0</v>
      </c>
      <c r="T2" s="1">
        <v>9.0</v>
      </c>
      <c r="U2" s="1">
        <v>1881.0</v>
      </c>
      <c r="V2" s="1" t="s">
        <v>19120</v>
      </c>
      <c r="W2" s="10">
        <v>43082.0</v>
      </c>
      <c r="X2" s="1" t="s">
        <v>178</v>
      </c>
      <c r="Y2" s="1" t="s">
        <v>36</v>
      </c>
    </row>
    <row r="3">
      <c r="A3" s="1" t="s">
        <v>19121</v>
      </c>
      <c r="B3" s="1" t="s">
        <v>19122</v>
      </c>
      <c r="C3" s="1" t="s">
        <v>19113</v>
      </c>
      <c r="J3" s="4" t="s">
        <v>19123</v>
      </c>
      <c r="K3" s="1" t="s">
        <v>401</v>
      </c>
      <c r="L3" s="1" t="s">
        <v>10828</v>
      </c>
      <c r="M3" s="1" t="s">
        <v>19124</v>
      </c>
      <c r="N3" s="1" t="s">
        <v>19125</v>
      </c>
      <c r="O3" s="1" t="s">
        <v>19126</v>
      </c>
      <c r="P3" s="1">
        <v>418.0</v>
      </c>
      <c r="Q3" s="1">
        <v>7.0</v>
      </c>
      <c r="S3" s="1">
        <v>1.0</v>
      </c>
      <c r="U3" s="1">
        <v>243.0</v>
      </c>
      <c r="V3" s="1" t="s">
        <v>19127</v>
      </c>
      <c r="W3" s="10">
        <v>44049.0</v>
      </c>
      <c r="X3" s="1" t="s">
        <v>178</v>
      </c>
      <c r="Y3" s="1" t="s">
        <v>36</v>
      </c>
    </row>
    <row r="4">
      <c r="A4" s="1" t="s">
        <v>19128</v>
      </c>
      <c r="B4" s="1" t="s">
        <v>19129</v>
      </c>
      <c r="C4" s="1" t="s">
        <v>19130</v>
      </c>
      <c r="D4" s="1" t="s">
        <v>19131</v>
      </c>
      <c r="I4" s="1" t="s">
        <v>19132</v>
      </c>
      <c r="J4" s="4" t="s">
        <v>19133</v>
      </c>
      <c r="K4" s="1" t="s">
        <v>30</v>
      </c>
      <c r="L4" s="1" t="s">
        <v>10828</v>
      </c>
      <c r="M4" s="1" t="s">
        <v>19134</v>
      </c>
      <c r="N4" s="1" t="s">
        <v>19135</v>
      </c>
      <c r="O4" s="1" t="s">
        <v>19136</v>
      </c>
      <c r="P4" s="1">
        <v>1.0</v>
      </c>
      <c r="U4" s="1">
        <v>54.0</v>
      </c>
      <c r="V4" s="1" t="s">
        <v>19137</v>
      </c>
      <c r="W4" s="10">
        <v>43680.0</v>
      </c>
      <c r="X4" s="1"/>
      <c r="Y4" s="16" t="s">
        <v>168</v>
      </c>
    </row>
    <row r="5">
      <c r="A5" s="1" t="s">
        <v>19138</v>
      </c>
      <c r="B5" s="1" t="s">
        <v>19139</v>
      </c>
      <c r="C5" s="1" t="s">
        <v>19113</v>
      </c>
      <c r="J5" s="4" t="s">
        <v>19140</v>
      </c>
      <c r="K5" s="1" t="s">
        <v>401</v>
      </c>
      <c r="L5" s="1" t="s">
        <v>10828</v>
      </c>
      <c r="M5" s="1" t="s">
        <v>19141</v>
      </c>
      <c r="N5" s="1" t="s">
        <v>19142</v>
      </c>
      <c r="O5" s="1" t="s">
        <v>19143</v>
      </c>
      <c r="P5" s="1">
        <v>418.0</v>
      </c>
      <c r="Q5" s="1">
        <v>20.0</v>
      </c>
      <c r="R5" s="1">
        <v>2.0</v>
      </c>
      <c r="S5" s="1">
        <v>2.0</v>
      </c>
      <c r="T5" s="1">
        <v>4.0</v>
      </c>
      <c r="U5" s="1">
        <v>3994.0</v>
      </c>
      <c r="V5" s="1" t="s">
        <v>19144</v>
      </c>
      <c r="W5" s="10">
        <v>42985.0</v>
      </c>
      <c r="X5" s="1" t="s">
        <v>178</v>
      </c>
      <c r="Y5" s="1" t="s">
        <v>36</v>
      </c>
    </row>
    <row r="6">
      <c r="A6" s="1" t="s">
        <v>19145</v>
      </c>
      <c r="B6" s="1" t="s">
        <v>19146</v>
      </c>
      <c r="C6" s="1" t="s">
        <v>19113</v>
      </c>
      <c r="I6" s="1" t="s">
        <v>19147</v>
      </c>
      <c r="J6" s="4" t="s">
        <v>19148</v>
      </c>
      <c r="K6" s="1" t="s">
        <v>401</v>
      </c>
      <c r="L6" s="1" t="s">
        <v>10828</v>
      </c>
      <c r="M6" s="1" t="s">
        <v>19149</v>
      </c>
      <c r="N6" s="1" t="s">
        <v>19150</v>
      </c>
      <c r="O6" s="1" t="s">
        <v>19151</v>
      </c>
      <c r="P6" s="1">
        <v>418.0</v>
      </c>
      <c r="Q6" s="1">
        <v>28.0</v>
      </c>
      <c r="R6" s="1">
        <v>1.0</v>
      </c>
      <c r="S6" s="1">
        <v>1.0</v>
      </c>
      <c r="U6" s="1">
        <v>443.0</v>
      </c>
      <c r="V6" s="1" t="s">
        <v>19152</v>
      </c>
      <c r="W6" s="10">
        <v>43280.0</v>
      </c>
      <c r="X6" s="1" t="s">
        <v>178</v>
      </c>
      <c r="Y6" s="1" t="s">
        <v>36</v>
      </c>
    </row>
    <row r="7">
      <c r="A7" s="1" t="s">
        <v>19153</v>
      </c>
      <c r="B7" s="1" t="s">
        <v>19154</v>
      </c>
      <c r="C7" s="1" t="s">
        <v>19113</v>
      </c>
      <c r="I7" s="1" t="s">
        <v>19155</v>
      </c>
      <c r="J7" s="4" t="s">
        <v>19156</v>
      </c>
      <c r="K7" s="1" t="s">
        <v>401</v>
      </c>
      <c r="L7" s="1" t="s">
        <v>10828</v>
      </c>
      <c r="M7" s="1" t="s">
        <v>19157</v>
      </c>
      <c r="N7" s="1" t="s">
        <v>19158</v>
      </c>
      <c r="O7" s="1" t="s">
        <v>19159</v>
      </c>
      <c r="P7" s="1">
        <v>418.0</v>
      </c>
      <c r="Q7" s="1">
        <v>28.0</v>
      </c>
      <c r="S7" s="1">
        <v>3.0</v>
      </c>
      <c r="U7" s="1">
        <v>341.0</v>
      </c>
      <c r="V7" s="1" t="s">
        <v>19160</v>
      </c>
      <c r="W7" s="10">
        <v>43160.0</v>
      </c>
      <c r="X7" s="1" t="s">
        <v>178</v>
      </c>
      <c r="Y7" s="1" t="s">
        <v>36</v>
      </c>
    </row>
    <row r="8">
      <c r="A8" s="1" t="s">
        <v>19161</v>
      </c>
      <c r="B8" s="1" t="s">
        <v>19162</v>
      </c>
      <c r="C8" s="1" t="s">
        <v>19113</v>
      </c>
      <c r="I8" s="1" t="s">
        <v>19163</v>
      </c>
      <c r="J8" s="4" t="s">
        <v>19164</v>
      </c>
      <c r="K8" s="1" t="s">
        <v>401</v>
      </c>
      <c r="L8" s="1" t="s">
        <v>10828</v>
      </c>
      <c r="M8" s="1" t="s">
        <v>19165</v>
      </c>
      <c r="N8" s="1" t="s">
        <v>19166</v>
      </c>
      <c r="O8" s="1" t="s">
        <v>19167</v>
      </c>
      <c r="P8" s="1">
        <v>418.0</v>
      </c>
      <c r="Q8" s="1">
        <v>31.0</v>
      </c>
      <c r="R8" s="1">
        <v>2.0</v>
      </c>
      <c r="S8" s="1">
        <v>1.0</v>
      </c>
      <c r="T8" s="1">
        <v>1.0</v>
      </c>
      <c r="U8" s="1">
        <v>370.0</v>
      </c>
      <c r="V8" s="1" t="s">
        <v>19168</v>
      </c>
      <c r="W8" s="10">
        <v>43251.0</v>
      </c>
      <c r="X8" s="1" t="s">
        <v>178</v>
      </c>
      <c r="Y8" s="1" t="s">
        <v>36</v>
      </c>
    </row>
    <row r="9">
      <c r="A9" s="1" t="s">
        <v>19169</v>
      </c>
      <c r="B9" s="1" t="s">
        <v>19170</v>
      </c>
      <c r="C9" s="1" t="s">
        <v>19113</v>
      </c>
      <c r="I9" s="1" t="s">
        <v>19171</v>
      </c>
      <c r="J9" s="4" t="s">
        <v>19172</v>
      </c>
      <c r="K9" s="1" t="s">
        <v>401</v>
      </c>
      <c r="L9" s="1" t="s">
        <v>10828</v>
      </c>
      <c r="M9" s="1" t="s">
        <v>19124</v>
      </c>
      <c r="N9" s="1" t="s">
        <v>19173</v>
      </c>
      <c r="O9" s="1" t="s">
        <v>19174</v>
      </c>
      <c r="P9" s="1">
        <v>418.0</v>
      </c>
      <c r="Q9" s="1">
        <v>81.0</v>
      </c>
      <c r="S9" s="1">
        <v>2.0</v>
      </c>
      <c r="U9" s="1">
        <v>221.0</v>
      </c>
      <c r="V9" s="1" t="s">
        <v>19175</v>
      </c>
      <c r="W9" s="10">
        <v>43405.0</v>
      </c>
      <c r="X9" s="1" t="s">
        <v>178</v>
      </c>
      <c r="Y9" s="1" t="s">
        <v>36</v>
      </c>
    </row>
    <row r="10">
      <c r="A10" s="1" t="s">
        <v>19176</v>
      </c>
      <c r="B10" s="1" t="s">
        <v>19177</v>
      </c>
      <c r="C10" s="1" t="s">
        <v>19113</v>
      </c>
      <c r="I10" s="1" t="s">
        <v>19178</v>
      </c>
      <c r="J10" s="4" t="s">
        <v>19179</v>
      </c>
      <c r="K10" s="1" t="s">
        <v>401</v>
      </c>
      <c r="L10" s="1" t="s">
        <v>10828</v>
      </c>
      <c r="M10" s="1" t="s">
        <v>19180</v>
      </c>
      <c r="N10" s="1" t="s">
        <v>19181</v>
      </c>
      <c r="O10" s="1" t="s">
        <v>19182</v>
      </c>
      <c r="P10" s="1">
        <v>418.0</v>
      </c>
      <c r="Q10" s="1">
        <v>17.0</v>
      </c>
      <c r="S10" s="1">
        <v>1.0</v>
      </c>
      <c r="U10" s="1">
        <v>274.0</v>
      </c>
      <c r="V10" s="1" t="s">
        <v>19183</v>
      </c>
      <c r="W10" s="10">
        <v>43396.0</v>
      </c>
      <c r="X10" s="1" t="s">
        <v>178</v>
      </c>
      <c r="Y10" s="1" t="s">
        <v>36</v>
      </c>
    </row>
    <row r="11">
      <c r="A11" s="1" t="s">
        <v>19184</v>
      </c>
      <c r="B11" s="1" t="s">
        <v>19185</v>
      </c>
      <c r="C11" s="1" t="s">
        <v>19186</v>
      </c>
      <c r="J11" s="4" t="s">
        <v>19187</v>
      </c>
      <c r="K11" s="1" t="s">
        <v>30</v>
      </c>
      <c r="L11" s="1" t="s">
        <v>10828</v>
      </c>
      <c r="M11" s="1" t="s">
        <v>19188</v>
      </c>
      <c r="N11" s="1" t="s">
        <v>19189</v>
      </c>
      <c r="O11" s="1" t="s">
        <v>19190</v>
      </c>
      <c r="P11" s="1">
        <v>4.0</v>
      </c>
      <c r="U11" s="1">
        <v>80.0</v>
      </c>
      <c r="V11" s="1" t="s">
        <v>19191</v>
      </c>
      <c r="W11" s="9"/>
      <c r="X11" s="1"/>
      <c r="Y11" s="16" t="s">
        <v>199</v>
      </c>
    </row>
    <row r="12">
      <c r="A12" s="1" t="s">
        <v>19192</v>
      </c>
      <c r="B12" s="1" t="s">
        <v>19193</v>
      </c>
      <c r="C12" s="1" t="s">
        <v>19113</v>
      </c>
      <c r="I12" s="1" t="s">
        <v>19194</v>
      </c>
      <c r="J12" s="4" t="s">
        <v>19195</v>
      </c>
      <c r="K12" s="1" t="s">
        <v>401</v>
      </c>
      <c r="L12" s="1" t="s">
        <v>10828</v>
      </c>
      <c r="M12" s="1" t="s">
        <v>19196</v>
      </c>
      <c r="N12" s="1" t="s">
        <v>19197</v>
      </c>
      <c r="O12" s="1" t="s">
        <v>19198</v>
      </c>
      <c r="P12" s="1">
        <v>418.0</v>
      </c>
      <c r="Q12" s="1">
        <v>5.0</v>
      </c>
      <c r="S12" s="1">
        <v>3.0</v>
      </c>
      <c r="U12" s="1">
        <v>655.0</v>
      </c>
      <c r="V12" s="1" t="s">
        <v>19199</v>
      </c>
      <c r="W12" s="10">
        <v>43224.0</v>
      </c>
      <c r="X12" s="1" t="s">
        <v>178</v>
      </c>
      <c r="Y12" s="1" t="s">
        <v>36</v>
      </c>
    </row>
    <row r="13">
      <c r="A13" s="1" t="s">
        <v>19200</v>
      </c>
      <c r="B13" s="1" t="s">
        <v>19201</v>
      </c>
      <c r="C13" s="1" t="s">
        <v>19113</v>
      </c>
      <c r="I13" s="1" t="s">
        <v>19202</v>
      </c>
      <c r="J13" s="4" t="s">
        <v>19203</v>
      </c>
      <c r="K13" s="1" t="s">
        <v>401</v>
      </c>
      <c r="L13" s="1" t="s">
        <v>10828</v>
      </c>
      <c r="M13" s="1" t="s">
        <v>19204</v>
      </c>
      <c r="N13" s="1" t="s">
        <v>19205</v>
      </c>
      <c r="O13" s="1" t="s">
        <v>19206</v>
      </c>
      <c r="P13" s="1">
        <v>418.0</v>
      </c>
      <c r="Q13" s="1">
        <v>31.0</v>
      </c>
      <c r="S13" s="1">
        <v>2.0</v>
      </c>
      <c r="U13" s="1">
        <v>529.0</v>
      </c>
      <c r="V13" s="1" t="s">
        <v>19207</v>
      </c>
      <c r="W13" s="10">
        <v>43396.0</v>
      </c>
      <c r="X13" s="1" t="s">
        <v>178</v>
      </c>
      <c r="Y13" s="1" t="s">
        <v>36</v>
      </c>
    </row>
    <row r="14">
      <c r="A14" s="1" t="s">
        <v>19208</v>
      </c>
      <c r="B14" s="1" t="s">
        <v>19129</v>
      </c>
      <c r="C14" s="1" t="s">
        <v>19209</v>
      </c>
      <c r="D14" s="1" t="s">
        <v>19210</v>
      </c>
      <c r="E14" s="1" t="s">
        <v>19211</v>
      </c>
      <c r="F14" s="1" t="s">
        <v>19212</v>
      </c>
      <c r="G14" s="1" t="s">
        <v>19213</v>
      </c>
      <c r="I14" s="1" t="s">
        <v>19214</v>
      </c>
      <c r="J14" s="4" t="s">
        <v>19215</v>
      </c>
      <c r="K14" s="1" t="s">
        <v>30</v>
      </c>
      <c r="L14" s="1" t="s">
        <v>10828</v>
      </c>
      <c r="M14" s="1" t="s">
        <v>19216</v>
      </c>
      <c r="N14" s="1" t="s">
        <v>19217</v>
      </c>
      <c r="O14" s="1" t="s">
        <v>19218</v>
      </c>
      <c r="P14" s="1">
        <v>1.0</v>
      </c>
      <c r="Q14" s="1">
        <v>1.0</v>
      </c>
      <c r="U14" s="1">
        <v>1070.0</v>
      </c>
      <c r="V14" s="1" t="s">
        <v>19219</v>
      </c>
      <c r="W14" s="10">
        <v>41609.0</v>
      </c>
      <c r="X14" s="1" t="s">
        <v>95</v>
      </c>
      <c r="Y14" s="16" t="s">
        <v>168</v>
      </c>
    </row>
    <row r="15">
      <c r="A15" s="1" t="s">
        <v>19220</v>
      </c>
      <c r="B15" s="1" t="s">
        <v>19221</v>
      </c>
      <c r="C15" s="1" t="s">
        <v>19222</v>
      </c>
      <c r="D15" s="1" t="s">
        <v>19223</v>
      </c>
      <c r="G15" s="1" t="s">
        <v>10280</v>
      </c>
      <c r="H15" s="1" t="s">
        <v>19224</v>
      </c>
      <c r="J15" s="4" t="s">
        <v>19225</v>
      </c>
      <c r="K15" s="1" t="s">
        <v>30</v>
      </c>
      <c r="L15" s="1" t="s">
        <v>19226</v>
      </c>
      <c r="M15" s="1" t="s">
        <v>19227</v>
      </c>
      <c r="N15" s="1" t="s">
        <v>19228</v>
      </c>
      <c r="O15" s="1" t="s">
        <v>19229</v>
      </c>
      <c r="P15" s="1">
        <v>1.0</v>
      </c>
      <c r="Q15" s="1">
        <v>2.0</v>
      </c>
      <c r="S15" s="1">
        <v>2.0</v>
      </c>
      <c r="U15" s="1">
        <v>633.0</v>
      </c>
      <c r="V15" s="1" t="s">
        <v>19230</v>
      </c>
      <c r="W15" s="10">
        <v>42762.0</v>
      </c>
      <c r="X15" s="1"/>
      <c r="Y15" s="1" t="s">
        <v>36</v>
      </c>
    </row>
    <row r="16">
      <c r="A16" s="1" t="s">
        <v>19231</v>
      </c>
      <c r="B16" s="1" t="s">
        <v>19232</v>
      </c>
      <c r="C16" s="1" t="s">
        <v>19233</v>
      </c>
      <c r="D16" s="1" t="s">
        <v>19234</v>
      </c>
      <c r="J16" s="4" t="s">
        <v>19235</v>
      </c>
      <c r="K16" s="1" t="s">
        <v>30</v>
      </c>
      <c r="L16" s="1" t="s">
        <v>8089</v>
      </c>
      <c r="M16" s="1" t="s">
        <v>15714</v>
      </c>
      <c r="N16" s="1" t="s">
        <v>19236</v>
      </c>
      <c r="O16" s="1" t="s">
        <v>19237</v>
      </c>
      <c r="P16" s="1">
        <v>1.0</v>
      </c>
      <c r="Q16" s="1">
        <v>1.0</v>
      </c>
      <c r="U16" s="1">
        <v>61.0</v>
      </c>
      <c r="V16" s="1" t="s">
        <v>19238</v>
      </c>
      <c r="W16" s="10">
        <v>44049.0</v>
      </c>
      <c r="X16" s="1"/>
      <c r="Y16" s="6"/>
    </row>
    <row r="17">
      <c r="A17" s="1" t="s">
        <v>19239</v>
      </c>
      <c r="B17" s="1" t="s">
        <v>19240</v>
      </c>
      <c r="C17" s="1" t="s">
        <v>19241</v>
      </c>
      <c r="D17" s="1" t="s">
        <v>19242</v>
      </c>
      <c r="E17" s="1" t="s">
        <v>19243</v>
      </c>
      <c r="F17" s="1" t="s">
        <v>19244</v>
      </c>
      <c r="G17" s="1" t="s">
        <v>19245</v>
      </c>
      <c r="H17" s="1" t="s">
        <v>19246</v>
      </c>
      <c r="I17" s="1" t="s">
        <v>19247</v>
      </c>
      <c r="J17" s="4" t="s">
        <v>19248</v>
      </c>
      <c r="K17" s="1" t="s">
        <v>2309</v>
      </c>
      <c r="L17" s="1" t="s">
        <v>10828</v>
      </c>
      <c r="M17" s="1" t="s">
        <v>10828</v>
      </c>
      <c r="N17" s="1" t="s">
        <v>19249</v>
      </c>
      <c r="O17" s="1" t="s">
        <v>19250</v>
      </c>
      <c r="P17" s="1">
        <v>1.0</v>
      </c>
      <c r="Q17" s="1">
        <v>3.0</v>
      </c>
      <c r="R17" s="1">
        <v>24.0</v>
      </c>
      <c r="S17" s="1">
        <v>7.0</v>
      </c>
      <c r="T17" s="1">
        <v>15.0</v>
      </c>
      <c r="U17" s="1">
        <v>803.0</v>
      </c>
      <c r="V17" s="1" t="s">
        <v>19251</v>
      </c>
      <c r="W17" s="10">
        <v>42889.0</v>
      </c>
      <c r="X17" s="1" t="s">
        <v>95</v>
      </c>
      <c r="Y17" s="1" t="s">
        <v>36</v>
      </c>
    </row>
    <row r="18">
      <c r="A18" s="1" t="s">
        <v>19252</v>
      </c>
      <c r="B18" s="1" t="s">
        <v>19253</v>
      </c>
      <c r="C18" s="1" t="s">
        <v>19253</v>
      </c>
      <c r="H18" s="1" t="s">
        <v>19254</v>
      </c>
      <c r="I18" s="1" t="s">
        <v>19255</v>
      </c>
      <c r="J18" s="4" t="s">
        <v>19256</v>
      </c>
      <c r="K18" s="1" t="s">
        <v>61</v>
      </c>
      <c r="L18" s="1" t="s">
        <v>10828</v>
      </c>
      <c r="M18" s="1" t="s">
        <v>19257</v>
      </c>
      <c r="N18" s="1" t="s">
        <v>19258</v>
      </c>
      <c r="O18" s="1" t="s">
        <v>19259</v>
      </c>
      <c r="P18" s="1">
        <v>12.0</v>
      </c>
      <c r="Q18" s="1">
        <v>225.0</v>
      </c>
      <c r="R18" s="1">
        <v>6072.0</v>
      </c>
      <c r="S18" s="1">
        <v>7894.0</v>
      </c>
      <c r="T18" s="1">
        <v>3894.0</v>
      </c>
      <c r="U18" s="1">
        <v>10327.0</v>
      </c>
      <c r="V18" s="1" t="s">
        <v>19260</v>
      </c>
      <c r="W18" s="10">
        <v>42583.0</v>
      </c>
      <c r="X18" s="1" t="s">
        <v>178</v>
      </c>
      <c r="Y18" s="16" t="s">
        <v>36</v>
      </c>
    </row>
    <row r="19">
      <c r="A19" s="1" t="s">
        <v>19261</v>
      </c>
      <c r="B19" s="1" t="s">
        <v>19262</v>
      </c>
      <c r="C19" s="1" t="s">
        <v>19263</v>
      </c>
      <c r="D19" s="1" t="s">
        <v>19264</v>
      </c>
      <c r="E19" s="1" t="s">
        <v>19265</v>
      </c>
      <c r="F19" s="1" t="s">
        <v>19266</v>
      </c>
      <c r="G19" s="1" t="s">
        <v>19267</v>
      </c>
      <c r="I19" s="1" t="s">
        <v>19268</v>
      </c>
      <c r="J19" s="4" t="s">
        <v>19269</v>
      </c>
      <c r="K19" s="1" t="s">
        <v>61</v>
      </c>
      <c r="L19" s="1" t="s">
        <v>10828</v>
      </c>
      <c r="M19" s="1" t="s">
        <v>19270</v>
      </c>
      <c r="N19" s="1" t="s">
        <v>19271</v>
      </c>
      <c r="O19" s="1" t="s">
        <v>19272</v>
      </c>
      <c r="P19" s="1">
        <v>1.0</v>
      </c>
      <c r="T19" s="1">
        <v>1.0</v>
      </c>
      <c r="U19" s="1">
        <v>398.0</v>
      </c>
      <c r="V19" s="1" t="s">
        <v>19273</v>
      </c>
      <c r="W19" s="10">
        <v>42994.0</v>
      </c>
      <c r="X19" s="1" t="s">
        <v>95</v>
      </c>
      <c r="Y19" s="1" t="s">
        <v>36</v>
      </c>
    </row>
    <row r="20">
      <c r="A20" s="1" t="s">
        <v>19274</v>
      </c>
      <c r="B20" s="1" t="s">
        <v>19275</v>
      </c>
      <c r="C20" s="1" t="s">
        <v>19276</v>
      </c>
      <c r="D20" s="1" t="s">
        <v>19277</v>
      </c>
      <c r="E20" s="1" t="s">
        <v>19278</v>
      </c>
      <c r="F20" s="1" t="s">
        <v>19279</v>
      </c>
      <c r="G20" s="1" t="s">
        <v>19280</v>
      </c>
      <c r="I20" s="1" t="s">
        <v>19281</v>
      </c>
      <c r="J20" s="4" t="s">
        <v>19282</v>
      </c>
      <c r="K20" s="1" t="s">
        <v>8466</v>
      </c>
      <c r="L20" s="1" t="s">
        <v>79</v>
      </c>
      <c r="M20" s="1" t="s">
        <v>19283</v>
      </c>
      <c r="N20" s="1" t="s">
        <v>19284</v>
      </c>
      <c r="O20" s="1" t="s">
        <v>19285</v>
      </c>
      <c r="P20" s="1">
        <v>3.0</v>
      </c>
      <c r="Q20" s="1">
        <v>7.0</v>
      </c>
      <c r="R20" s="1">
        <v>183.0</v>
      </c>
      <c r="S20" s="1">
        <v>17.0</v>
      </c>
      <c r="T20" s="1">
        <v>12.0</v>
      </c>
      <c r="U20" s="1">
        <v>578.0</v>
      </c>
      <c r="V20" s="1" t="s">
        <v>19286</v>
      </c>
      <c r="W20" s="10">
        <v>44089.0</v>
      </c>
      <c r="X20" s="1" t="s">
        <v>95</v>
      </c>
      <c r="Y20" s="1" t="s">
        <v>199</v>
      </c>
    </row>
    <row r="21">
      <c r="A21" s="1" t="s">
        <v>19287</v>
      </c>
      <c r="B21" s="1" t="s">
        <v>19288</v>
      </c>
      <c r="C21" s="1" t="s">
        <v>19289</v>
      </c>
      <c r="I21" s="1" t="s">
        <v>19290</v>
      </c>
      <c r="J21" s="4" t="s">
        <v>19291</v>
      </c>
      <c r="K21" s="1" t="s">
        <v>663</v>
      </c>
      <c r="L21" s="1" t="s">
        <v>10828</v>
      </c>
      <c r="M21" s="1" t="s">
        <v>19292</v>
      </c>
      <c r="N21" s="1" t="s">
        <v>19293</v>
      </c>
      <c r="O21" s="1" t="s">
        <v>19294</v>
      </c>
      <c r="P21" s="1">
        <v>43.0</v>
      </c>
      <c r="Q21" s="1">
        <v>19.0</v>
      </c>
      <c r="R21" s="1">
        <v>1.0</v>
      </c>
      <c r="S21" s="1">
        <v>2.0</v>
      </c>
      <c r="U21" s="1">
        <v>341.0</v>
      </c>
      <c r="V21" s="1" t="s">
        <v>19295</v>
      </c>
      <c r="W21" s="9"/>
      <c r="X21" s="1" t="s">
        <v>95</v>
      </c>
      <c r="Y21" s="1" t="s">
        <v>36</v>
      </c>
    </row>
    <row r="22">
      <c r="A22" s="1" t="s">
        <v>19296</v>
      </c>
      <c r="B22" s="1" t="s">
        <v>19297</v>
      </c>
      <c r="C22" s="1" t="s">
        <v>19298</v>
      </c>
      <c r="D22" s="1" t="s">
        <v>19299</v>
      </c>
      <c r="H22" s="1" t="s">
        <v>19300</v>
      </c>
      <c r="I22" s="1" t="s">
        <v>19301</v>
      </c>
      <c r="J22" s="4" t="s">
        <v>19302</v>
      </c>
      <c r="K22" s="1" t="s">
        <v>30</v>
      </c>
      <c r="L22" s="1" t="s">
        <v>10828</v>
      </c>
      <c r="M22" s="1" t="s">
        <v>19303</v>
      </c>
      <c r="N22" s="1" t="s">
        <v>19304</v>
      </c>
      <c r="O22" s="1" t="s">
        <v>19305</v>
      </c>
      <c r="P22" s="1">
        <v>1.0</v>
      </c>
      <c r="Q22" s="1">
        <v>1.0</v>
      </c>
      <c r="T22" s="1">
        <v>1.0</v>
      </c>
      <c r="U22" s="1">
        <v>332.0</v>
      </c>
      <c r="V22" s="1" t="s">
        <v>19306</v>
      </c>
      <c r="W22" s="10">
        <v>42238.0</v>
      </c>
      <c r="X22" s="1"/>
      <c r="Y22" s="1" t="s">
        <v>36</v>
      </c>
    </row>
    <row r="23">
      <c r="A23" s="1" t="s">
        <v>19307</v>
      </c>
      <c r="B23" s="1" t="s">
        <v>19308</v>
      </c>
      <c r="C23" s="1" t="s">
        <v>19113</v>
      </c>
      <c r="J23" s="4" t="s">
        <v>19309</v>
      </c>
      <c r="K23" s="1" t="s">
        <v>401</v>
      </c>
      <c r="L23" s="1" t="s">
        <v>10828</v>
      </c>
      <c r="M23" s="1" t="s">
        <v>19310</v>
      </c>
      <c r="N23" s="1" t="s">
        <v>19311</v>
      </c>
      <c r="O23" s="1" t="s">
        <v>19312</v>
      </c>
      <c r="P23" s="1">
        <v>418.0</v>
      </c>
      <c r="Q23" s="1">
        <v>18.0</v>
      </c>
      <c r="R23" s="1">
        <v>3.0</v>
      </c>
      <c r="S23" s="1">
        <v>2.0</v>
      </c>
      <c r="T23" s="1">
        <v>11.0</v>
      </c>
      <c r="U23" s="1">
        <v>1421.0</v>
      </c>
      <c r="V23" s="1" t="s">
        <v>19313</v>
      </c>
      <c r="W23" s="10">
        <v>43364.0</v>
      </c>
      <c r="X23" s="1" t="s">
        <v>178</v>
      </c>
      <c r="Y23" s="1" t="s">
        <v>36</v>
      </c>
    </row>
    <row r="24">
      <c r="A24" s="1" t="s">
        <v>19314</v>
      </c>
      <c r="B24" s="1" t="s">
        <v>19315</v>
      </c>
      <c r="C24" s="1" t="s">
        <v>19113</v>
      </c>
      <c r="I24" s="1" t="s">
        <v>19316</v>
      </c>
      <c r="J24" s="4" t="s">
        <v>19317</v>
      </c>
      <c r="K24" s="1" t="s">
        <v>401</v>
      </c>
      <c r="L24" s="1" t="s">
        <v>10828</v>
      </c>
      <c r="M24" s="1" t="s">
        <v>19318</v>
      </c>
      <c r="N24" s="1" t="s">
        <v>19319</v>
      </c>
      <c r="O24" s="1" t="s">
        <v>19320</v>
      </c>
      <c r="P24" s="1">
        <v>418.0</v>
      </c>
      <c r="Q24" s="1">
        <v>6.0</v>
      </c>
      <c r="S24" s="1">
        <v>1.0</v>
      </c>
      <c r="T24" s="1">
        <v>2.0</v>
      </c>
      <c r="U24" s="1">
        <v>428.0</v>
      </c>
      <c r="V24" s="1" t="s">
        <v>19321</v>
      </c>
      <c r="W24" s="10">
        <v>44232.0</v>
      </c>
      <c r="X24" s="1" t="s">
        <v>178</v>
      </c>
      <c r="Y24" s="1" t="s">
        <v>36</v>
      </c>
    </row>
    <row r="25">
      <c r="A25" s="1" t="s">
        <v>19322</v>
      </c>
      <c r="B25" s="1" t="s">
        <v>19323</v>
      </c>
      <c r="C25" s="1" t="s">
        <v>19113</v>
      </c>
      <c r="I25" s="1" t="s">
        <v>19324</v>
      </c>
      <c r="J25" s="4" t="s">
        <v>19325</v>
      </c>
      <c r="K25" s="1" t="s">
        <v>401</v>
      </c>
      <c r="L25" s="1" t="s">
        <v>10828</v>
      </c>
      <c r="M25" s="1" t="s">
        <v>19180</v>
      </c>
      <c r="N25" s="1" t="s">
        <v>19326</v>
      </c>
      <c r="O25" s="1" t="s">
        <v>19327</v>
      </c>
      <c r="P25" s="1">
        <v>418.0</v>
      </c>
      <c r="Q25" s="1">
        <v>82.0</v>
      </c>
      <c r="S25" s="1">
        <v>1.0</v>
      </c>
      <c r="U25" s="1">
        <v>344.0</v>
      </c>
      <c r="V25" s="1" t="s">
        <v>19328</v>
      </c>
      <c r="W25" s="10">
        <v>43479.0</v>
      </c>
      <c r="X25" s="1" t="s">
        <v>178</v>
      </c>
      <c r="Y25" s="1" t="s">
        <v>36</v>
      </c>
    </row>
    <row r="26">
      <c r="A26" s="1" t="s">
        <v>19329</v>
      </c>
      <c r="B26" s="1" t="s">
        <v>19330</v>
      </c>
      <c r="C26" s="1" t="s">
        <v>19331</v>
      </c>
      <c r="I26" s="1" t="s">
        <v>19332</v>
      </c>
      <c r="J26" s="4" t="s">
        <v>19333</v>
      </c>
      <c r="K26" s="1" t="s">
        <v>2309</v>
      </c>
      <c r="L26" s="1" t="s">
        <v>10828</v>
      </c>
      <c r="M26" s="1" t="s">
        <v>10828</v>
      </c>
      <c r="N26" s="1" t="s">
        <v>19334</v>
      </c>
      <c r="O26" s="1" t="s">
        <v>19335</v>
      </c>
      <c r="P26" s="1">
        <v>3.0</v>
      </c>
      <c r="Q26" s="1">
        <v>16.0</v>
      </c>
      <c r="R26" s="1">
        <v>160.0</v>
      </c>
      <c r="S26" s="1">
        <v>16.0</v>
      </c>
      <c r="T26" s="1">
        <v>19.0</v>
      </c>
      <c r="U26" s="1">
        <v>100.0</v>
      </c>
      <c r="V26" s="1" t="s">
        <v>19336</v>
      </c>
      <c r="W26" s="10">
        <v>43411.0</v>
      </c>
      <c r="X26" s="1" t="s">
        <v>135</v>
      </c>
      <c r="Y26" s="1" t="s">
        <v>3334</v>
      </c>
    </row>
    <row r="27">
      <c r="A27" s="1" t="s">
        <v>19337</v>
      </c>
      <c r="B27" s="1" t="s">
        <v>19338</v>
      </c>
      <c r="C27" s="1" t="s">
        <v>19339</v>
      </c>
      <c r="D27" s="1" t="s">
        <v>19340</v>
      </c>
      <c r="E27" s="1" t="s">
        <v>19341</v>
      </c>
      <c r="F27" s="1" t="s">
        <v>19342</v>
      </c>
      <c r="G27" s="1" t="s">
        <v>19343</v>
      </c>
      <c r="I27" s="1" t="s">
        <v>19344</v>
      </c>
      <c r="J27" s="4" t="s">
        <v>19345</v>
      </c>
      <c r="K27" s="1" t="s">
        <v>61</v>
      </c>
      <c r="L27" s="1" t="s">
        <v>10828</v>
      </c>
      <c r="M27" s="1" t="s">
        <v>19346</v>
      </c>
      <c r="N27" s="1" t="s">
        <v>19347</v>
      </c>
      <c r="O27" s="1" t="s">
        <v>19348</v>
      </c>
      <c r="P27" s="1">
        <v>7.0</v>
      </c>
      <c r="Q27" s="1">
        <v>157.0</v>
      </c>
      <c r="R27" s="1">
        <v>1677.0</v>
      </c>
      <c r="S27" s="1">
        <v>661.0</v>
      </c>
      <c r="T27" s="1">
        <v>695.0</v>
      </c>
      <c r="U27" s="1">
        <v>5884.0</v>
      </c>
      <c r="V27" s="1" t="s">
        <v>19349</v>
      </c>
      <c r="W27" s="10">
        <v>38437.0</v>
      </c>
      <c r="X27" s="1"/>
      <c r="Y27" s="16" t="s">
        <v>36</v>
      </c>
    </row>
    <row r="28">
      <c r="A28" s="1" t="s">
        <v>19350</v>
      </c>
      <c r="B28" s="1" t="s">
        <v>19351</v>
      </c>
      <c r="C28" s="1" t="s">
        <v>19113</v>
      </c>
      <c r="I28" s="1" t="s">
        <v>19352</v>
      </c>
      <c r="J28" s="4" t="s">
        <v>19353</v>
      </c>
      <c r="K28" s="1" t="s">
        <v>401</v>
      </c>
      <c r="L28" s="1" t="s">
        <v>10828</v>
      </c>
      <c r="M28" s="1" t="s">
        <v>19124</v>
      </c>
      <c r="N28" s="1" t="s">
        <v>19354</v>
      </c>
      <c r="O28" s="1" t="s">
        <v>19355</v>
      </c>
      <c r="P28" s="1">
        <v>418.0</v>
      </c>
      <c r="Q28" s="1">
        <v>9.0</v>
      </c>
      <c r="S28" s="1">
        <v>2.0</v>
      </c>
      <c r="U28" s="1">
        <v>143.0</v>
      </c>
      <c r="V28" s="1" t="s">
        <v>19356</v>
      </c>
      <c r="W28" s="10">
        <v>43791.0</v>
      </c>
      <c r="X28" s="1" t="s">
        <v>178</v>
      </c>
      <c r="Y28" s="1" t="s">
        <v>36</v>
      </c>
    </row>
    <row r="29">
      <c r="A29" s="1" t="s">
        <v>19357</v>
      </c>
      <c r="B29" s="1" t="s">
        <v>19358</v>
      </c>
      <c r="C29" s="1" t="s">
        <v>19113</v>
      </c>
      <c r="I29" s="1" t="s">
        <v>19359</v>
      </c>
      <c r="J29" s="4" t="s">
        <v>19360</v>
      </c>
      <c r="K29" s="1" t="s">
        <v>401</v>
      </c>
      <c r="L29" s="1" t="s">
        <v>10828</v>
      </c>
      <c r="M29" s="1" t="s">
        <v>19318</v>
      </c>
      <c r="N29" s="1" t="s">
        <v>19361</v>
      </c>
      <c r="O29" s="1" t="s">
        <v>19362</v>
      </c>
      <c r="P29" s="1">
        <v>418.0</v>
      </c>
      <c r="Q29" s="1">
        <v>6.0</v>
      </c>
      <c r="R29" s="1">
        <v>1.0</v>
      </c>
      <c r="S29" s="1">
        <v>1.0</v>
      </c>
      <c r="T29" s="1">
        <v>1.0</v>
      </c>
      <c r="U29" s="1">
        <v>886.0</v>
      </c>
      <c r="V29" s="1" t="s">
        <v>19363</v>
      </c>
      <c r="W29" s="10">
        <v>44186.0</v>
      </c>
      <c r="X29" s="1" t="s">
        <v>178</v>
      </c>
      <c r="Y29" s="1" t="s">
        <v>36</v>
      </c>
    </row>
    <row r="30">
      <c r="A30" s="1" t="s">
        <v>19364</v>
      </c>
      <c r="B30" s="1" t="s">
        <v>19365</v>
      </c>
      <c r="C30" s="1" t="s">
        <v>19113</v>
      </c>
      <c r="I30" s="1" t="s">
        <v>19366</v>
      </c>
      <c r="J30" s="4" t="s">
        <v>19367</v>
      </c>
      <c r="K30" s="1" t="s">
        <v>401</v>
      </c>
      <c r="L30" s="1" t="s">
        <v>10828</v>
      </c>
      <c r="M30" s="1" t="s">
        <v>19124</v>
      </c>
      <c r="N30" s="1" t="s">
        <v>19368</v>
      </c>
      <c r="O30" s="1" t="s">
        <v>19369</v>
      </c>
      <c r="P30" s="1">
        <v>418.0</v>
      </c>
      <c r="Q30" s="1">
        <v>14.0</v>
      </c>
      <c r="R30" s="1">
        <v>2.0</v>
      </c>
      <c r="S30" s="1">
        <v>1.0</v>
      </c>
      <c r="U30" s="1">
        <v>339.0</v>
      </c>
      <c r="V30" s="1" t="s">
        <v>19370</v>
      </c>
      <c r="W30" s="10">
        <v>43437.0</v>
      </c>
      <c r="X30" s="1" t="s">
        <v>178</v>
      </c>
      <c r="Y30" s="1" t="s">
        <v>36</v>
      </c>
    </row>
    <row r="31">
      <c r="A31" s="1" t="s">
        <v>19371</v>
      </c>
      <c r="B31" s="1" t="s">
        <v>19372</v>
      </c>
      <c r="C31" s="1" t="s">
        <v>19113</v>
      </c>
      <c r="H31" s="1" t="s">
        <v>19373</v>
      </c>
      <c r="I31" s="1" t="s">
        <v>19374</v>
      </c>
      <c r="J31" s="4" t="s">
        <v>19375</v>
      </c>
      <c r="K31" s="1" t="s">
        <v>401</v>
      </c>
      <c r="L31" s="1" t="s">
        <v>10828</v>
      </c>
      <c r="M31" s="1" t="s">
        <v>19376</v>
      </c>
      <c r="N31" s="1" t="s">
        <v>19377</v>
      </c>
      <c r="O31" s="1" t="s">
        <v>19378</v>
      </c>
      <c r="P31" s="1">
        <v>418.0</v>
      </c>
      <c r="Q31" s="1">
        <v>31.0</v>
      </c>
      <c r="R31" s="1">
        <v>3.0</v>
      </c>
      <c r="S31" s="1">
        <v>3.0</v>
      </c>
      <c r="T31" s="1">
        <v>1.0</v>
      </c>
      <c r="U31" s="1">
        <v>1318.0</v>
      </c>
      <c r="V31" s="1" t="s">
        <v>19379</v>
      </c>
      <c r="W31" s="10">
        <v>43178.0</v>
      </c>
      <c r="X31" s="1" t="s">
        <v>178</v>
      </c>
      <c r="Y31" s="1" t="s">
        <v>36</v>
      </c>
    </row>
    <row r="32">
      <c r="A32" s="1" t="s">
        <v>19380</v>
      </c>
      <c r="B32" s="1" t="s">
        <v>19381</v>
      </c>
      <c r="C32" s="1" t="s">
        <v>19382</v>
      </c>
      <c r="D32" s="1" t="s">
        <v>19383</v>
      </c>
      <c r="F32" s="1" t="s">
        <v>19384</v>
      </c>
      <c r="G32" s="1" t="s">
        <v>2906</v>
      </c>
      <c r="I32" s="1" t="s">
        <v>19381</v>
      </c>
      <c r="J32" s="4" t="s">
        <v>19385</v>
      </c>
      <c r="K32" s="1" t="s">
        <v>30</v>
      </c>
      <c r="L32" s="1" t="s">
        <v>10828</v>
      </c>
      <c r="M32" s="1" t="s">
        <v>19386</v>
      </c>
      <c r="N32" s="1" t="s">
        <v>19387</v>
      </c>
      <c r="O32" s="1" t="s">
        <v>19388</v>
      </c>
      <c r="P32" s="1">
        <v>1.0</v>
      </c>
      <c r="Q32" s="1">
        <v>1.0</v>
      </c>
      <c r="R32" s="1">
        <v>2.0</v>
      </c>
      <c r="S32" s="1">
        <v>2.0</v>
      </c>
      <c r="U32" s="1">
        <v>3128.0</v>
      </c>
      <c r="V32" s="1" t="s">
        <v>19389</v>
      </c>
      <c r="W32" s="10">
        <v>41590.0</v>
      </c>
      <c r="X32" s="1" t="s">
        <v>95</v>
      </c>
      <c r="Y32" s="6"/>
    </row>
    <row r="33">
      <c r="A33" s="1" t="s">
        <v>19390</v>
      </c>
      <c r="B33" s="1" t="s">
        <v>19391</v>
      </c>
      <c r="C33" s="1" t="s">
        <v>19392</v>
      </c>
      <c r="G33" s="1" t="s">
        <v>19393</v>
      </c>
      <c r="J33" s="4" t="s">
        <v>19394</v>
      </c>
      <c r="K33" s="1" t="s">
        <v>30</v>
      </c>
      <c r="L33" s="1" t="s">
        <v>10828</v>
      </c>
      <c r="M33" s="1" t="s">
        <v>10828</v>
      </c>
      <c r="N33" s="1" t="s">
        <v>19395</v>
      </c>
      <c r="O33" s="1" t="s">
        <v>19396</v>
      </c>
      <c r="P33" s="1">
        <v>3.0</v>
      </c>
      <c r="Q33" s="1">
        <v>2.0</v>
      </c>
      <c r="U33" s="1">
        <v>14.0</v>
      </c>
      <c r="V33" s="1" t="s">
        <v>19397</v>
      </c>
      <c r="W33" s="9"/>
      <c r="X33" s="1"/>
      <c r="Y33" s="1" t="s">
        <v>199</v>
      </c>
    </row>
    <row r="34">
      <c r="A34" s="1" t="s">
        <v>19398</v>
      </c>
      <c r="B34" s="1" t="s">
        <v>19399</v>
      </c>
      <c r="C34" s="1" t="s">
        <v>19113</v>
      </c>
      <c r="J34" s="4" t="s">
        <v>19400</v>
      </c>
      <c r="K34" s="1" t="s">
        <v>401</v>
      </c>
      <c r="L34" s="1" t="s">
        <v>10828</v>
      </c>
      <c r="M34" s="1" t="s">
        <v>19401</v>
      </c>
      <c r="N34" s="1" t="s">
        <v>19402</v>
      </c>
      <c r="O34" s="1" t="s">
        <v>19403</v>
      </c>
      <c r="P34" s="1">
        <v>418.0</v>
      </c>
      <c r="Q34" s="1">
        <v>6.0</v>
      </c>
      <c r="R34" s="1">
        <v>1.0</v>
      </c>
      <c r="S34" s="1">
        <v>1.0</v>
      </c>
      <c r="T34" s="1">
        <v>1.0</v>
      </c>
      <c r="U34" s="1">
        <v>1103.0</v>
      </c>
      <c r="V34" s="1" t="s">
        <v>19404</v>
      </c>
      <c r="W34" s="10">
        <v>43997.0</v>
      </c>
      <c r="X34" s="1" t="s">
        <v>178</v>
      </c>
      <c r="Y34" s="1" t="s">
        <v>36</v>
      </c>
    </row>
    <row r="35">
      <c r="A35" s="1" t="s">
        <v>19405</v>
      </c>
      <c r="B35" s="1" t="s">
        <v>19406</v>
      </c>
      <c r="C35" s="1" t="s">
        <v>19113</v>
      </c>
      <c r="J35" s="4" t="s">
        <v>19407</v>
      </c>
      <c r="K35" s="1" t="s">
        <v>401</v>
      </c>
      <c r="L35" s="1" t="s">
        <v>10828</v>
      </c>
      <c r="M35" s="1" t="s">
        <v>19401</v>
      </c>
      <c r="N35" s="1" t="s">
        <v>19408</v>
      </c>
      <c r="O35" s="1" t="s">
        <v>19409</v>
      </c>
      <c r="P35" s="1">
        <v>418.0</v>
      </c>
      <c r="Q35" s="1">
        <v>7.0</v>
      </c>
      <c r="S35" s="1">
        <v>1.0</v>
      </c>
      <c r="T35" s="1">
        <v>1.0</v>
      </c>
      <c r="U35" s="1">
        <v>3143.0</v>
      </c>
      <c r="V35" s="1" t="s">
        <v>19410</v>
      </c>
      <c r="W35" s="10">
        <v>43969.0</v>
      </c>
      <c r="X35" s="1" t="s">
        <v>178</v>
      </c>
      <c r="Y35" s="1" t="s">
        <v>36</v>
      </c>
    </row>
    <row r="36">
      <c r="A36" s="1" t="s">
        <v>19411</v>
      </c>
      <c r="B36" s="1" t="s">
        <v>19412</v>
      </c>
      <c r="C36" s="1" t="s">
        <v>19413</v>
      </c>
      <c r="D36" s="1" t="s">
        <v>19414</v>
      </c>
      <c r="E36" s="1" t="s">
        <v>19415</v>
      </c>
      <c r="F36" s="1" t="s">
        <v>19279</v>
      </c>
      <c r="G36" s="1" t="s">
        <v>19416</v>
      </c>
      <c r="I36" s="1" t="s">
        <v>19417</v>
      </c>
      <c r="J36" s="4" t="s">
        <v>19418</v>
      </c>
      <c r="K36" s="1" t="s">
        <v>2309</v>
      </c>
      <c r="L36" s="1" t="s">
        <v>16238</v>
      </c>
      <c r="M36" s="1" t="s">
        <v>19419</v>
      </c>
      <c r="N36" s="1" t="s">
        <v>19420</v>
      </c>
      <c r="O36" s="1" t="s">
        <v>19421</v>
      </c>
      <c r="P36" s="1">
        <v>1.0</v>
      </c>
      <c r="Q36" s="1">
        <v>1.0</v>
      </c>
      <c r="U36" s="1">
        <v>127.0</v>
      </c>
      <c r="V36" s="1" t="s">
        <v>19422</v>
      </c>
      <c r="W36" s="9"/>
      <c r="X36" s="1" t="s">
        <v>95</v>
      </c>
      <c r="Y36" s="1" t="s">
        <v>36</v>
      </c>
    </row>
    <row r="37">
      <c r="A37" s="1" t="s">
        <v>19423</v>
      </c>
      <c r="B37" s="1" t="s">
        <v>19424</v>
      </c>
      <c r="C37" s="1" t="s">
        <v>19425</v>
      </c>
      <c r="I37" s="1" t="s">
        <v>19426</v>
      </c>
      <c r="J37" s="4" t="s">
        <v>19427</v>
      </c>
      <c r="K37" s="1" t="s">
        <v>2309</v>
      </c>
      <c r="L37" s="1" t="s">
        <v>10828</v>
      </c>
      <c r="M37" s="1" t="s">
        <v>19428</v>
      </c>
      <c r="N37" s="1" t="s">
        <v>19429</v>
      </c>
      <c r="O37" s="1" t="s">
        <v>19430</v>
      </c>
      <c r="P37" s="1">
        <v>59.0</v>
      </c>
      <c r="Q37" s="1">
        <v>3.0</v>
      </c>
      <c r="R37" s="1">
        <v>3.0</v>
      </c>
      <c r="S37" s="1">
        <v>4.0</v>
      </c>
      <c r="T37" s="1">
        <v>110.0</v>
      </c>
      <c r="U37" s="1">
        <v>651.0</v>
      </c>
      <c r="V37" s="1" t="s">
        <v>19431</v>
      </c>
      <c r="W37" s="9"/>
      <c r="X37" s="1" t="s">
        <v>95</v>
      </c>
      <c r="Y37" s="16" t="s">
        <v>36</v>
      </c>
    </row>
    <row r="38">
      <c r="A38" s="1" t="s">
        <v>19432</v>
      </c>
      <c r="B38" s="1" t="s">
        <v>19433</v>
      </c>
      <c r="C38" s="1" t="s">
        <v>19434</v>
      </c>
      <c r="H38" s="1" t="s">
        <v>19435</v>
      </c>
      <c r="I38" s="1" t="s">
        <v>19436</v>
      </c>
      <c r="J38" s="4" t="s">
        <v>19437</v>
      </c>
      <c r="K38" s="1" t="s">
        <v>663</v>
      </c>
      <c r="L38" s="1" t="s">
        <v>10828</v>
      </c>
      <c r="M38" s="1" t="s">
        <v>15725</v>
      </c>
      <c r="N38" s="1" t="s">
        <v>19438</v>
      </c>
      <c r="O38" s="1" t="s">
        <v>19439</v>
      </c>
      <c r="P38" s="1">
        <v>41.0</v>
      </c>
      <c r="Q38" s="1">
        <v>5.0</v>
      </c>
      <c r="R38" s="1">
        <v>6.0</v>
      </c>
      <c r="S38" s="1">
        <v>7.0</v>
      </c>
      <c r="T38" s="1">
        <v>19.0</v>
      </c>
      <c r="U38" s="1">
        <v>218.0</v>
      </c>
      <c r="V38" s="1" t="s">
        <v>19440</v>
      </c>
      <c r="W38" s="10">
        <v>42917.0</v>
      </c>
      <c r="X38" s="1" t="s">
        <v>135</v>
      </c>
      <c r="Y38" s="1" t="s">
        <v>3334</v>
      </c>
    </row>
    <row r="39">
      <c r="A39" s="1" t="s">
        <v>19441</v>
      </c>
      <c r="B39" s="1" t="s">
        <v>19442</v>
      </c>
      <c r="C39" s="1" t="s">
        <v>19443</v>
      </c>
      <c r="I39" s="1" t="s">
        <v>19444</v>
      </c>
      <c r="J39" s="4" t="s">
        <v>19445</v>
      </c>
      <c r="K39" s="1" t="s">
        <v>2309</v>
      </c>
      <c r="L39" s="1" t="s">
        <v>10828</v>
      </c>
      <c r="M39" s="1" t="s">
        <v>10828</v>
      </c>
      <c r="N39" s="1" t="s">
        <v>19446</v>
      </c>
      <c r="O39" s="1" t="s">
        <v>19447</v>
      </c>
      <c r="P39" s="1">
        <v>32.0</v>
      </c>
      <c r="Q39" s="1">
        <v>6.0</v>
      </c>
      <c r="R39" s="1">
        <v>23.0</v>
      </c>
      <c r="S39" s="1">
        <v>22.0</v>
      </c>
      <c r="T39" s="1">
        <v>99.0</v>
      </c>
      <c r="U39" s="1">
        <v>722.0</v>
      </c>
      <c r="V39" s="1" t="s">
        <v>19448</v>
      </c>
      <c r="W39" s="9"/>
      <c r="X39" s="1" t="s">
        <v>178</v>
      </c>
      <c r="Y39" s="16" t="s">
        <v>36</v>
      </c>
    </row>
    <row r="40">
      <c r="A40" s="1" t="s">
        <v>19449</v>
      </c>
      <c r="B40" s="1" t="s">
        <v>19450</v>
      </c>
      <c r="C40" s="1" t="s">
        <v>19113</v>
      </c>
      <c r="I40" s="1" t="s">
        <v>19451</v>
      </c>
      <c r="J40" s="4" t="s">
        <v>19452</v>
      </c>
      <c r="K40" s="1" t="s">
        <v>401</v>
      </c>
      <c r="L40" s="1" t="s">
        <v>10828</v>
      </c>
      <c r="M40" s="1" t="s">
        <v>19124</v>
      </c>
      <c r="N40" s="1" t="s">
        <v>19453</v>
      </c>
      <c r="O40" s="1" t="s">
        <v>19454</v>
      </c>
      <c r="P40" s="1">
        <v>418.0</v>
      </c>
      <c r="Q40" s="1">
        <v>9.0</v>
      </c>
      <c r="S40" s="1">
        <v>1.0</v>
      </c>
      <c r="U40" s="1">
        <v>200.0</v>
      </c>
      <c r="V40" s="1" t="s">
        <v>19455</v>
      </c>
      <c r="W40" s="10">
        <v>44068.0</v>
      </c>
      <c r="X40" s="1" t="s">
        <v>178</v>
      </c>
      <c r="Y40" s="1" t="s">
        <v>36</v>
      </c>
    </row>
    <row r="41">
      <c r="A41" s="1" t="s">
        <v>19456</v>
      </c>
      <c r="B41" s="1" t="s">
        <v>19457</v>
      </c>
      <c r="C41" s="1" t="s">
        <v>19458</v>
      </c>
      <c r="D41" s="1" t="s">
        <v>19459</v>
      </c>
      <c r="E41" s="1" t="s">
        <v>19460</v>
      </c>
      <c r="F41" s="1" t="s">
        <v>19461</v>
      </c>
      <c r="H41" s="1" t="s">
        <v>19462</v>
      </c>
      <c r="I41" s="1" t="s">
        <v>19463</v>
      </c>
      <c r="J41" s="4" t="s">
        <v>19464</v>
      </c>
      <c r="K41" s="1" t="s">
        <v>1316</v>
      </c>
      <c r="L41" s="1" t="s">
        <v>19465</v>
      </c>
      <c r="M41" s="1" t="s">
        <v>19466</v>
      </c>
      <c r="N41" s="1" t="s">
        <v>19467</v>
      </c>
      <c r="O41" s="1" t="s">
        <v>19468</v>
      </c>
      <c r="P41" s="1">
        <v>1.0</v>
      </c>
      <c r="Q41" s="1">
        <v>2.0</v>
      </c>
      <c r="R41" s="1">
        <v>2.0</v>
      </c>
      <c r="S41" s="1">
        <v>2.0</v>
      </c>
      <c r="U41" s="1">
        <v>757.0</v>
      </c>
      <c r="V41" s="1" t="s">
        <v>19469</v>
      </c>
      <c r="W41" s="10">
        <v>43749.0</v>
      </c>
      <c r="X41" s="1" t="s">
        <v>95</v>
      </c>
      <c r="Y41" s="1" t="s">
        <v>36</v>
      </c>
    </row>
    <row r="42">
      <c r="A42" s="1" t="s">
        <v>19470</v>
      </c>
      <c r="B42" s="1" t="s">
        <v>19471</v>
      </c>
      <c r="C42" s="1" t="s">
        <v>19113</v>
      </c>
      <c r="J42" s="4" t="s">
        <v>19472</v>
      </c>
      <c r="K42" s="1" t="s">
        <v>401</v>
      </c>
      <c r="L42" s="1" t="s">
        <v>10828</v>
      </c>
      <c r="M42" s="1" t="s">
        <v>19473</v>
      </c>
      <c r="N42" s="1" t="s">
        <v>19474</v>
      </c>
      <c r="O42" s="1" t="s">
        <v>19475</v>
      </c>
      <c r="P42" s="1">
        <v>418.0</v>
      </c>
      <c r="Q42" s="1">
        <v>23.0</v>
      </c>
      <c r="R42" s="1">
        <v>4.0</v>
      </c>
      <c r="S42" s="1">
        <v>2.0</v>
      </c>
      <c r="T42" s="1">
        <v>10.0</v>
      </c>
      <c r="U42" s="1">
        <v>1270.0</v>
      </c>
      <c r="V42" s="1" t="s">
        <v>19476</v>
      </c>
      <c r="W42" s="10">
        <v>43447.0</v>
      </c>
      <c r="X42" s="1" t="s">
        <v>178</v>
      </c>
      <c r="Y42" s="1" t="s">
        <v>36</v>
      </c>
    </row>
    <row r="43">
      <c r="A43" s="1" t="s">
        <v>19477</v>
      </c>
      <c r="B43" s="1" t="s">
        <v>19478</v>
      </c>
      <c r="C43" s="1" t="s">
        <v>19479</v>
      </c>
      <c r="D43" s="1" t="s">
        <v>19480</v>
      </c>
      <c r="E43" s="1" t="s">
        <v>19481</v>
      </c>
      <c r="G43" s="1" t="s">
        <v>19482</v>
      </c>
      <c r="H43" s="1" t="s">
        <v>19483</v>
      </c>
      <c r="I43" s="1" t="s">
        <v>19484</v>
      </c>
      <c r="J43" s="4" t="s">
        <v>19485</v>
      </c>
      <c r="K43" s="1" t="s">
        <v>30</v>
      </c>
      <c r="L43" s="1" t="s">
        <v>79</v>
      </c>
      <c r="M43" s="1" t="s">
        <v>19486</v>
      </c>
      <c r="N43" s="1" t="s">
        <v>19487</v>
      </c>
      <c r="O43" s="1" t="s">
        <v>19488</v>
      </c>
      <c r="P43" s="1">
        <v>1.0</v>
      </c>
      <c r="Q43" s="1">
        <v>1.0</v>
      </c>
      <c r="U43" s="1">
        <v>43.0</v>
      </c>
      <c r="V43" s="1" t="s">
        <v>19489</v>
      </c>
      <c r="W43" s="9"/>
      <c r="X43" s="1" t="s">
        <v>135</v>
      </c>
      <c r="Y43" s="1" t="s">
        <v>199</v>
      </c>
    </row>
    <row r="44">
      <c r="A44" s="1" t="s">
        <v>19490</v>
      </c>
      <c r="B44" s="1" t="s">
        <v>19491</v>
      </c>
      <c r="C44" s="1" t="s">
        <v>19492</v>
      </c>
      <c r="D44" s="1" t="s">
        <v>19493</v>
      </c>
      <c r="E44" s="1" t="s">
        <v>19494</v>
      </c>
      <c r="H44" s="1" t="s">
        <v>7664</v>
      </c>
      <c r="I44" s="1" t="s">
        <v>19495</v>
      </c>
      <c r="J44" s="4" t="s">
        <v>19496</v>
      </c>
      <c r="K44" s="1" t="s">
        <v>401</v>
      </c>
      <c r="L44" s="1" t="s">
        <v>10828</v>
      </c>
      <c r="M44" s="1" t="s">
        <v>19497</v>
      </c>
      <c r="N44" s="1" t="s">
        <v>19498</v>
      </c>
      <c r="O44" s="1" t="s">
        <v>19499</v>
      </c>
      <c r="P44" s="1">
        <v>1.0</v>
      </c>
      <c r="S44" s="1">
        <v>1.0</v>
      </c>
      <c r="U44" s="1">
        <v>476.0</v>
      </c>
      <c r="V44" s="1" t="s">
        <v>19500</v>
      </c>
      <c r="W44" s="10">
        <v>43667.0</v>
      </c>
      <c r="X44" s="1"/>
      <c r="Y44" s="1" t="s">
        <v>36</v>
      </c>
    </row>
    <row r="45">
      <c r="A45" s="1" t="s">
        <v>19501</v>
      </c>
      <c r="B45" s="1" t="s">
        <v>19502</v>
      </c>
      <c r="C45" s="1" t="s">
        <v>19503</v>
      </c>
      <c r="D45" s="1" t="s">
        <v>19504</v>
      </c>
      <c r="E45" s="1" t="s">
        <v>19505</v>
      </c>
      <c r="F45" s="1" t="s">
        <v>19506</v>
      </c>
      <c r="G45" s="1" t="s">
        <v>5053</v>
      </c>
      <c r="J45" s="4" t="s">
        <v>19507</v>
      </c>
      <c r="K45" s="1" t="s">
        <v>30</v>
      </c>
      <c r="L45" s="1" t="s">
        <v>10828</v>
      </c>
      <c r="M45" s="1" t="s">
        <v>19508</v>
      </c>
      <c r="N45" s="1" t="s">
        <v>19509</v>
      </c>
      <c r="O45" s="1" t="s">
        <v>19510</v>
      </c>
      <c r="P45" s="1">
        <v>1.0</v>
      </c>
      <c r="Q45" s="1">
        <v>1.0</v>
      </c>
      <c r="R45" s="1">
        <v>3.0</v>
      </c>
      <c r="T45" s="1">
        <v>2.0</v>
      </c>
      <c r="U45" s="1">
        <v>2999.0</v>
      </c>
      <c r="V45" s="1" t="s">
        <v>19511</v>
      </c>
      <c r="W45" s="10">
        <v>43554.0</v>
      </c>
      <c r="X45" s="1"/>
      <c r="Y45" s="1" t="s">
        <v>168</v>
      </c>
    </row>
    <row r="46">
      <c r="A46" s="1" t="s">
        <v>19512</v>
      </c>
      <c r="B46" s="1" t="s">
        <v>19513</v>
      </c>
      <c r="C46" s="1" t="s">
        <v>19514</v>
      </c>
      <c r="D46" s="1" t="s">
        <v>19515</v>
      </c>
      <c r="E46" s="1" t="s">
        <v>19516</v>
      </c>
      <c r="H46" s="1" t="s">
        <v>19517</v>
      </c>
      <c r="I46" s="1" t="s">
        <v>19518</v>
      </c>
      <c r="J46" s="4" t="s">
        <v>19519</v>
      </c>
      <c r="K46" s="1" t="s">
        <v>61</v>
      </c>
      <c r="L46" s="1" t="s">
        <v>10828</v>
      </c>
      <c r="M46" s="1" t="s">
        <v>19520</v>
      </c>
      <c r="N46" s="1" t="s">
        <v>19521</v>
      </c>
      <c r="O46" s="1" t="s">
        <v>19522</v>
      </c>
      <c r="P46" s="1">
        <v>1.0</v>
      </c>
      <c r="Q46" s="1">
        <v>1.0</v>
      </c>
      <c r="R46" s="1">
        <v>3.0</v>
      </c>
      <c r="S46" s="1">
        <v>2.0</v>
      </c>
      <c r="U46" s="1">
        <v>1530.0</v>
      </c>
      <c r="V46" s="1" t="s">
        <v>19523</v>
      </c>
      <c r="W46" s="10">
        <v>42610.0</v>
      </c>
      <c r="X46" s="1"/>
      <c r="Y46" s="16" t="s">
        <v>199</v>
      </c>
    </row>
    <row r="47">
      <c r="A47" s="1" t="s">
        <v>19524</v>
      </c>
      <c r="B47" s="1" t="s">
        <v>19525</v>
      </c>
      <c r="C47" s="1" t="s">
        <v>19113</v>
      </c>
      <c r="I47" s="1" t="s">
        <v>19526</v>
      </c>
      <c r="J47" s="4" t="s">
        <v>19527</v>
      </c>
      <c r="K47" s="1" t="s">
        <v>401</v>
      </c>
      <c r="L47" s="1" t="s">
        <v>10828</v>
      </c>
      <c r="M47" s="1" t="s">
        <v>19401</v>
      </c>
      <c r="N47" s="1" t="s">
        <v>19528</v>
      </c>
      <c r="O47" s="1" t="s">
        <v>19529</v>
      </c>
      <c r="P47" s="1">
        <v>418.0</v>
      </c>
      <c r="Q47" s="1">
        <v>12.0</v>
      </c>
      <c r="R47" s="1">
        <v>3.0</v>
      </c>
      <c r="S47" s="1">
        <v>1.0</v>
      </c>
      <c r="T47" s="1">
        <v>2.0</v>
      </c>
      <c r="U47" s="1">
        <v>1574.0</v>
      </c>
      <c r="V47" s="1" t="s">
        <v>19530</v>
      </c>
      <c r="W47" s="10">
        <v>43844.0</v>
      </c>
      <c r="X47" s="1" t="s">
        <v>178</v>
      </c>
      <c r="Y47" s="1" t="s">
        <v>36</v>
      </c>
    </row>
    <row r="48">
      <c r="A48" s="1" t="s">
        <v>19531</v>
      </c>
      <c r="B48" s="1" t="s">
        <v>19532</v>
      </c>
      <c r="C48" s="1" t="s">
        <v>19113</v>
      </c>
      <c r="H48" s="1" t="s">
        <v>19373</v>
      </c>
      <c r="J48" s="4" t="s">
        <v>19533</v>
      </c>
      <c r="K48" s="1" t="s">
        <v>401</v>
      </c>
      <c r="L48" s="1" t="s">
        <v>10828</v>
      </c>
      <c r="M48" s="1" t="s">
        <v>19534</v>
      </c>
      <c r="N48" s="1" t="s">
        <v>19535</v>
      </c>
      <c r="O48" s="1" t="s">
        <v>19536</v>
      </c>
      <c r="P48" s="1">
        <v>418.0</v>
      </c>
      <c r="Q48" s="1">
        <v>33.0</v>
      </c>
      <c r="R48" s="1">
        <v>5.0</v>
      </c>
      <c r="S48" s="1">
        <v>5.0</v>
      </c>
      <c r="U48" s="1">
        <v>3458.0</v>
      </c>
      <c r="V48" s="1" t="s">
        <v>19537</v>
      </c>
      <c r="W48" s="10">
        <v>43186.0</v>
      </c>
      <c r="X48" s="1" t="s">
        <v>178</v>
      </c>
      <c r="Y48" s="1" t="s">
        <v>36</v>
      </c>
    </row>
    <row r="49">
      <c r="A49" s="1" t="s">
        <v>19538</v>
      </c>
      <c r="B49" s="1" t="s">
        <v>19539</v>
      </c>
      <c r="C49" s="1" t="s">
        <v>19540</v>
      </c>
      <c r="H49" s="1" t="s">
        <v>19541</v>
      </c>
      <c r="I49" s="1" t="s">
        <v>19542</v>
      </c>
      <c r="J49" s="4" t="s">
        <v>19543</v>
      </c>
      <c r="K49" s="1" t="s">
        <v>30</v>
      </c>
      <c r="L49" s="1" t="s">
        <v>10828</v>
      </c>
      <c r="M49" s="1" t="s">
        <v>19544</v>
      </c>
      <c r="N49" s="1" t="s">
        <v>19545</v>
      </c>
      <c r="O49" s="1" t="s">
        <v>19546</v>
      </c>
      <c r="P49" s="1">
        <v>1.0</v>
      </c>
      <c r="Q49" s="1">
        <v>1.0</v>
      </c>
      <c r="U49" s="1">
        <v>196.0</v>
      </c>
      <c r="V49" s="1" t="s">
        <v>19547</v>
      </c>
      <c r="W49" s="10">
        <v>43916.0</v>
      </c>
      <c r="X49" s="1"/>
      <c r="Y49" s="1" t="s">
        <v>36</v>
      </c>
    </row>
    <row r="50">
      <c r="A50" s="1" t="s">
        <v>19548</v>
      </c>
      <c r="B50" s="1" t="s">
        <v>19549</v>
      </c>
      <c r="C50" s="1" t="s">
        <v>19514</v>
      </c>
      <c r="D50" s="1" t="s">
        <v>19515</v>
      </c>
      <c r="E50" s="1" t="s">
        <v>19516</v>
      </c>
      <c r="H50" s="1" t="s">
        <v>19550</v>
      </c>
      <c r="I50" s="1" t="s">
        <v>19551</v>
      </c>
      <c r="J50" s="4" t="s">
        <v>19552</v>
      </c>
      <c r="K50" s="1" t="s">
        <v>8466</v>
      </c>
      <c r="L50" s="1" t="s">
        <v>51</v>
      </c>
      <c r="M50" s="1" t="s">
        <v>19553</v>
      </c>
      <c r="N50" s="1" t="s">
        <v>19554</v>
      </c>
      <c r="O50" s="1" t="s">
        <v>19555</v>
      </c>
      <c r="P50" s="1">
        <v>1.0</v>
      </c>
      <c r="Q50" s="1">
        <v>15.0</v>
      </c>
      <c r="R50" s="1">
        <v>56.0</v>
      </c>
      <c r="S50" s="1">
        <v>148.0</v>
      </c>
      <c r="U50" s="1">
        <v>399.0</v>
      </c>
      <c r="V50" s="1" t="s">
        <v>19556</v>
      </c>
      <c r="W50" s="10">
        <v>41663.0</v>
      </c>
      <c r="X50" s="1"/>
      <c r="Y50" s="1" t="s">
        <v>199</v>
      </c>
    </row>
    <row r="51">
      <c r="A51" s="1" t="s">
        <v>19557</v>
      </c>
      <c r="B51" s="1" t="s">
        <v>19558</v>
      </c>
      <c r="C51" s="1" t="s">
        <v>19559</v>
      </c>
      <c r="D51" s="1" t="s">
        <v>19560</v>
      </c>
      <c r="J51" s="4" t="s">
        <v>19561</v>
      </c>
      <c r="K51" s="1" t="s">
        <v>401</v>
      </c>
      <c r="L51" s="1" t="s">
        <v>10828</v>
      </c>
      <c r="M51" s="1" t="s">
        <v>19562</v>
      </c>
      <c r="N51" s="1" t="s">
        <v>19563</v>
      </c>
      <c r="O51" s="1" t="s">
        <v>19564</v>
      </c>
      <c r="P51" s="1">
        <v>1.0</v>
      </c>
      <c r="U51" s="1">
        <v>228.0</v>
      </c>
      <c r="V51" s="1" t="s">
        <v>19565</v>
      </c>
      <c r="W51" s="10">
        <v>42559.0</v>
      </c>
      <c r="X51" s="1"/>
      <c r="Y51" s="6"/>
    </row>
    <row r="52">
      <c r="A52" s="1" t="s">
        <v>19566</v>
      </c>
      <c r="B52" s="1" t="s">
        <v>19567</v>
      </c>
      <c r="C52" s="1" t="s">
        <v>19568</v>
      </c>
      <c r="J52" s="14" t="s">
        <v>19569</v>
      </c>
      <c r="K52" s="1" t="s">
        <v>30</v>
      </c>
      <c r="L52" s="1" t="s">
        <v>51</v>
      </c>
      <c r="M52" s="1" t="s">
        <v>19570</v>
      </c>
      <c r="N52" s="1" t="s">
        <v>19571</v>
      </c>
      <c r="O52" s="1" t="s">
        <v>19572</v>
      </c>
      <c r="P52" s="1">
        <v>1.0</v>
      </c>
      <c r="Q52" s="1">
        <v>1.0</v>
      </c>
      <c r="U52" s="1">
        <v>114.0</v>
      </c>
      <c r="V52" s="1" t="s">
        <v>19573</v>
      </c>
      <c r="W52" s="10">
        <v>42673.0</v>
      </c>
      <c r="X52" s="1"/>
      <c r="Y52" s="6"/>
    </row>
    <row r="53">
      <c r="A53" s="1" t="s">
        <v>19574</v>
      </c>
      <c r="B53" s="1" t="s">
        <v>19575</v>
      </c>
      <c r="C53" s="1" t="s">
        <v>19576</v>
      </c>
      <c r="D53" s="1" t="s">
        <v>19577</v>
      </c>
      <c r="J53" s="4" t="s">
        <v>19578</v>
      </c>
      <c r="K53" s="1" t="s">
        <v>30</v>
      </c>
      <c r="L53" s="1" t="s">
        <v>10828</v>
      </c>
      <c r="M53" s="1" t="s">
        <v>19579</v>
      </c>
      <c r="N53" s="1" t="s">
        <v>19580</v>
      </c>
      <c r="O53" s="1" t="s">
        <v>19581</v>
      </c>
      <c r="P53" s="1">
        <v>1.0</v>
      </c>
      <c r="Q53" s="1">
        <v>2.0</v>
      </c>
      <c r="U53" s="1">
        <v>144.0</v>
      </c>
      <c r="V53" s="1" t="s">
        <v>19582</v>
      </c>
      <c r="W53" s="9"/>
      <c r="X53" s="1"/>
      <c r="Y53" s="1"/>
    </row>
    <row r="54">
      <c r="A54" s="1" t="s">
        <v>19583</v>
      </c>
      <c r="B54" s="1" t="s">
        <v>19584</v>
      </c>
      <c r="C54" s="1" t="s">
        <v>19585</v>
      </c>
      <c r="H54" s="1" t="s">
        <v>19586</v>
      </c>
      <c r="I54" s="1" t="s">
        <v>19587</v>
      </c>
      <c r="J54" s="4" t="s">
        <v>19588</v>
      </c>
      <c r="K54" s="1" t="s">
        <v>2309</v>
      </c>
      <c r="L54" s="1" t="s">
        <v>10828</v>
      </c>
      <c r="M54" s="1" t="s">
        <v>19589</v>
      </c>
      <c r="N54" s="1" t="s">
        <v>19590</v>
      </c>
      <c r="O54" s="1" t="s">
        <v>19591</v>
      </c>
      <c r="P54" s="1">
        <v>7.0</v>
      </c>
      <c r="Q54" s="1">
        <v>10.0</v>
      </c>
      <c r="R54" s="1">
        <v>77.0</v>
      </c>
      <c r="S54" s="1">
        <v>18.0</v>
      </c>
      <c r="T54" s="1">
        <v>413.0</v>
      </c>
      <c r="U54" s="1">
        <v>2295.0</v>
      </c>
      <c r="V54" s="1" t="s">
        <v>19592</v>
      </c>
      <c r="W54" s="9"/>
      <c r="X54" s="1" t="s">
        <v>178</v>
      </c>
      <c r="Y54" s="16" t="s">
        <v>36</v>
      </c>
    </row>
    <row r="55">
      <c r="A55" s="1" t="s">
        <v>19593</v>
      </c>
      <c r="B55" s="1" t="s">
        <v>19594</v>
      </c>
      <c r="C55" s="1" t="s">
        <v>19113</v>
      </c>
      <c r="I55" s="1" t="s">
        <v>19595</v>
      </c>
      <c r="J55" s="4" t="s">
        <v>19596</v>
      </c>
      <c r="K55" s="1" t="s">
        <v>401</v>
      </c>
      <c r="L55" s="1" t="s">
        <v>10828</v>
      </c>
      <c r="M55" s="1" t="s">
        <v>19597</v>
      </c>
      <c r="N55" s="1" t="s">
        <v>19598</v>
      </c>
      <c r="O55" s="1" t="s">
        <v>19599</v>
      </c>
      <c r="P55" s="1">
        <v>418.0</v>
      </c>
      <c r="Q55" s="1">
        <v>10.0</v>
      </c>
      <c r="R55" s="1">
        <v>3.0</v>
      </c>
      <c r="S55" s="1">
        <v>13.0</v>
      </c>
      <c r="U55" s="1">
        <v>307.0</v>
      </c>
      <c r="V55" s="1" t="s">
        <v>19600</v>
      </c>
      <c r="W55" s="10">
        <v>43510.0</v>
      </c>
      <c r="X55" s="1" t="s">
        <v>178</v>
      </c>
      <c r="Y55" s="1" t="s">
        <v>36</v>
      </c>
    </row>
    <row r="56">
      <c r="A56" s="1" t="s">
        <v>19601</v>
      </c>
      <c r="B56" s="1" t="s">
        <v>19602</v>
      </c>
      <c r="C56" s="1" t="s">
        <v>19113</v>
      </c>
      <c r="I56" s="1" t="s">
        <v>19603</v>
      </c>
      <c r="J56" s="4" t="s">
        <v>19604</v>
      </c>
      <c r="K56" s="1" t="s">
        <v>401</v>
      </c>
      <c r="L56" s="1" t="s">
        <v>10828</v>
      </c>
      <c r="M56" s="1" t="s">
        <v>19605</v>
      </c>
      <c r="N56" s="1" t="s">
        <v>19606</v>
      </c>
      <c r="O56" s="1" t="s">
        <v>19607</v>
      </c>
      <c r="P56" s="1">
        <v>418.0</v>
      </c>
      <c r="Q56" s="1">
        <v>15.0</v>
      </c>
      <c r="R56" s="1">
        <v>3.0</v>
      </c>
      <c r="S56" s="1">
        <v>3.0</v>
      </c>
      <c r="U56" s="1">
        <v>574.0</v>
      </c>
      <c r="V56" s="1" t="s">
        <v>19608</v>
      </c>
      <c r="W56" s="10">
        <v>43314.0</v>
      </c>
      <c r="X56" s="1" t="s">
        <v>178</v>
      </c>
      <c r="Y56" s="1" t="s">
        <v>36</v>
      </c>
    </row>
    <row r="57">
      <c r="A57" s="1" t="s">
        <v>19609</v>
      </c>
      <c r="B57" s="1" t="s">
        <v>19610</v>
      </c>
      <c r="C57" s="1" t="s">
        <v>19113</v>
      </c>
      <c r="I57" s="1" t="s">
        <v>19611</v>
      </c>
      <c r="J57" s="4" t="s">
        <v>19612</v>
      </c>
      <c r="K57" s="1" t="s">
        <v>401</v>
      </c>
      <c r="L57" s="1" t="s">
        <v>10828</v>
      </c>
      <c r="M57" s="1" t="s">
        <v>19124</v>
      </c>
      <c r="N57" s="1" t="s">
        <v>19613</v>
      </c>
      <c r="O57" s="1" t="s">
        <v>19614</v>
      </c>
      <c r="P57" s="1">
        <v>418.0</v>
      </c>
      <c r="Q57" s="1">
        <v>29.0</v>
      </c>
      <c r="R57" s="1">
        <v>3.0</v>
      </c>
      <c r="S57" s="1">
        <v>4.0</v>
      </c>
      <c r="T57" s="1">
        <v>10.0</v>
      </c>
      <c r="U57" s="1">
        <v>1303.0</v>
      </c>
      <c r="V57" s="1" t="s">
        <v>19615</v>
      </c>
      <c r="W57" s="10">
        <v>43497.0</v>
      </c>
      <c r="X57" s="1" t="s">
        <v>178</v>
      </c>
      <c r="Y57" s="1" t="s">
        <v>36</v>
      </c>
    </row>
    <row r="58">
      <c r="A58" s="1" t="s">
        <v>19616</v>
      </c>
      <c r="B58" s="1" t="s">
        <v>19617</v>
      </c>
      <c r="C58" s="1" t="s">
        <v>19113</v>
      </c>
      <c r="I58" s="1" t="s">
        <v>19618</v>
      </c>
      <c r="J58" s="4" t="s">
        <v>19619</v>
      </c>
      <c r="K58" s="1" t="s">
        <v>401</v>
      </c>
      <c r="L58" s="1" t="s">
        <v>10828</v>
      </c>
      <c r="M58" s="1" t="s">
        <v>19124</v>
      </c>
      <c r="N58" s="1" t="s">
        <v>19620</v>
      </c>
      <c r="O58" s="1" t="s">
        <v>19621</v>
      </c>
      <c r="P58" s="1">
        <v>418.0</v>
      </c>
      <c r="Q58" s="1">
        <v>25.0</v>
      </c>
      <c r="R58" s="1">
        <v>1.0</v>
      </c>
      <c r="S58" s="1">
        <v>4.0</v>
      </c>
      <c r="T58" s="1">
        <v>1.0</v>
      </c>
      <c r="U58" s="1">
        <v>1437.0</v>
      </c>
      <c r="V58" s="1" t="s">
        <v>19622</v>
      </c>
      <c r="W58" s="10">
        <v>43363.0</v>
      </c>
      <c r="X58" s="1" t="s">
        <v>178</v>
      </c>
      <c r="Y58" s="1" t="s">
        <v>36</v>
      </c>
    </row>
    <row r="59">
      <c r="A59" s="1" t="s">
        <v>19623</v>
      </c>
      <c r="B59" s="1" t="s">
        <v>19624</v>
      </c>
      <c r="C59" s="1" t="s">
        <v>19113</v>
      </c>
      <c r="J59" s="4" t="s">
        <v>19625</v>
      </c>
      <c r="K59" s="1" t="s">
        <v>30</v>
      </c>
      <c r="L59" s="1" t="s">
        <v>10828</v>
      </c>
      <c r="M59" s="1" t="s">
        <v>19626</v>
      </c>
      <c r="N59" s="1" t="s">
        <v>19627</v>
      </c>
      <c r="O59" s="1" t="s">
        <v>19628</v>
      </c>
      <c r="P59" s="1">
        <v>418.0</v>
      </c>
      <c r="Q59" s="1">
        <v>35.0</v>
      </c>
      <c r="R59" s="1">
        <v>3.0</v>
      </c>
      <c r="S59" s="1">
        <v>6.0</v>
      </c>
      <c r="T59" s="1">
        <v>1.0</v>
      </c>
      <c r="U59" s="1">
        <v>3558.0</v>
      </c>
      <c r="V59" s="1" t="s">
        <v>19629</v>
      </c>
      <c r="W59" s="10">
        <v>42614.0</v>
      </c>
      <c r="X59" s="1" t="s">
        <v>178</v>
      </c>
      <c r="Y59" s="1" t="s">
        <v>36</v>
      </c>
    </row>
    <row r="60">
      <c r="A60" s="1" t="s">
        <v>19630</v>
      </c>
      <c r="B60" s="1" t="s">
        <v>19631</v>
      </c>
      <c r="C60" s="1" t="s">
        <v>19632</v>
      </c>
      <c r="H60" s="1" t="s">
        <v>19633</v>
      </c>
      <c r="I60" s="1" t="s">
        <v>19634</v>
      </c>
      <c r="J60" s="4" t="s">
        <v>19635</v>
      </c>
      <c r="K60" s="1" t="s">
        <v>61</v>
      </c>
      <c r="L60" s="1" t="s">
        <v>10828</v>
      </c>
      <c r="M60" s="1" t="s">
        <v>19562</v>
      </c>
      <c r="N60" s="1" t="s">
        <v>19636</v>
      </c>
      <c r="O60" s="1" t="s">
        <v>19637</v>
      </c>
      <c r="P60" s="1">
        <v>6.0</v>
      </c>
      <c r="Q60" s="1">
        <v>67.0</v>
      </c>
      <c r="R60" s="1">
        <v>1987.0</v>
      </c>
      <c r="S60" s="1">
        <v>289.0</v>
      </c>
      <c r="T60" s="1">
        <v>260.0</v>
      </c>
      <c r="U60" s="1">
        <v>1095.0</v>
      </c>
      <c r="V60" s="1" t="s">
        <v>19638</v>
      </c>
      <c r="W60" s="10">
        <v>40420.0</v>
      </c>
      <c r="X60" s="1" t="s">
        <v>178</v>
      </c>
      <c r="Y60" s="16" t="s">
        <v>36</v>
      </c>
    </row>
    <row r="61">
      <c r="A61" s="1" t="s">
        <v>19639</v>
      </c>
      <c r="B61" s="1" t="s">
        <v>19640</v>
      </c>
      <c r="C61" s="1" t="s">
        <v>19434</v>
      </c>
      <c r="I61" s="1" t="s">
        <v>19641</v>
      </c>
      <c r="J61" s="4" t="s">
        <v>19642</v>
      </c>
      <c r="K61" s="1" t="s">
        <v>30</v>
      </c>
      <c r="L61" s="1" t="s">
        <v>30</v>
      </c>
      <c r="N61" s="1" t="s">
        <v>19643</v>
      </c>
      <c r="O61" s="1" t="s">
        <v>19644</v>
      </c>
      <c r="P61" s="1">
        <v>41.0</v>
      </c>
      <c r="Q61" s="1">
        <v>13.0</v>
      </c>
      <c r="S61" s="1">
        <v>1.0</v>
      </c>
      <c r="T61" s="1">
        <v>1.0</v>
      </c>
      <c r="U61" s="1">
        <v>80.0</v>
      </c>
      <c r="V61" s="1" t="s">
        <v>19645</v>
      </c>
      <c r="W61" s="10">
        <v>43930.0</v>
      </c>
      <c r="X61" s="1" t="s">
        <v>135</v>
      </c>
      <c r="Y61" s="1" t="s">
        <v>3334</v>
      </c>
    </row>
    <row r="62">
      <c r="A62" s="1" t="s">
        <v>19646</v>
      </c>
      <c r="B62" s="1" t="s">
        <v>19647</v>
      </c>
      <c r="C62" s="1" t="s">
        <v>19648</v>
      </c>
      <c r="H62" s="1" t="s">
        <v>19649</v>
      </c>
      <c r="I62" s="1" t="s">
        <v>19650</v>
      </c>
      <c r="J62" s="4" t="s">
        <v>19651</v>
      </c>
      <c r="K62" s="1" t="s">
        <v>401</v>
      </c>
      <c r="L62" s="1" t="s">
        <v>10828</v>
      </c>
      <c r="M62" s="1" t="s">
        <v>10828</v>
      </c>
      <c r="N62" s="1" t="s">
        <v>19652</v>
      </c>
      <c r="O62" s="1" t="s">
        <v>19653</v>
      </c>
      <c r="P62" s="1">
        <v>1.0</v>
      </c>
      <c r="Q62" s="1">
        <v>1.0</v>
      </c>
      <c r="R62" s="1">
        <v>2.0</v>
      </c>
      <c r="T62" s="1">
        <v>1.0</v>
      </c>
      <c r="U62" s="1">
        <v>138.0</v>
      </c>
      <c r="V62" s="1" t="s">
        <v>19654</v>
      </c>
      <c r="W62" s="10">
        <v>43822.0</v>
      </c>
      <c r="X62" s="1"/>
      <c r="Y62" s="1" t="s">
        <v>36</v>
      </c>
    </row>
    <row r="63">
      <c r="A63" s="1" t="s">
        <v>19655</v>
      </c>
      <c r="B63" s="1" t="s">
        <v>19656</v>
      </c>
      <c r="C63" s="1" t="s">
        <v>19657</v>
      </c>
      <c r="H63" s="1" t="s">
        <v>19658</v>
      </c>
      <c r="I63" s="1" t="s">
        <v>19659</v>
      </c>
      <c r="J63" s="4" t="s">
        <v>19660</v>
      </c>
      <c r="K63" s="1" t="s">
        <v>401</v>
      </c>
      <c r="L63" s="1" t="s">
        <v>10828</v>
      </c>
      <c r="M63" s="1" t="s">
        <v>15725</v>
      </c>
      <c r="N63" s="1" t="s">
        <v>19661</v>
      </c>
      <c r="O63" s="1" t="s">
        <v>19662</v>
      </c>
      <c r="P63" s="1">
        <v>2.0</v>
      </c>
      <c r="Q63" s="1">
        <v>26.0</v>
      </c>
      <c r="R63" s="1">
        <v>238.0</v>
      </c>
      <c r="S63" s="1">
        <v>151.0</v>
      </c>
      <c r="T63" s="1">
        <v>2710.0</v>
      </c>
      <c r="U63" s="1">
        <v>3753.0</v>
      </c>
      <c r="V63" s="1" t="s">
        <v>19663</v>
      </c>
      <c r="W63" s="9"/>
      <c r="X63" s="1" t="s">
        <v>178</v>
      </c>
      <c r="Y63" s="16" t="s">
        <v>36</v>
      </c>
    </row>
    <row r="64">
      <c r="A64" s="1" t="s">
        <v>19664</v>
      </c>
      <c r="B64" s="1" t="s">
        <v>19665</v>
      </c>
      <c r="C64" s="1" t="s">
        <v>19666</v>
      </c>
      <c r="D64" s="1" t="s">
        <v>19666</v>
      </c>
      <c r="E64" s="1" t="s">
        <v>19667</v>
      </c>
      <c r="F64" s="1" t="s">
        <v>19668</v>
      </c>
      <c r="G64" s="1" t="s">
        <v>3366</v>
      </c>
      <c r="I64" s="1" t="s">
        <v>19669</v>
      </c>
      <c r="J64" s="4" t="s">
        <v>19670</v>
      </c>
      <c r="K64" s="1" t="s">
        <v>2309</v>
      </c>
      <c r="L64" s="1" t="s">
        <v>19226</v>
      </c>
      <c r="M64" s="1" t="s">
        <v>19671</v>
      </c>
      <c r="N64" s="1" t="s">
        <v>19672</v>
      </c>
      <c r="O64" s="1" t="s">
        <v>19673</v>
      </c>
      <c r="P64" s="1">
        <v>1.0</v>
      </c>
      <c r="Q64" s="1">
        <v>1.0</v>
      </c>
      <c r="T64" s="1">
        <v>11.0</v>
      </c>
      <c r="U64" s="1">
        <v>242.0</v>
      </c>
      <c r="V64" s="1" t="s">
        <v>19674</v>
      </c>
      <c r="W64" s="10">
        <v>42009.0</v>
      </c>
      <c r="X64" s="1" t="s">
        <v>95</v>
      </c>
      <c r="Y64" s="1" t="s">
        <v>36</v>
      </c>
    </row>
    <row r="65">
      <c r="A65" s="1" t="s">
        <v>19675</v>
      </c>
      <c r="B65" s="1" t="s">
        <v>19676</v>
      </c>
      <c r="C65" s="1" t="s">
        <v>19113</v>
      </c>
      <c r="J65" s="4" t="s">
        <v>19677</v>
      </c>
      <c r="K65" s="1" t="s">
        <v>401</v>
      </c>
      <c r="L65" s="1" t="s">
        <v>10828</v>
      </c>
      <c r="M65" s="1" t="s">
        <v>19678</v>
      </c>
      <c r="N65" s="1" t="s">
        <v>19679</v>
      </c>
      <c r="O65" s="1" t="s">
        <v>19680</v>
      </c>
      <c r="P65" s="1">
        <v>418.0</v>
      </c>
      <c r="Q65" s="1">
        <v>10.0</v>
      </c>
      <c r="S65" s="1">
        <v>2.0</v>
      </c>
      <c r="U65" s="1">
        <v>65.0</v>
      </c>
      <c r="V65" s="1" t="s">
        <v>19681</v>
      </c>
      <c r="W65" s="10">
        <v>44134.0</v>
      </c>
      <c r="X65" s="1" t="s">
        <v>178</v>
      </c>
      <c r="Y65" s="1" t="s">
        <v>36</v>
      </c>
    </row>
    <row r="66">
      <c r="A66" s="1" t="s">
        <v>19682</v>
      </c>
      <c r="B66" s="1" t="s">
        <v>19683</v>
      </c>
      <c r="C66" s="1" t="s">
        <v>19113</v>
      </c>
      <c r="J66" s="4" t="s">
        <v>19684</v>
      </c>
      <c r="K66" s="1" t="s">
        <v>401</v>
      </c>
      <c r="L66" s="1" t="s">
        <v>10828</v>
      </c>
      <c r="M66" s="1" t="s">
        <v>19678</v>
      </c>
      <c r="N66" s="1" t="s">
        <v>19685</v>
      </c>
      <c r="O66" s="1" t="s">
        <v>19686</v>
      </c>
      <c r="P66" s="1">
        <v>418.0</v>
      </c>
      <c r="Q66" s="1">
        <v>10.0</v>
      </c>
      <c r="S66" s="1">
        <v>1.0</v>
      </c>
      <c r="U66" s="1">
        <v>88.0</v>
      </c>
      <c r="V66" s="1" t="s">
        <v>19687</v>
      </c>
      <c r="W66" s="10">
        <v>44137.0</v>
      </c>
      <c r="X66" s="1" t="s">
        <v>178</v>
      </c>
      <c r="Y66" s="1" t="s">
        <v>36</v>
      </c>
    </row>
    <row r="67">
      <c r="A67" s="1" t="s">
        <v>19688</v>
      </c>
      <c r="B67" s="1" t="s">
        <v>19689</v>
      </c>
      <c r="C67" s="1" t="s">
        <v>19690</v>
      </c>
      <c r="J67" s="4" t="s">
        <v>19691</v>
      </c>
      <c r="K67" s="1" t="s">
        <v>30</v>
      </c>
      <c r="L67" s="1" t="s">
        <v>10828</v>
      </c>
      <c r="M67" s="1" t="s">
        <v>10828</v>
      </c>
      <c r="N67" s="1" t="s">
        <v>19692</v>
      </c>
      <c r="O67" s="1" t="s">
        <v>19693</v>
      </c>
      <c r="P67" s="1">
        <v>1.0</v>
      </c>
      <c r="Q67" s="1">
        <v>1.0</v>
      </c>
      <c r="U67" s="1">
        <v>45.0</v>
      </c>
      <c r="V67" s="1" t="s">
        <v>19694</v>
      </c>
      <c r="W67" s="10">
        <v>44313.0</v>
      </c>
      <c r="X67" s="1"/>
      <c r="Y67" s="1" t="s">
        <v>199</v>
      </c>
    </row>
    <row r="68">
      <c r="A68" s="1" t="s">
        <v>19695</v>
      </c>
      <c r="B68" s="1" t="s">
        <v>19696</v>
      </c>
      <c r="C68" s="1" t="s">
        <v>19113</v>
      </c>
      <c r="J68" s="4" t="s">
        <v>19697</v>
      </c>
      <c r="K68" s="1" t="s">
        <v>401</v>
      </c>
      <c r="L68" s="1" t="s">
        <v>10828</v>
      </c>
      <c r="M68" s="1" t="s">
        <v>19698</v>
      </c>
      <c r="N68" s="1" t="s">
        <v>19699</v>
      </c>
      <c r="O68" s="1" t="s">
        <v>19700</v>
      </c>
      <c r="P68" s="1">
        <v>418.0</v>
      </c>
      <c r="Q68" s="1">
        <v>86.0</v>
      </c>
      <c r="R68" s="1">
        <v>3.0</v>
      </c>
      <c r="S68" s="1">
        <v>6.0</v>
      </c>
      <c r="U68" s="1">
        <v>4844.0</v>
      </c>
      <c r="V68" s="1" t="s">
        <v>19701</v>
      </c>
      <c r="W68" s="10">
        <v>43198.0</v>
      </c>
      <c r="X68" s="1" t="s">
        <v>178</v>
      </c>
      <c r="Y68" s="1" t="s">
        <v>36</v>
      </c>
    </row>
    <row r="69">
      <c r="A69" s="1" t="s">
        <v>19702</v>
      </c>
      <c r="B69" s="1" t="s">
        <v>19703</v>
      </c>
      <c r="C69" s="1" t="s">
        <v>19113</v>
      </c>
      <c r="H69" s="1" t="s">
        <v>19704</v>
      </c>
      <c r="I69" s="1" t="s">
        <v>19705</v>
      </c>
      <c r="J69" s="4" t="s">
        <v>19706</v>
      </c>
      <c r="K69" s="1" t="s">
        <v>401</v>
      </c>
      <c r="L69" s="1" t="s">
        <v>10828</v>
      </c>
      <c r="M69" s="1" t="s">
        <v>19180</v>
      </c>
      <c r="N69" s="1" t="s">
        <v>19707</v>
      </c>
      <c r="O69" s="1" t="s">
        <v>19708</v>
      </c>
      <c r="P69" s="1">
        <v>418.0</v>
      </c>
      <c r="Q69" s="1">
        <v>56.0</v>
      </c>
      <c r="R69" s="1">
        <v>6.0</v>
      </c>
      <c r="S69" s="1">
        <v>2.0</v>
      </c>
      <c r="T69" s="1">
        <v>1.0</v>
      </c>
      <c r="U69" s="1">
        <v>1192.0</v>
      </c>
      <c r="V69" s="1" t="s">
        <v>19709</v>
      </c>
      <c r="W69" s="10">
        <v>43312.0</v>
      </c>
      <c r="X69" s="1" t="s">
        <v>178</v>
      </c>
      <c r="Y69" s="1" t="s">
        <v>36</v>
      </c>
    </row>
    <row r="70">
      <c r="A70" s="1" t="s">
        <v>19710</v>
      </c>
      <c r="B70" s="1" t="s">
        <v>19711</v>
      </c>
      <c r="C70" s="1" t="s">
        <v>19113</v>
      </c>
      <c r="I70" s="1" t="s">
        <v>19712</v>
      </c>
      <c r="J70" s="4" t="s">
        <v>19713</v>
      </c>
      <c r="K70" s="1" t="s">
        <v>401</v>
      </c>
      <c r="L70" s="1" t="s">
        <v>10828</v>
      </c>
      <c r="M70" s="1" t="s">
        <v>19124</v>
      </c>
      <c r="N70" s="1" t="s">
        <v>19714</v>
      </c>
      <c r="O70" s="1" t="s">
        <v>19715</v>
      </c>
      <c r="P70" s="1">
        <v>418.0</v>
      </c>
      <c r="Q70" s="1">
        <v>14.0</v>
      </c>
      <c r="S70" s="1">
        <v>1.0</v>
      </c>
      <c r="U70" s="1">
        <v>179.0</v>
      </c>
      <c r="V70" s="1" t="s">
        <v>19716</v>
      </c>
      <c r="W70" s="10">
        <v>43711.0</v>
      </c>
      <c r="X70" s="1" t="s">
        <v>178</v>
      </c>
      <c r="Y70" s="1" t="s">
        <v>36</v>
      </c>
    </row>
    <row r="71">
      <c r="A71" s="1" t="s">
        <v>19717</v>
      </c>
      <c r="B71" s="1" t="s">
        <v>19718</v>
      </c>
      <c r="C71" s="1" t="s">
        <v>19113</v>
      </c>
      <c r="J71" s="4" t="s">
        <v>19719</v>
      </c>
      <c r="K71" s="1" t="s">
        <v>401</v>
      </c>
      <c r="L71" s="1" t="s">
        <v>10828</v>
      </c>
      <c r="M71" s="1" t="s">
        <v>19678</v>
      </c>
      <c r="N71" s="1" t="s">
        <v>19720</v>
      </c>
      <c r="O71" s="1" t="s">
        <v>19721</v>
      </c>
      <c r="P71" s="1">
        <v>418.0</v>
      </c>
      <c r="Q71" s="1">
        <v>16.0</v>
      </c>
      <c r="S71" s="1">
        <v>1.0</v>
      </c>
      <c r="U71" s="1">
        <v>15.0</v>
      </c>
      <c r="V71" s="1" t="s">
        <v>19722</v>
      </c>
      <c r="W71" s="10">
        <v>44298.0</v>
      </c>
      <c r="X71" s="1" t="s">
        <v>178</v>
      </c>
      <c r="Y71" s="1" t="s">
        <v>36</v>
      </c>
    </row>
    <row r="72">
      <c r="A72" s="1" t="s">
        <v>19723</v>
      </c>
      <c r="B72" s="1" t="s">
        <v>19724</v>
      </c>
      <c r="C72" s="1" t="s">
        <v>19113</v>
      </c>
      <c r="J72" s="4" t="s">
        <v>19725</v>
      </c>
      <c r="K72" s="1" t="s">
        <v>401</v>
      </c>
      <c r="L72" s="1" t="s">
        <v>10828</v>
      </c>
      <c r="M72" s="1" t="s">
        <v>19124</v>
      </c>
      <c r="N72" s="1" t="s">
        <v>19726</v>
      </c>
      <c r="O72" s="1" t="s">
        <v>19727</v>
      </c>
      <c r="P72" s="1">
        <v>418.0</v>
      </c>
      <c r="Q72" s="1">
        <v>7.0</v>
      </c>
      <c r="S72" s="1">
        <v>2.0</v>
      </c>
      <c r="U72" s="1">
        <v>317.0</v>
      </c>
      <c r="V72" s="1" t="s">
        <v>19728</v>
      </c>
      <c r="W72" s="10">
        <v>44064.0</v>
      </c>
      <c r="X72" s="1" t="s">
        <v>178</v>
      </c>
      <c r="Y72" s="1" t="s">
        <v>36</v>
      </c>
    </row>
    <row r="73">
      <c r="A73" s="1" t="s">
        <v>19729</v>
      </c>
      <c r="B73" s="1" t="s">
        <v>19730</v>
      </c>
      <c r="C73" s="1" t="s">
        <v>19113</v>
      </c>
      <c r="J73" s="4" t="s">
        <v>19731</v>
      </c>
      <c r="K73" s="1" t="s">
        <v>401</v>
      </c>
      <c r="L73" s="1" t="s">
        <v>10828</v>
      </c>
      <c r="M73" s="1" t="s">
        <v>19732</v>
      </c>
      <c r="N73" s="1" t="s">
        <v>19733</v>
      </c>
      <c r="O73" s="1" t="s">
        <v>19734</v>
      </c>
      <c r="P73" s="1">
        <v>418.0</v>
      </c>
      <c r="Q73" s="1">
        <v>7.0</v>
      </c>
      <c r="R73" s="1">
        <v>1.0</v>
      </c>
      <c r="S73" s="1">
        <v>1.0</v>
      </c>
      <c r="U73" s="1">
        <v>1171.0</v>
      </c>
      <c r="V73" s="1" t="s">
        <v>19735</v>
      </c>
      <c r="W73" s="10">
        <v>44039.0</v>
      </c>
      <c r="X73" s="1" t="s">
        <v>178</v>
      </c>
      <c r="Y73" s="1" t="s">
        <v>36</v>
      </c>
    </row>
    <row r="74">
      <c r="A74" s="1" t="s">
        <v>19736</v>
      </c>
      <c r="B74" s="1" t="s">
        <v>19737</v>
      </c>
      <c r="C74" s="1" t="s">
        <v>19113</v>
      </c>
      <c r="H74" s="1" t="s">
        <v>19373</v>
      </c>
      <c r="I74" s="1" t="s">
        <v>19738</v>
      </c>
      <c r="J74" s="4" t="s">
        <v>19739</v>
      </c>
      <c r="K74" s="1" t="s">
        <v>401</v>
      </c>
      <c r="L74" s="1" t="s">
        <v>10828</v>
      </c>
      <c r="M74" s="1" t="s">
        <v>19740</v>
      </c>
      <c r="N74" s="1" t="s">
        <v>19741</v>
      </c>
      <c r="O74" s="1" t="s">
        <v>19742</v>
      </c>
      <c r="P74" s="1">
        <v>418.0</v>
      </c>
      <c r="Q74" s="1">
        <v>35.0</v>
      </c>
      <c r="R74" s="1">
        <v>10.0</v>
      </c>
      <c r="S74" s="1">
        <v>32.0</v>
      </c>
      <c r="T74" s="1">
        <v>1.0</v>
      </c>
      <c r="U74" s="1">
        <v>6372.0</v>
      </c>
      <c r="V74" s="1" t="s">
        <v>19743</v>
      </c>
      <c r="W74" s="10">
        <v>43186.0</v>
      </c>
      <c r="X74" s="1" t="s">
        <v>178</v>
      </c>
      <c r="Y74" s="1" t="s">
        <v>36</v>
      </c>
    </row>
    <row r="75">
      <c r="A75" s="1" t="s">
        <v>19744</v>
      </c>
      <c r="B75" s="1" t="s">
        <v>19745</v>
      </c>
      <c r="C75" s="1" t="s">
        <v>19113</v>
      </c>
      <c r="I75" s="1" t="s">
        <v>19746</v>
      </c>
      <c r="J75" s="4" t="s">
        <v>19747</v>
      </c>
      <c r="K75" s="1" t="s">
        <v>401</v>
      </c>
      <c r="L75" s="1" t="s">
        <v>10828</v>
      </c>
      <c r="M75" s="1" t="s">
        <v>19124</v>
      </c>
      <c r="N75" s="1" t="s">
        <v>19748</v>
      </c>
      <c r="O75" s="1" t="s">
        <v>19749</v>
      </c>
      <c r="P75" s="1">
        <v>418.0</v>
      </c>
      <c r="Q75" s="1">
        <v>9.0</v>
      </c>
      <c r="R75" s="1">
        <v>1.0</v>
      </c>
      <c r="S75" s="1">
        <v>4.0</v>
      </c>
      <c r="U75" s="1">
        <v>1594.0</v>
      </c>
      <c r="V75" s="1" t="s">
        <v>19750</v>
      </c>
      <c r="W75" s="10">
        <v>43524.0</v>
      </c>
      <c r="X75" s="1" t="s">
        <v>178</v>
      </c>
      <c r="Y75" s="1" t="s">
        <v>36</v>
      </c>
    </row>
    <row r="76">
      <c r="A76" s="1" t="s">
        <v>19751</v>
      </c>
      <c r="B76" s="1" t="s">
        <v>19752</v>
      </c>
      <c r="C76" s="1" t="s">
        <v>19753</v>
      </c>
      <c r="D76" s="1" t="s">
        <v>19754</v>
      </c>
      <c r="G76" s="1" t="s">
        <v>19755</v>
      </c>
      <c r="I76" s="1" t="s">
        <v>19756</v>
      </c>
      <c r="J76" s="4" t="s">
        <v>19757</v>
      </c>
      <c r="K76" s="1" t="s">
        <v>30</v>
      </c>
      <c r="L76" s="1" t="s">
        <v>10828</v>
      </c>
      <c r="M76" s="1" t="s">
        <v>19758</v>
      </c>
      <c r="N76" s="1" t="s">
        <v>19759</v>
      </c>
      <c r="O76" s="1" t="s">
        <v>19760</v>
      </c>
      <c r="P76" s="1">
        <v>1.0</v>
      </c>
      <c r="Q76" s="1">
        <v>1.0</v>
      </c>
      <c r="U76" s="1">
        <v>19.0</v>
      </c>
      <c r="V76" s="1" t="s">
        <v>19761</v>
      </c>
      <c r="W76" s="9"/>
      <c r="X76" s="1"/>
      <c r="Y76" s="1" t="s">
        <v>168</v>
      </c>
    </row>
    <row r="77">
      <c r="A77" s="1" t="s">
        <v>19762</v>
      </c>
      <c r="B77" s="1" t="s">
        <v>19763</v>
      </c>
      <c r="C77" s="1" t="s">
        <v>19764</v>
      </c>
      <c r="D77" s="1" t="s">
        <v>19765</v>
      </c>
      <c r="F77" s="1" t="s">
        <v>19766</v>
      </c>
      <c r="G77" s="1" t="s">
        <v>19767</v>
      </c>
      <c r="H77" s="1" t="s">
        <v>19768</v>
      </c>
      <c r="I77" s="1" t="s">
        <v>19769</v>
      </c>
      <c r="J77" s="4" t="s">
        <v>19770</v>
      </c>
      <c r="K77" s="1" t="s">
        <v>2309</v>
      </c>
      <c r="L77" s="1" t="s">
        <v>10828</v>
      </c>
      <c r="M77" s="1" t="s">
        <v>19270</v>
      </c>
      <c r="N77" s="1" t="s">
        <v>19771</v>
      </c>
      <c r="O77" s="1" t="s">
        <v>19772</v>
      </c>
      <c r="P77" s="1">
        <v>1.0</v>
      </c>
      <c r="Q77" s="1">
        <v>2.0</v>
      </c>
      <c r="U77" s="1">
        <v>47.0</v>
      </c>
      <c r="V77" s="1" t="s">
        <v>19773</v>
      </c>
      <c r="W77" s="10">
        <v>44073.0</v>
      </c>
      <c r="X77" s="1" t="s">
        <v>95</v>
      </c>
      <c r="Y77" s="1" t="s">
        <v>36</v>
      </c>
    </row>
    <row r="78">
      <c r="A78" s="1" t="s">
        <v>19774</v>
      </c>
      <c r="B78" s="1" t="s">
        <v>19775</v>
      </c>
      <c r="C78" s="1" t="s">
        <v>19113</v>
      </c>
      <c r="H78" s="1" t="s">
        <v>19776</v>
      </c>
      <c r="J78" s="4" t="s">
        <v>19777</v>
      </c>
      <c r="K78" s="1" t="s">
        <v>401</v>
      </c>
      <c r="L78" s="1" t="s">
        <v>10828</v>
      </c>
      <c r="M78" s="1" t="s">
        <v>19778</v>
      </c>
      <c r="N78" s="1" t="s">
        <v>19779</v>
      </c>
      <c r="O78" s="1" t="s">
        <v>19780</v>
      </c>
      <c r="P78" s="1">
        <v>418.0</v>
      </c>
      <c r="Q78" s="1">
        <v>21.0</v>
      </c>
      <c r="R78" s="1">
        <v>4.0</v>
      </c>
      <c r="S78" s="1">
        <v>4.0</v>
      </c>
      <c r="T78" s="1">
        <v>1.0</v>
      </c>
      <c r="U78" s="1">
        <v>1647.0</v>
      </c>
      <c r="V78" s="1" t="s">
        <v>19781</v>
      </c>
      <c r="W78" s="10">
        <v>43231.0</v>
      </c>
      <c r="X78" s="1" t="s">
        <v>178</v>
      </c>
      <c r="Y78" s="1" t="s">
        <v>36</v>
      </c>
    </row>
    <row r="79">
      <c r="A79" s="1" t="s">
        <v>19782</v>
      </c>
      <c r="B79" s="1" t="s">
        <v>19783</v>
      </c>
      <c r="C79" s="1" t="s">
        <v>19784</v>
      </c>
      <c r="D79" s="1" t="s">
        <v>19785</v>
      </c>
      <c r="E79" s="1" t="s">
        <v>19786</v>
      </c>
      <c r="G79" s="1" t="s">
        <v>19787</v>
      </c>
      <c r="H79" s="1" t="s">
        <v>19788</v>
      </c>
      <c r="I79" s="1" t="s">
        <v>19789</v>
      </c>
      <c r="J79" s="4" t="s">
        <v>19790</v>
      </c>
      <c r="K79" s="1" t="s">
        <v>30</v>
      </c>
      <c r="L79" s="1" t="s">
        <v>10828</v>
      </c>
      <c r="M79" s="1" t="s">
        <v>15788</v>
      </c>
      <c r="N79" s="1" t="s">
        <v>19791</v>
      </c>
      <c r="O79" s="1" t="s">
        <v>19792</v>
      </c>
      <c r="P79" s="1">
        <v>1.0</v>
      </c>
      <c r="Q79" s="1">
        <v>1.0</v>
      </c>
      <c r="R79" s="1">
        <v>1.0</v>
      </c>
      <c r="T79" s="1">
        <v>3.0</v>
      </c>
      <c r="U79" s="1">
        <v>159.0</v>
      </c>
      <c r="V79" s="1" t="s">
        <v>19793</v>
      </c>
      <c r="W79" s="10">
        <v>44291.0</v>
      </c>
      <c r="X79" s="1"/>
      <c r="Y79" s="1" t="s">
        <v>36</v>
      </c>
    </row>
    <row r="80">
      <c r="A80" s="1" t="s">
        <v>19794</v>
      </c>
      <c r="B80" s="1" t="s">
        <v>19795</v>
      </c>
      <c r="C80" s="1" t="s">
        <v>19796</v>
      </c>
      <c r="J80" s="4" t="s">
        <v>19797</v>
      </c>
      <c r="K80" s="1" t="s">
        <v>1316</v>
      </c>
      <c r="L80" s="1" t="s">
        <v>10828</v>
      </c>
      <c r="M80" s="1" t="s">
        <v>19798</v>
      </c>
      <c r="N80" s="1" t="s">
        <v>19799</v>
      </c>
      <c r="O80" s="1" t="s">
        <v>19800</v>
      </c>
      <c r="P80" s="1">
        <v>24.0</v>
      </c>
      <c r="Q80" s="1">
        <v>18.0</v>
      </c>
      <c r="R80" s="1">
        <v>3.0</v>
      </c>
      <c r="S80" s="1">
        <v>23.0</v>
      </c>
      <c r="T80" s="1">
        <v>40.0</v>
      </c>
      <c r="U80" s="1">
        <v>813.0</v>
      </c>
      <c r="V80" s="1" t="s">
        <v>19801</v>
      </c>
      <c r="W80" s="10">
        <v>42375.0</v>
      </c>
      <c r="X80" s="1" t="s">
        <v>95</v>
      </c>
      <c r="Y80" s="1" t="s">
        <v>36</v>
      </c>
    </row>
    <row r="81">
      <c r="A81" s="1" t="s">
        <v>19802</v>
      </c>
      <c r="B81" s="1" t="s">
        <v>19803</v>
      </c>
      <c r="C81" s="1" t="s">
        <v>19804</v>
      </c>
      <c r="D81" s="1" t="s">
        <v>19805</v>
      </c>
      <c r="E81" s="1" t="s">
        <v>19806</v>
      </c>
      <c r="G81" s="1" t="s">
        <v>12060</v>
      </c>
      <c r="I81" s="1" t="s">
        <v>19807</v>
      </c>
      <c r="J81" s="4" t="s">
        <v>19808</v>
      </c>
      <c r="K81" s="1" t="s">
        <v>2309</v>
      </c>
      <c r="L81" s="1" t="s">
        <v>10828</v>
      </c>
      <c r="M81" s="1" t="s">
        <v>19562</v>
      </c>
      <c r="N81" s="1" t="s">
        <v>19809</v>
      </c>
      <c r="O81" s="1" t="s">
        <v>19810</v>
      </c>
      <c r="P81" s="1">
        <v>1.0</v>
      </c>
      <c r="Q81" s="1">
        <v>1.0</v>
      </c>
      <c r="S81" s="1">
        <v>1.0</v>
      </c>
      <c r="T81" s="1">
        <v>15.0</v>
      </c>
      <c r="U81" s="1">
        <v>462.0</v>
      </c>
      <c r="V81" s="1" t="s">
        <v>19811</v>
      </c>
      <c r="W81" s="10">
        <v>42868.0</v>
      </c>
      <c r="X81" s="1"/>
      <c r="Y81" s="1" t="s">
        <v>36</v>
      </c>
    </row>
    <row r="82">
      <c r="A82" s="1" t="s">
        <v>19812</v>
      </c>
      <c r="B82" s="1" t="s">
        <v>19813</v>
      </c>
      <c r="C82" s="1" t="s">
        <v>19113</v>
      </c>
      <c r="I82" s="1" t="s">
        <v>19814</v>
      </c>
      <c r="J82" s="4" t="s">
        <v>19815</v>
      </c>
      <c r="K82" s="1" t="s">
        <v>401</v>
      </c>
      <c r="L82" s="1" t="s">
        <v>10828</v>
      </c>
      <c r="M82" s="1" t="s">
        <v>19124</v>
      </c>
      <c r="N82" s="1" t="s">
        <v>19816</v>
      </c>
      <c r="O82" s="1" t="s">
        <v>19817</v>
      </c>
      <c r="P82" s="1">
        <v>418.0</v>
      </c>
      <c r="Q82" s="1">
        <v>16.0</v>
      </c>
      <c r="R82" s="1">
        <v>1.0</v>
      </c>
      <c r="S82" s="1">
        <v>1.0</v>
      </c>
      <c r="U82" s="1">
        <v>73.0</v>
      </c>
      <c r="V82" s="1" t="s">
        <v>19818</v>
      </c>
      <c r="W82" s="10">
        <v>43950.0</v>
      </c>
      <c r="X82" s="1" t="s">
        <v>178</v>
      </c>
      <c r="Y82" s="1" t="s">
        <v>36</v>
      </c>
    </row>
    <row r="83">
      <c r="A83" s="1" t="s">
        <v>19819</v>
      </c>
      <c r="B83" s="1" t="s">
        <v>19820</v>
      </c>
      <c r="C83" s="1" t="s">
        <v>19113</v>
      </c>
      <c r="J83" s="4" t="s">
        <v>19821</v>
      </c>
      <c r="K83" s="1" t="s">
        <v>401</v>
      </c>
      <c r="L83" s="1" t="s">
        <v>10828</v>
      </c>
      <c r="M83" s="1" t="s">
        <v>19124</v>
      </c>
      <c r="N83" s="1" t="s">
        <v>19822</v>
      </c>
      <c r="O83" s="1" t="s">
        <v>19823</v>
      </c>
      <c r="P83" s="1">
        <v>418.0</v>
      </c>
      <c r="Q83" s="1">
        <v>9.0</v>
      </c>
      <c r="S83" s="1">
        <v>1.0</v>
      </c>
      <c r="U83" s="1">
        <v>133.0</v>
      </c>
      <c r="V83" s="1" t="s">
        <v>19824</v>
      </c>
      <c r="W83" s="10">
        <v>44076.0</v>
      </c>
      <c r="X83" s="1" t="s">
        <v>178</v>
      </c>
      <c r="Y83" s="1" t="s">
        <v>36</v>
      </c>
    </row>
    <row r="84">
      <c r="A84" s="1" t="s">
        <v>19825</v>
      </c>
      <c r="B84" s="1" t="s">
        <v>19826</v>
      </c>
      <c r="C84" s="1" t="s">
        <v>19113</v>
      </c>
      <c r="J84" s="4" t="s">
        <v>19827</v>
      </c>
      <c r="K84" s="1" t="s">
        <v>401</v>
      </c>
      <c r="L84" s="1" t="s">
        <v>10828</v>
      </c>
      <c r="M84" s="1" t="s">
        <v>19828</v>
      </c>
      <c r="N84" s="1" t="s">
        <v>19829</v>
      </c>
      <c r="O84" s="1" t="s">
        <v>19830</v>
      </c>
      <c r="P84" s="1">
        <v>418.0</v>
      </c>
      <c r="Q84" s="1">
        <v>20.0</v>
      </c>
      <c r="R84" s="1">
        <v>1.0</v>
      </c>
      <c r="S84" s="1">
        <v>3.0</v>
      </c>
      <c r="T84" s="1">
        <v>1.0</v>
      </c>
      <c r="U84" s="1">
        <v>1138.0</v>
      </c>
      <c r="V84" s="1" t="s">
        <v>19831</v>
      </c>
      <c r="W84" s="10">
        <v>43334.0</v>
      </c>
      <c r="X84" s="1" t="s">
        <v>178</v>
      </c>
      <c r="Y84" s="1" t="s">
        <v>36</v>
      </c>
    </row>
    <row r="85">
      <c r="A85" s="1" t="s">
        <v>19832</v>
      </c>
      <c r="B85" s="1" t="s">
        <v>19833</v>
      </c>
      <c r="C85" s="1" t="s">
        <v>19113</v>
      </c>
      <c r="I85" s="1" t="s">
        <v>19834</v>
      </c>
      <c r="J85" s="4" t="s">
        <v>19835</v>
      </c>
      <c r="K85" s="1" t="s">
        <v>401</v>
      </c>
      <c r="L85" s="1" t="s">
        <v>10828</v>
      </c>
      <c r="M85" s="1" t="s">
        <v>19836</v>
      </c>
      <c r="N85" s="1" t="s">
        <v>19837</v>
      </c>
      <c r="O85" s="1" t="s">
        <v>19838</v>
      </c>
      <c r="P85" s="1">
        <v>418.0</v>
      </c>
      <c r="Q85" s="1">
        <v>119.0</v>
      </c>
      <c r="R85" s="1">
        <v>1.0</v>
      </c>
      <c r="S85" s="1">
        <v>1.0</v>
      </c>
      <c r="U85" s="1">
        <v>1180.0</v>
      </c>
      <c r="V85" s="1" t="s">
        <v>19839</v>
      </c>
      <c r="W85" s="10">
        <v>43324.0</v>
      </c>
      <c r="X85" s="1" t="s">
        <v>178</v>
      </c>
      <c r="Y85" s="1" t="s">
        <v>36</v>
      </c>
    </row>
    <row r="86">
      <c r="A86" s="1" t="s">
        <v>19840</v>
      </c>
      <c r="B86" s="1" t="s">
        <v>19841</v>
      </c>
      <c r="C86" s="1" t="s">
        <v>19842</v>
      </c>
      <c r="J86" s="4" t="s">
        <v>19843</v>
      </c>
      <c r="K86" s="1" t="s">
        <v>30</v>
      </c>
      <c r="L86" s="1" t="s">
        <v>10828</v>
      </c>
      <c r="M86" s="1" t="s">
        <v>19844</v>
      </c>
      <c r="N86" s="1" t="s">
        <v>19845</v>
      </c>
      <c r="O86" s="1" t="s">
        <v>19846</v>
      </c>
      <c r="P86" s="1">
        <v>1.0</v>
      </c>
      <c r="Q86" s="1">
        <v>1.0</v>
      </c>
      <c r="R86" s="1">
        <v>2.0</v>
      </c>
      <c r="S86" s="1">
        <v>2.0</v>
      </c>
      <c r="U86" s="1">
        <v>139.0</v>
      </c>
      <c r="V86" s="1" t="s">
        <v>19847</v>
      </c>
      <c r="W86" s="10">
        <v>44265.0</v>
      </c>
      <c r="X86" s="1"/>
      <c r="Y86" s="6"/>
    </row>
    <row r="87">
      <c r="A87" s="1" t="s">
        <v>19848</v>
      </c>
      <c r="B87" s="1" t="s">
        <v>19849</v>
      </c>
      <c r="C87" s="1" t="s">
        <v>19850</v>
      </c>
      <c r="D87" s="1" t="s">
        <v>19851</v>
      </c>
      <c r="E87" s="1" t="s">
        <v>19852</v>
      </c>
      <c r="F87" s="1" t="s">
        <v>19853</v>
      </c>
      <c r="G87" s="1" t="s">
        <v>3157</v>
      </c>
      <c r="I87" s="1" t="s">
        <v>19854</v>
      </c>
      <c r="J87" s="4" t="s">
        <v>19855</v>
      </c>
      <c r="K87" s="1" t="s">
        <v>401</v>
      </c>
      <c r="L87" s="1" t="s">
        <v>10828</v>
      </c>
      <c r="M87" s="1" t="s">
        <v>10828</v>
      </c>
      <c r="N87" s="1" t="s">
        <v>19856</v>
      </c>
      <c r="O87" s="1" t="s">
        <v>19857</v>
      </c>
      <c r="P87" s="1">
        <v>1.0</v>
      </c>
      <c r="Q87" s="1">
        <v>1.0</v>
      </c>
      <c r="S87" s="1">
        <v>2.0</v>
      </c>
      <c r="T87" s="1">
        <v>2.0</v>
      </c>
      <c r="U87" s="1">
        <v>41.0</v>
      </c>
      <c r="V87" s="1" t="s">
        <v>19858</v>
      </c>
      <c r="W87" s="10">
        <v>44348.0</v>
      </c>
      <c r="X87" s="1" t="s">
        <v>95</v>
      </c>
      <c r="Y87" s="16" t="s">
        <v>36</v>
      </c>
    </row>
    <row r="88">
      <c r="A88" s="1" t="s">
        <v>19859</v>
      </c>
      <c r="B88" s="1" t="s">
        <v>19860</v>
      </c>
      <c r="C88" s="1" t="s">
        <v>19861</v>
      </c>
      <c r="D88" s="1" t="s">
        <v>19862</v>
      </c>
      <c r="E88" s="1" t="s">
        <v>19863</v>
      </c>
      <c r="F88" s="4" t="s">
        <v>19864</v>
      </c>
      <c r="G88" s="1" t="s">
        <v>5415</v>
      </c>
      <c r="I88" s="1" t="s">
        <v>19865</v>
      </c>
      <c r="J88" s="4" t="s">
        <v>19866</v>
      </c>
      <c r="K88" s="1" t="s">
        <v>8466</v>
      </c>
      <c r="L88" s="1" t="s">
        <v>10828</v>
      </c>
      <c r="M88" s="1" t="s">
        <v>19867</v>
      </c>
      <c r="N88" s="1" t="s">
        <v>19868</v>
      </c>
      <c r="O88" s="1" t="s">
        <v>19869</v>
      </c>
      <c r="P88" s="1">
        <v>1.0</v>
      </c>
      <c r="Q88" s="1">
        <v>2.0</v>
      </c>
      <c r="R88" s="1">
        <v>19.0</v>
      </c>
      <c r="S88" s="1">
        <v>13.0</v>
      </c>
      <c r="T88" s="1">
        <v>1.0</v>
      </c>
      <c r="U88" s="1">
        <v>921.0</v>
      </c>
      <c r="V88" s="1" t="s">
        <v>19870</v>
      </c>
      <c r="W88" s="10">
        <v>43025.0</v>
      </c>
      <c r="X88" s="1" t="s">
        <v>95</v>
      </c>
      <c r="Y88" s="6"/>
    </row>
    <row r="89">
      <c r="A89" s="1" t="s">
        <v>19871</v>
      </c>
      <c r="B89" s="1" t="s">
        <v>19872</v>
      </c>
      <c r="C89" s="1" t="s">
        <v>19873</v>
      </c>
      <c r="I89" s="1" t="s">
        <v>19874</v>
      </c>
      <c r="J89" s="4" t="s">
        <v>19875</v>
      </c>
      <c r="K89" s="1" t="s">
        <v>30</v>
      </c>
      <c r="L89" s="1" t="s">
        <v>10828</v>
      </c>
      <c r="M89" s="1" t="s">
        <v>19134</v>
      </c>
      <c r="N89" s="1" t="s">
        <v>19876</v>
      </c>
      <c r="O89" s="1" t="s">
        <v>19877</v>
      </c>
      <c r="P89" s="1">
        <v>1.0</v>
      </c>
      <c r="Q89" s="1">
        <v>1.0</v>
      </c>
      <c r="U89" s="1">
        <v>31.0</v>
      </c>
      <c r="V89" s="1" t="s">
        <v>19878</v>
      </c>
      <c r="W89" s="9"/>
      <c r="X89" s="1"/>
      <c r="Y89" s="6"/>
    </row>
    <row r="90">
      <c r="A90" s="1" t="s">
        <v>19879</v>
      </c>
      <c r="B90" s="1" t="s">
        <v>19880</v>
      </c>
      <c r="C90" s="1" t="s">
        <v>19881</v>
      </c>
      <c r="H90" s="1" t="s">
        <v>19882</v>
      </c>
      <c r="I90" s="1" t="s">
        <v>19883</v>
      </c>
      <c r="J90" s="4" t="s">
        <v>19884</v>
      </c>
      <c r="K90" s="1" t="s">
        <v>2309</v>
      </c>
      <c r="L90" s="1" t="s">
        <v>10828</v>
      </c>
      <c r="M90" s="1" t="s">
        <v>10828</v>
      </c>
      <c r="N90" s="1" t="s">
        <v>19885</v>
      </c>
      <c r="O90" s="1" t="s">
        <v>19886</v>
      </c>
      <c r="P90" s="1">
        <v>2.0</v>
      </c>
      <c r="Q90" s="1">
        <v>3.0</v>
      </c>
      <c r="T90" s="1">
        <v>4.0</v>
      </c>
      <c r="U90" s="1">
        <v>158.0</v>
      </c>
      <c r="V90" s="1" t="s">
        <v>19887</v>
      </c>
      <c r="W90" s="10">
        <v>44087.0</v>
      </c>
      <c r="X90" s="1" t="s">
        <v>95</v>
      </c>
      <c r="Y90" s="1" t="s">
        <v>36</v>
      </c>
    </row>
    <row r="91">
      <c r="A91" s="1" t="s">
        <v>19888</v>
      </c>
      <c r="B91" s="1" t="s">
        <v>19889</v>
      </c>
      <c r="C91" s="1" t="s">
        <v>19263</v>
      </c>
      <c r="D91" s="1" t="s">
        <v>19264</v>
      </c>
      <c r="E91" s="1" t="s">
        <v>19265</v>
      </c>
      <c r="F91" s="1" t="s">
        <v>19266</v>
      </c>
      <c r="G91" s="1" t="s">
        <v>19267</v>
      </c>
      <c r="I91" s="1" t="s">
        <v>19890</v>
      </c>
      <c r="J91" s="4" t="s">
        <v>19891</v>
      </c>
      <c r="K91" s="1" t="s">
        <v>61</v>
      </c>
      <c r="L91" s="1" t="s">
        <v>8089</v>
      </c>
      <c r="M91" s="1" t="s">
        <v>8089</v>
      </c>
      <c r="N91" s="1" t="s">
        <v>19892</v>
      </c>
      <c r="O91" s="1" t="s">
        <v>19893</v>
      </c>
      <c r="P91" s="1">
        <v>1.0</v>
      </c>
      <c r="Q91" s="1">
        <v>1.0</v>
      </c>
      <c r="T91" s="1">
        <v>3.0</v>
      </c>
      <c r="U91" s="1">
        <v>474.0</v>
      </c>
      <c r="V91" s="1" t="s">
        <v>19894</v>
      </c>
      <c r="W91" s="10">
        <v>43091.0</v>
      </c>
      <c r="X91" s="1" t="s">
        <v>95</v>
      </c>
      <c r="Y91" s="16" t="s">
        <v>36</v>
      </c>
    </row>
    <row r="92">
      <c r="A92" s="1" t="s">
        <v>19895</v>
      </c>
      <c r="B92" s="1" t="s">
        <v>19896</v>
      </c>
      <c r="C92" s="1" t="s">
        <v>19113</v>
      </c>
      <c r="I92" s="1" t="s">
        <v>19897</v>
      </c>
      <c r="J92" s="4" t="s">
        <v>19898</v>
      </c>
      <c r="K92" s="1" t="s">
        <v>401</v>
      </c>
      <c r="L92" s="1" t="s">
        <v>10828</v>
      </c>
      <c r="M92" s="1" t="s">
        <v>19124</v>
      </c>
      <c r="N92" s="1" t="s">
        <v>19899</v>
      </c>
      <c r="O92" s="1" t="s">
        <v>19900</v>
      </c>
      <c r="P92" s="1">
        <v>418.0</v>
      </c>
      <c r="Q92" s="1">
        <v>5.0</v>
      </c>
      <c r="S92" s="1">
        <v>1.0</v>
      </c>
      <c r="U92" s="1">
        <v>159.0</v>
      </c>
      <c r="V92" s="1" t="s">
        <v>19901</v>
      </c>
      <c r="W92" s="10">
        <v>44250.0</v>
      </c>
      <c r="X92" s="1" t="s">
        <v>178</v>
      </c>
      <c r="Y92" s="1" t="s">
        <v>36</v>
      </c>
    </row>
    <row r="93">
      <c r="A93" s="1" t="s">
        <v>19902</v>
      </c>
      <c r="B93" s="1" t="s">
        <v>19903</v>
      </c>
      <c r="C93" s="1" t="s">
        <v>19904</v>
      </c>
      <c r="H93" s="1" t="s">
        <v>19905</v>
      </c>
      <c r="I93" s="1" t="s">
        <v>19906</v>
      </c>
      <c r="J93" s="4" t="s">
        <v>19907</v>
      </c>
      <c r="K93" s="1" t="s">
        <v>2309</v>
      </c>
      <c r="L93" s="1" t="s">
        <v>10828</v>
      </c>
      <c r="M93" s="1" t="s">
        <v>15725</v>
      </c>
      <c r="N93" s="1" t="s">
        <v>19908</v>
      </c>
      <c r="O93" s="1" t="s">
        <v>19909</v>
      </c>
      <c r="P93" s="1">
        <v>33.0</v>
      </c>
      <c r="Q93" s="1">
        <v>7.0</v>
      </c>
      <c r="R93" s="1">
        <v>38.0</v>
      </c>
      <c r="S93" s="1">
        <v>7.0</v>
      </c>
      <c r="T93" s="1">
        <v>4.0</v>
      </c>
      <c r="U93" s="1">
        <v>219.0</v>
      </c>
      <c r="V93" s="1" t="s">
        <v>19910</v>
      </c>
      <c r="W93" s="10">
        <v>43042.0</v>
      </c>
      <c r="X93" s="1" t="s">
        <v>95</v>
      </c>
      <c r="Y93" s="1" t="s">
        <v>36</v>
      </c>
    </row>
    <row r="94">
      <c r="A94" s="1" t="s">
        <v>19911</v>
      </c>
      <c r="B94" s="1" t="s">
        <v>19912</v>
      </c>
      <c r="C94" s="1" t="s">
        <v>19913</v>
      </c>
      <c r="D94" s="1" t="s">
        <v>19914</v>
      </c>
      <c r="E94" s="1" t="s">
        <v>19915</v>
      </c>
      <c r="G94" s="1" t="s">
        <v>19916</v>
      </c>
      <c r="H94" s="1" t="s">
        <v>19917</v>
      </c>
      <c r="I94" s="1" t="s">
        <v>19918</v>
      </c>
      <c r="J94" s="4" t="s">
        <v>19919</v>
      </c>
      <c r="K94" s="1" t="s">
        <v>30</v>
      </c>
      <c r="L94" s="1" t="s">
        <v>10828</v>
      </c>
      <c r="M94" s="1" t="s">
        <v>10828</v>
      </c>
      <c r="N94" s="1" t="s">
        <v>19920</v>
      </c>
      <c r="O94" s="1" t="s">
        <v>19921</v>
      </c>
      <c r="P94" s="1">
        <v>1.0</v>
      </c>
      <c r="Q94" s="1">
        <v>1.0</v>
      </c>
      <c r="R94" s="1">
        <v>1.0</v>
      </c>
      <c r="S94" s="1">
        <v>1.0</v>
      </c>
      <c r="U94" s="1">
        <v>10.0</v>
      </c>
      <c r="V94" s="1" t="s">
        <v>19922</v>
      </c>
      <c r="W94" s="9"/>
      <c r="X94" s="1"/>
      <c r="Y94" s="1" t="s">
        <v>168</v>
      </c>
    </row>
    <row r="95">
      <c r="A95" s="1" t="s">
        <v>19923</v>
      </c>
      <c r="B95" s="1" t="s">
        <v>19924</v>
      </c>
      <c r="C95" s="1" t="s">
        <v>19925</v>
      </c>
      <c r="H95" s="1" t="s">
        <v>19926</v>
      </c>
      <c r="J95" s="4" t="s">
        <v>19927</v>
      </c>
      <c r="K95" s="1" t="s">
        <v>30</v>
      </c>
      <c r="L95" s="1" t="s">
        <v>10828</v>
      </c>
      <c r="M95" s="1" t="s">
        <v>19928</v>
      </c>
      <c r="N95" s="1" t="s">
        <v>19929</v>
      </c>
      <c r="O95" s="1" t="s">
        <v>19930</v>
      </c>
      <c r="P95" s="1">
        <v>2.0</v>
      </c>
      <c r="Q95" s="1">
        <v>21.0</v>
      </c>
      <c r="R95" s="1">
        <v>271.0</v>
      </c>
      <c r="S95" s="1">
        <v>131.0</v>
      </c>
      <c r="T95" s="1">
        <v>83.0</v>
      </c>
      <c r="U95" s="1">
        <v>576.0</v>
      </c>
      <c r="V95" s="1" t="s">
        <v>19931</v>
      </c>
      <c r="W95" s="10">
        <v>41789.0</v>
      </c>
      <c r="X95" s="1"/>
      <c r="Y95" s="1" t="s">
        <v>36</v>
      </c>
    </row>
    <row r="96">
      <c r="A96" s="1" t="s">
        <v>19932</v>
      </c>
      <c r="B96" s="1" t="s">
        <v>19933</v>
      </c>
      <c r="C96" s="1" t="s">
        <v>19113</v>
      </c>
      <c r="J96" s="4" t="s">
        <v>19934</v>
      </c>
      <c r="K96" s="1" t="s">
        <v>401</v>
      </c>
      <c r="L96" s="1" t="s">
        <v>10828</v>
      </c>
      <c r="M96" s="1" t="s">
        <v>19935</v>
      </c>
      <c r="N96" s="1" t="s">
        <v>19936</v>
      </c>
      <c r="O96" s="1" t="s">
        <v>19937</v>
      </c>
      <c r="P96" s="1">
        <v>418.0</v>
      </c>
      <c r="Q96" s="1">
        <v>3.0</v>
      </c>
      <c r="S96" s="1">
        <v>1.0</v>
      </c>
      <c r="U96" s="1">
        <v>288.0</v>
      </c>
      <c r="V96" s="1" t="s">
        <v>19938</v>
      </c>
      <c r="W96" s="10">
        <v>43997.0</v>
      </c>
      <c r="X96" s="1" t="s">
        <v>178</v>
      </c>
      <c r="Y96" s="1" t="s">
        <v>36</v>
      </c>
    </row>
    <row r="97">
      <c r="A97" s="1" t="s">
        <v>19939</v>
      </c>
      <c r="B97" s="1" t="s">
        <v>19940</v>
      </c>
      <c r="C97" s="1" t="s">
        <v>19113</v>
      </c>
      <c r="I97" s="1" t="s">
        <v>19941</v>
      </c>
      <c r="J97" s="4" t="s">
        <v>19942</v>
      </c>
      <c r="K97" s="1" t="s">
        <v>401</v>
      </c>
      <c r="L97" s="1" t="s">
        <v>10828</v>
      </c>
      <c r="M97" s="1" t="s">
        <v>19124</v>
      </c>
      <c r="N97" s="1" t="s">
        <v>19943</v>
      </c>
      <c r="O97" s="1" t="s">
        <v>19944</v>
      </c>
      <c r="P97" s="1">
        <v>418.0</v>
      </c>
      <c r="Q97" s="1">
        <v>20.0</v>
      </c>
      <c r="R97" s="1">
        <v>1.0</v>
      </c>
      <c r="S97" s="1">
        <v>2.0</v>
      </c>
      <c r="T97" s="1">
        <v>1.0</v>
      </c>
      <c r="U97" s="1">
        <v>828.0</v>
      </c>
      <c r="V97" s="1" t="s">
        <v>19945</v>
      </c>
      <c r="W97" s="10">
        <v>43682.0</v>
      </c>
      <c r="X97" s="1" t="s">
        <v>178</v>
      </c>
      <c r="Y97" s="1" t="s">
        <v>36</v>
      </c>
    </row>
    <row r="98">
      <c r="A98" s="1" t="s">
        <v>19946</v>
      </c>
      <c r="B98" s="1" t="s">
        <v>19947</v>
      </c>
      <c r="C98" s="1" t="s">
        <v>19113</v>
      </c>
      <c r="H98" s="1" t="s">
        <v>19948</v>
      </c>
      <c r="I98" s="1" t="s">
        <v>19949</v>
      </c>
      <c r="J98" s="4" t="s">
        <v>19950</v>
      </c>
      <c r="K98" s="1" t="s">
        <v>401</v>
      </c>
      <c r="L98" s="1" t="s">
        <v>10828</v>
      </c>
      <c r="M98" s="1" t="s">
        <v>19951</v>
      </c>
      <c r="N98" s="1" t="s">
        <v>19952</v>
      </c>
      <c r="O98" s="1" t="s">
        <v>19953</v>
      </c>
      <c r="P98" s="1">
        <v>418.0</v>
      </c>
      <c r="Q98" s="1">
        <v>18.0</v>
      </c>
      <c r="S98" s="1">
        <v>1.0</v>
      </c>
      <c r="U98" s="1">
        <v>146.0</v>
      </c>
      <c r="V98" s="1" t="s">
        <v>19954</v>
      </c>
      <c r="W98" s="10">
        <v>43554.0</v>
      </c>
      <c r="X98" s="1" t="s">
        <v>178</v>
      </c>
      <c r="Y98" s="1" t="s">
        <v>36</v>
      </c>
    </row>
    <row r="99">
      <c r="A99" s="1" t="s">
        <v>19955</v>
      </c>
      <c r="B99" s="1" t="s">
        <v>19956</v>
      </c>
      <c r="C99" s="1" t="s">
        <v>19113</v>
      </c>
      <c r="J99" s="4" t="s">
        <v>19957</v>
      </c>
      <c r="K99" s="1" t="s">
        <v>401</v>
      </c>
      <c r="L99" s="1" t="s">
        <v>10828</v>
      </c>
      <c r="M99" s="1" t="s">
        <v>19958</v>
      </c>
      <c r="N99" s="1" t="s">
        <v>19959</v>
      </c>
      <c r="O99" s="1" t="s">
        <v>19960</v>
      </c>
      <c r="P99" s="1">
        <v>418.0</v>
      </c>
      <c r="Q99" s="1">
        <v>104.0</v>
      </c>
      <c r="S99" s="1">
        <v>4.0</v>
      </c>
      <c r="T99" s="1">
        <v>18.0</v>
      </c>
      <c r="U99" s="1">
        <v>1035.0</v>
      </c>
      <c r="V99" s="1" t="s">
        <v>19961</v>
      </c>
      <c r="W99" s="10">
        <v>43111.0</v>
      </c>
      <c r="X99" s="1" t="s">
        <v>178</v>
      </c>
      <c r="Y99" s="1" t="s">
        <v>36</v>
      </c>
    </row>
    <row r="100">
      <c r="A100" s="1" t="s">
        <v>19962</v>
      </c>
      <c r="B100" s="1" t="s">
        <v>19963</v>
      </c>
      <c r="C100" s="1" t="s">
        <v>19113</v>
      </c>
      <c r="I100" s="1" t="s">
        <v>19964</v>
      </c>
      <c r="J100" s="4" t="s">
        <v>19965</v>
      </c>
      <c r="K100" s="1" t="s">
        <v>401</v>
      </c>
      <c r="L100" s="1" t="s">
        <v>10828</v>
      </c>
      <c r="M100" s="1" t="s">
        <v>19473</v>
      </c>
      <c r="N100" s="1" t="s">
        <v>19966</v>
      </c>
      <c r="O100" s="1" t="s">
        <v>19967</v>
      </c>
      <c r="P100" s="1">
        <v>418.0</v>
      </c>
      <c r="Q100" s="1">
        <v>18.0</v>
      </c>
      <c r="S100" s="1">
        <v>2.0</v>
      </c>
      <c r="T100" s="1">
        <v>11.0</v>
      </c>
      <c r="U100" s="1">
        <v>949.0</v>
      </c>
      <c r="V100" s="1" t="s">
        <v>19968</v>
      </c>
      <c r="W100" s="10">
        <v>43503.0</v>
      </c>
      <c r="X100" s="1" t="s">
        <v>178</v>
      </c>
      <c r="Y100" s="1" t="s">
        <v>36</v>
      </c>
    </row>
    <row r="101">
      <c r="A101" s="1" t="s">
        <v>19969</v>
      </c>
      <c r="B101" s="4" t="s">
        <v>19970</v>
      </c>
      <c r="C101" s="1" t="s">
        <v>19971</v>
      </c>
      <c r="I101" s="1" t="s">
        <v>19972</v>
      </c>
      <c r="J101" s="4" t="s">
        <v>19973</v>
      </c>
      <c r="K101" s="1" t="s">
        <v>30</v>
      </c>
      <c r="L101" s="1" t="s">
        <v>30</v>
      </c>
      <c r="N101" s="1" t="s">
        <v>19974</v>
      </c>
      <c r="O101" s="1" t="s">
        <v>19975</v>
      </c>
      <c r="P101" s="1">
        <v>2.0</v>
      </c>
      <c r="Q101" s="1">
        <v>3.0</v>
      </c>
      <c r="R101" s="1">
        <v>2.0</v>
      </c>
      <c r="U101" s="1">
        <v>44.0</v>
      </c>
      <c r="V101" s="1" t="s">
        <v>19976</v>
      </c>
      <c r="W101" s="9"/>
      <c r="X101" s="1" t="s">
        <v>135</v>
      </c>
      <c r="Y101" s="1" t="s">
        <v>199</v>
      </c>
    </row>
    <row r="102">
      <c r="A102" s="1" t="s">
        <v>19977</v>
      </c>
      <c r="B102" s="1" t="s">
        <v>19978</v>
      </c>
      <c r="C102" s="1" t="s">
        <v>19113</v>
      </c>
      <c r="I102" s="1" t="s">
        <v>19979</v>
      </c>
      <c r="J102" s="4" t="s">
        <v>19980</v>
      </c>
      <c r="K102" s="1" t="s">
        <v>401</v>
      </c>
      <c r="L102" s="1" t="s">
        <v>10828</v>
      </c>
      <c r="M102" s="1" t="s">
        <v>19981</v>
      </c>
      <c r="N102" s="1" t="s">
        <v>19982</v>
      </c>
      <c r="O102" s="1" t="s">
        <v>19983</v>
      </c>
      <c r="P102" s="1">
        <v>418.0</v>
      </c>
      <c r="Q102" s="1">
        <v>15.0</v>
      </c>
      <c r="S102" s="1">
        <v>2.0</v>
      </c>
      <c r="U102" s="1">
        <v>52.0</v>
      </c>
      <c r="V102" s="1" t="s">
        <v>19984</v>
      </c>
      <c r="W102" s="10">
        <v>43885.0</v>
      </c>
      <c r="X102" s="1" t="s">
        <v>178</v>
      </c>
      <c r="Y102" s="1" t="s">
        <v>36</v>
      </c>
    </row>
    <row r="103">
      <c r="A103" s="1" t="s">
        <v>19985</v>
      </c>
      <c r="B103" s="1" t="s">
        <v>19986</v>
      </c>
      <c r="C103" s="1" t="s">
        <v>19113</v>
      </c>
      <c r="I103" s="1" t="s">
        <v>19987</v>
      </c>
      <c r="J103" s="4" t="s">
        <v>19988</v>
      </c>
      <c r="K103" s="1" t="s">
        <v>401</v>
      </c>
      <c r="L103" s="1" t="s">
        <v>10828</v>
      </c>
      <c r="M103" s="1" t="s">
        <v>19678</v>
      </c>
      <c r="N103" s="1" t="s">
        <v>19989</v>
      </c>
      <c r="O103" s="1" t="s">
        <v>19990</v>
      </c>
      <c r="P103" s="1">
        <v>418.0</v>
      </c>
      <c r="Q103" s="1">
        <v>10.0</v>
      </c>
      <c r="S103" s="1">
        <v>1.0</v>
      </c>
      <c r="U103" s="1">
        <v>99.0</v>
      </c>
      <c r="V103" s="1" t="s">
        <v>19991</v>
      </c>
      <c r="W103" s="10">
        <v>44153.0</v>
      </c>
      <c r="X103" s="1" t="s">
        <v>178</v>
      </c>
      <c r="Y103" s="1" t="s">
        <v>36</v>
      </c>
    </row>
    <row r="104">
      <c r="A104" s="1" t="s">
        <v>19992</v>
      </c>
      <c r="B104" s="1" t="s">
        <v>19993</v>
      </c>
      <c r="C104" s="1" t="s">
        <v>19994</v>
      </c>
      <c r="H104" s="1" t="s">
        <v>19995</v>
      </c>
      <c r="I104" s="1" t="s">
        <v>19996</v>
      </c>
      <c r="J104" s="4" t="s">
        <v>19997</v>
      </c>
      <c r="K104" s="1" t="s">
        <v>61</v>
      </c>
      <c r="L104" s="1" t="s">
        <v>10828</v>
      </c>
      <c r="M104" s="1" t="s">
        <v>19998</v>
      </c>
      <c r="N104" s="1" t="s">
        <v>19999</v>
      </c>
      <c r="O104" s="1" t="s">
        <v>20000</v>
      </c>
      <c r="P104" s="1">
        <v>13.0</v>
      </c>
      <c r="Q104" s="1">
        <v>76.0</v>
      </c>
      <c r="R104" s="1">
        <v>978.0</v>
      </c>
      <c r="S104" s="1">
        <v>264.0</v>
      </c>
      <c r="U104" s="1">
        <v>5224.0</v>
      </c>
      <c r="V104" s="1" t="s">
        <v>20001</v>
      </c>
      <c r="W104" s="10">
        <v>41746.0</v>
      </c>
      <c r="X104" s="1" t="s">
        <v>95</v>
      </c>
      <c r="Y104" s="1" t="s">
        <v>36</v>
      </c>
    </row>
    <row r="105">
      <c r="A105" s="1" t="s">
        <v>20002</v>
      </c>
      <c r="B105" s="1" t="s">
        <v>20003</v>
      </c>
      <c r="C105" s="1" t="s">
        <v>19113</v>
      </c>
      <c r="I105" s="1" t="s">
        <v>20004</v>
      </c>
      <c r="J105" s="4" t="s">
        <v>20005</v>
      </c>
      <c r="K105" s="1" t="s">
        <v>401</v>
      </c>
      <c r="L105" s="1" t="s">
        <v>10828</v>
      </c>
      <c r="M105" s="1" t="s">
        <v>19124</v>
      </c>
      <c r="N105" s="1" t="s">
        <v>20006</v>
      </c>
      <c r="O105" s="1" t="s">
        <v>20007</v>
      </c>
      <c r="P105" s="1">
        <v>418.0</v>
      </c>
      <c r="Q105" s="1">
        <v>10.0</v>
      </c>
      <c r="S105" s="1">
        <v>1.0</v>
      </c>
      <c r="U105" s="1">
        <v>188.0</v>
      </c>
      <c r="V105" s="1" t="s">
        <v>20008</v>
      </c>
      <c r="W105" s="10">
        <v>44042.0</v>
      </c>
      <c r="X105" s="1" t="s">
        <v>178</v>
      </c>
      <c r="Y105" s="1" t="s">
        <v>36</v>
      </c>
    </row>
    <row r="106">
      <c r="A106" s="1" t="s">
        <v>20009</v>
      </c>
      <c r="B106" s="1" t="s">
        <v>20010</v>
      </c>
      <c r="C106" s="1" t="s">
        <v>20011</v>
      </c>
      <c r="I106" s="1" t="s">
        <v>20012</v>
      </c>
      <c r="J106" s="4" t="s">
        <v>20013</v>
      </c>
      <c r="K106" s="1" t="s">
        <v>30</v>
      </c>
      <c r="L106" s="1" t="s">
        <v>8089</v>
      </c>
      <c r="M106" s="1" t="s">
        <v>8089</v>
      </c>
      <c r="N106" s="1" t="s">
        <v>20014</v>
      </c>
      <c r="O106" s="1" t="s">
        <v>20015</v>
      </c>
      <c r="P106" s="1">
        <v>73.0</v>
      </c>
      <c r="Q106" s="1">
        <v>6.0</v>
      </c>
      <c r="R106" s="1">
        <v>2.0</v>
      </c>
      <c r="S106" s="1">
        <v>1.0</v>
      </c>
      <c r="U106" s="1">
        <v>76.0</v>
      </c>
      <c r="V106" s="1" t="s">
        <v>20016</v>
      </c>
      <c r="W106" s="10">
        <v>43541.0</v>
      </c>
      <c r="X106" s="1"/>
      <c r="Y106" s="1" t="s">
        <v>199</v>
      </c>
    </row>
    <row r="107">
      <c r="A107" s="1" t="s">
        <v>20017</v>
      </c>
      <c r="B107" s="1" t="s">
        <v>20018</v>
      </c>
      <c r="C107" s="1" t="s">
        <v>20019</v>
      </c>
      <c r="F107" s="4" t="s">
        <v>20020</v>
      </c>
      <c r="I107" s="1" t="s">
        <v>20021</v>
      </c>
      <c r="J107" s="4" t="s">
        <v>20022</v>
      </c>
      <c r="K107" s="1" t="s">
        <v>30</v>
      </c>
      <c r="L107" s="1" t="s">
        <v>10828</v>
      </c>
      <c r="M107" s="1" t="s">
        <v>20023</v>
      </c>
      <c r="N107" s="1" t="s">
        <v>20024</v>
      </c>
      <c r="O107" s="1" t="s">
        <v>20025</v>
      </c>
      <c r="P107" s="1">
        <v>1.0</v>
      </c>
      <c r="Q107" s="1">
        <v>2.0</v>
      </c>
      <c r="R107" s="1">
        <v>1.0</v>
      </c>
      <c r="S107" s="1">
        <v>46.0</v>
      </c>
      <c r="U107" s="1">
        <v>69.0</v>
      </c>
      <c r="V107" s="1" t="s">
        <v>20026</v>
      </c>
      <c r="W107" s="10">
        <v>43798.0</v>
      </c>
      <c r="X107" s="1" t="s">
        <v>95</v>
      </c>
      <c r="Y107" s="1" t="s">
        <v>199</v>
      </c>
    </row>
    <row r="108">
      <c r="A108" s="1" t="s">
        <v>20027</v>
      </c>
      <c r="B108" s="1" t="s">
        <v>20028</v>
      </c>
      <c r="C108" s="1" t="s">
        <v>19113</v>
      </c>
      <c r="I108" s="1" t="s">
        <v>20029</v>
      </c>
      <c r="J108" s="4" t="s">
        <v>20030</v>
      </c>
      <c r="K108" s="1" t="s">
        <v>401</v>
      </c>
      <c r="L108" s="1" t="s">
        <v>10828</v>
      </c>
      <c r="M108" s="1" t="s">
        <v>19124</v>
      </c>
      <c r="N108" s="1" t="s">
        <v>20031</v>
      </c>
      <c r="O108" s="1" t="s">
        <v>20032</v>
      </c>
      <c r="P108" s="1">
        <v>418.0</v>
      </c>
      <c r="Q108" s="1">
        <v>14.0</v>
      </c>
      <c r="R108" s="1">
        <v>3.0</v>
      </c>
      <c r="S108" s="1">
        <v>1.0</v>
      </c>
      <c r="U108" s="1">
        <v>246.0</v>
      </c>
      <c r="V108" s="1" t="s">
        <v>20033</v>
      </c>
      <c r="W108" s="10">
        <v>43425.0</v>
      </c>
      <c r="X108" s="1" t="s">
        <v>178</v>
      </c>
      <c r="Y108" s="1" t="s">
        <v>36</v>
      </c>
    </row>
    <row r="109">
      <c r="A109" s="1" t="s">
        <v>20034</v>
      </c>
      <c r="B109" s="1" t="s">
        <v>20035</v>
      </c>
      <c r="C109" s="1" t="s">
        <v>20036</v>
      </c>
      <c r="G109" s="1" t="s">
        <v>20037</v>
      </c>
      <c r="H109" s="1" t="s">
        <v>20038</v>
      </c>
      <c r="I109" s="1" t="s">
        <v>20039</v>
      </c>
      <c r="J109" s="4" t="s">
        <v>20040</v>
      </c>
      <c r="K109" s="1" t="s">
        <v>9123</v>
      </c>
      <c r="L109" s="1" t="s">
        <v>10828</v>
      </c>
      <c r="M109" s="1" t="s">
        <v>10828</v>
      </c>
      <c r="N109" s="1" t="s">
        <v>20041</v>
      </c>
      <c r="O109" s="1" t="s">
        <v>20042</v>
      </c>
      <c r="P109" s="1">
        <v>1.0</v>
      </c>
      <c r="Q109" s="1">
        <v>2.0</v>
      </c>
      <c r="R109" s="1">
        <v>13.0</v>
      </c>
      <c r="S109" s="1">
        <v>1.0</v>
      </c>
      <c r="T109" s="1">
        <v>23.0</v>
      </c>
      <c r="U109" s="1">
        <v>158.0</v>
      </c>
      <c r="V109" s="1" t="s">
        <v>20043</v>
      </c>
      <c r="W109" s="10">
        <v>44094.0</v>
      </c>
      <c r="X109" s="1"/>
      <c r="Y109" s="1" t="s">
        <v>36</v>
      </c>
    </row>
    <row r="110">
      <c r="A110" s="1" t="s">
        <v>20044</v>
      </c>
      <c r="B110" s="1" t="s">
        <v>20045</v>
      </c>
      <c r="C110" s="1" t="s">
        <v>20046</v>
      </c>
      <c r="D110" s="1" t="s">
        <v>20047</v>
      </c>
      <c r="E110" s="1" t="s">
        <v>13270</v>
      </c>
      <c r="F110" s="1" t="s">
        <v>20048</v>
      </c>
      <c r="G110" s="1" t="s">
        <v>3239</v>
      </c>
      <c r="H110" s="1" t="s">
        <v>20049</v>
      </c>
      <c r="I110" s="1" t="s">
        <v>20050</v>
      </c>
      <c r="J110" s="4" t="s">
        <v>20051</v>
      </c>
      <c r="K110" s="1" t="s">
        <v>663</v>
      </c>
      <c r="L110" s="1" t="s">
        <v>10828</v>
      </c>
      <c r="M110" s="1" t="s">
        <v>10828</v>
      </c>
      <c r="N110" s="1" t="s">
        <v>20052</v>
      </c>
      <c r="O110" s="1" t="s">
        <v>20053</v>
      </c>
      <c r="P110" s="1">
        <v>1.0</v>
      </c>
      <c r="Q110" s="1">
        <v>1.0</v>
      </c>
      <c r="S110" s="1">
        <v>1.0</v>
      </c>
      <c r="U110" s="1">
        <v>88.0</v>
      </c>
      <c r="V110" s="1" t="s">
        <v>20054</v>
      </c>
      <c r="W110" s="10">
        <v>41175.0</v>
      </c>
      <c r="X110" s="1" t="s">
        <v>95</v>
      </c>
      <c r="Y110" s="1" t="s">
        <v>36</v>
      </c>
    </row>
    <row r="111">
      <c r="A111" s="1" t="s">
        <v>20055</v>
      </c>
      <c r="B111" s="1" t="s">
        <v>20056</v>
      </c>
      <c r="C111" s="1" t="s">
        <v>20057</v>
      </c>
      <c r="H111" s="1" t="s">
        <v>20058</v>
      </c>
      <c r="I111" s="1" t="s">
        <v>20059</v>
      </c>
      <c r="J111" s="4" t="s">
        <v>20060</v>
      </c>
      <c r="K111" s="1" t="s">
        <v>401</v>
      </c>
      <c r="L111" s="1" t="s">
        <v>10828</v>
      </c>
      <c r="M111" s="1" t="s">
        <v>20061</v>
      </c>
      <c r="N111" s="1" t="s">
        <v>20062</v>
      </c>
      <c r="O111" s="1" t="s">
        <v>20063</v>
      </c>
      <c r="P111" s="1">
        <v>2.0</v>
      </c>
      <c r="Q111" s="1">
        <v>4.0</v>
      </c>
      <c r="R111" s="1">
        <v>61.0</v>
      </c>
      <c r="S111" s="1">
        <v>7.0</v>
      </c>
      <c r="T111" s="1">
        <v>26.0</v>
      </c>
      <c r="U111" s="1">
        <v>691.0</v>
      </c>
      <c r="V111" s="1" t="s">
        <v>20064</v>
      </c>
      <c r="W111" s="10">
        <v>43497.0</v>
      </c>
      <c r="X111" s="1"/>
      <c r="Y111" s="1" t="s">
        <v>36</v>
      </c>
    </row>
    <row r="112">
      <c r="A112" s="1" t="s">
        <v>20065</v>
      </c>
      <c r="B112" s="1" t="s">
        <v>20066</v>
      </c>
      <c r="C112" s="1" t="s">
        <v>20067</v>
      </c>
      <c r="J112" s="4" t="s">
        <v>20068</v>
      </c>
      <c r="K112" s="1" t="s">
        <v>30</v>
      </c>
      <c r="L112" s="1" t="s">
        <v>10828</v>
      </c>
      <c r="M112" s="1" t="s">
        <v>20069</v>
      </c>
      <c r="N112" s="1" t="s">
        <v>20070</v>
      </c>
      <c r="O112" s="1" t="s">
        <v>20071</v>
      </c>
      <c r="P112" s="1">
        <v>1.0</v>
      </c>
      <c r="Q112" s="1">
        <v>1.0</v>
      </c>
      <c r="U112" s="1">
        <v>8.0</v>
      </c>
      <c r="V112" s="1" t="s">
        <v>20072</v>
      </c>
      <c r="W112" s="9"/>
      <c r="X112" s="1"/>
      <c r="Y112" s="1" t="s">
        <v>36</v>
      </c>
    </row>
    <row r="113">
      <c r="A113" s="1" t="s">
        <v>20073</v>
      </c>
      <c r="B113" s="1" t="s">
        <v>20074</v>
      </c>
      <c r="C113" s="1" t="s">
        <v>20075</v>
      </c>
      <c r="D113" s="1" t="s">
        <v>20076</v>
      </c>
      <c r="E113" s="1" t="s">
        <v>20077</v>
      </c>
      <c r="F113" s="1" t="s">
        <v>20078</v>
      </c>
      <c r="G113" s="1" t="s">
        <v>20079</v>
      </c>
      <c r="I113" s="1" t="s">
        <v>20080</v>
      </c>
      <c r="J113" s="4" t="s">
        <v>20081</v>
      </c>
      <c r="K113" s="1" t="s">
        <v>2309</v>
      </c>
      <c r="L113" s="1" t="s">
        <v>10828</v>
      </c>
      <c r="M113" s="1" t="s">
        <v>20082</v>
      </c>
      <c r="N113" s="1" t="s">
        <v>20083</v>
      </c>
      <c r="O113" s="1" t="s">
        <v>20084</v>
      </c>
      <c r="P113" s="1">
        <v>1.0</v>
      </c>
      <c r="Q113" s="1">
        <v>1.0</v>
      </c>
      <c r="U113" s="1">
        <v>30.0</v>
      </c>
      <c r="V113" s="1" t="s">
        <v>20085</v>
      </c>
      <c r="W113" s="10">
        <v>43904.0</v>
      </c>
      <c r="X113" s="1" t="s">
        <v>135</v>
      </c>
      <c r="Y113" s="6"/>
    </row>
    <row r="114">
      <c r="A114" s="1" t="s">
        <v>20086</v>
      </c>
      <c r="B114" s="1" t="s">
        <v>20087</v>
      </c>
      <c r="C114" s="1" t="s">
        <v>20088</v>
      </c>
      <c r="E114" s="1" t="s">
        <v>20089</v>
      </c>
      <c r="J114" s="4" t="s">
        <v>20090</v>
      </c>
      <c r="K114" s="1" t="s">
        <v>30</v>
      </c>
      <c r="L114" s="1" t="s">
        <v>10828</v>
      </c>
      <c r="M114" s="1" t="s">
        <v>10828</v>
      </c>
      <c r="N114" s="1" t="s">
        <v>20091</v>
      </c>
      <c r="O114" s="1" t="s">
        <v>20092</v>
      </c>
      <c r="P114" s="1">
        <v>5.0</v>
      </c>
      <c r="U114" s="1">
        <v>64.0</v>
      </c>
      <c r="V114" s="1" t="s">
        <v>20093</v>
      </c>
      <c r="W114" s="10">
        <v>44134.0</v>
      </c>
      <c r="X114" s="1"/>
      <c r="Y114" s="6"/>
    </row>
    <row r="115">
      <c r="A115" s="1" t="s">
        <v>20094</v>
      </c>
      <c r="B115" s="1" t="s">
        <v>20095</v>
      </c>
      <c r="C115" s="1" t="s">
        <v>20096</v>
      </c>
      <c r="D115" s="1" t="s">
        <v>20097</v>
      </c>
      <c r="G115" s="1" t="s">
        <v>4207</v>
      </c>
      <c r="J115" s="4" t="s">
        <v>20098</v>
      </c>
      <c r="K115" s="1" t="s">
        <v>30</v>
      </c>
      <c r="L115" s="1" t="s">
        <v>79</v>
      </c>
      <c r="M115" s="1" t="s">
        <v>20099</v>
      </c>
      <c r="N115" s="1" t="s">
        <v>20100</v>
      </c>
      <c r="O115" s="1" t="s">
        <v>20101</v>
      </c>
      <c r="P115" s="1">
        <v>1.0</v>
      </c>
      <c r="Q115" s="1">
        <v>1.0</v>
      </c>
      <c r="U115" s="1">
        <v>5.0</v>
      </c>
      <c r="V115" s="1" t="s">
        <v>20102</v>
      </c>
      <c r="W115" s="9"/>
      <c r="X115" s="1"/>
      <c r="Y115" s="6"/>
    </row>
    <row r="116">
      <c r="A116" s="1" t="s">
        <v>20103</v>
      </c>
      <c r="B116" s="1" t="s">
        <v>20104</v>
      </c>
      <c r="C116" s="1" t="s">
        <v>20105</v>
      </c>
      <c r="D116" s="1" t="s">
        <v>20106</v>
      </c>
      <c r="E116" s="1" t="s">
        <v>20107</v>
      </c>
      <c r="F116" s="1" t="s">
        <v>20108</v>
      </c>
      <c r="G116" s="1" t="s">
        <v>20109</v>
      </c>
      <c r="I116" s="1" t="s">
        <v>20110</v>
      </c>
      <c r="J116" s="4" t="s">
        <v>20111</v>
      </c>
      <c r="K116" s="1" t="s">
        <v>30</v>
      </c>
      <c r="L116" s="1" t="s">
        <v>10828</v>
      </c>
      <c r="M116" s="1" t="s">
        <v>10828</v>
      </c>
      <c r="N116" s="1" t="s">
        <v>20112</v>
      </c>
      <c r="O116" s="1" t="s">
        <v>20113</v>
      </c>
      <c r="P116" s="1">
        <v>1.0</v>
      </c>
      <c r="Q116" s="1">
        <v>1.0</v>
      </c>
      <c r="U116" s="1">
        <v>3.0</v>
      </c>
      <c r="V116" s="1" t="s">
        <v>20114</v>
      </c>
      <c r="W116" s="10">
        <v>44359.0</v>
      </c>
      <c r="X116" s="1" t="s">
        <v>95</v>
      </c>
      <c r="Y116" s="1" t="s">
        <v>168</v>
      </c>
    </row>
    <row r="117">
      <c r="A117" s="1" t="s">
        <v>20115</v>
      </c>
      <c r="B117" s="1" t="s">
        <v>20116</v>
      </c>
      <c r="C117" s="1" t="s">
        <v>18548</v>
      </c>
      <c r="D117" s="1" t="s">
        <v>18549</v>
      </c>
      <c r="F117" s="1" t="s">
        <v>18550</v>
      </c>
      <c r="G117" s="1" t="s">
        <v>14465</v>
      </c>
      <c r="H117" s="1" t="s">
        <v>20117</v>
      </c>
      <c r="I117" s="1" t="s">
        <v>20118</v>
      </c>
      <c r="J117" s="4" t="s">
        <v>20119</v>
      </c>
      <c r="K117" s="1" t="s">
        <v>401</v>
      </c>
      <c r="L117" s="1" t="s">
        <v>20120</v>
      </c>
      <c r="M117" s="1" t="s">
        <v>20121</v>
      </c>
      <c r="N117" s="1" t="s">
        <v>20122</v>
      </c>
      <c r="O117" s="1" t="s">
        <v>20123</v>
      </c>
      <c r="P117" s="1">
        <v>1.0</v>
      </c>
      <c r="Q117" s="1">
        <v>5.0</v>
      </c>
      <c r="R117" s="1">
        <v>63.0</v>
      </c>
      <c r="S117" s="1">
        <v>22.0</v>
      </c>
      <c r="T117" s="1">
        <v>5.0</v>
      </c>
      <c r="U117" s="1">
        <v>147.0</v>
      </c>
      <c r="V117" s="1" t="s">
        <v>20124</v>
      </c>
      <c r="W117" s="10">
        <v>43822.0</v>
      </c>
      <c r="X117" s="1" t="s">
        <v>95</v>
      </c>
      <c r="Y117" s="1" t="s">
        <v>36</v>
      </c>
    </row>
    <row r="118">
      <c r="A118" s="1" t="s">
        <v>20125</v>
      </c>
      <c r="B118" s="1" t="s">
        <v>20126</v>
      </c>
      <c r="C118" s="1" t="s">
        <v>20127</v>
      </c>
      <c r="D118" s="1" t="s">
        <v>20128</v>
      </c>
      <c r="G118" s="1" t="s">
        <v>19105</v>
      </c>
      <c r="I118" s="1" t="s">
        <v>20129</v>
      </c>
      <c r="J118" s="4" t="s">
        <v>20130</v>
      </c>
      <c r="K118" s="1" t="s">
        <v>401</v>
      </c>
      <c r="L118" s="1" t="s">
        <v>10828</v>
      </c>
      <c r="M118" s="1" t="s">
        <v>10828</v>
      </c>
      <c r="N118" s="1" t="s">
        <v>20131</v>
      </c>
      <c r="O118" s="1" t="s">
        <v>20132</v>
      </c>
      <c r="P118" s="1">
        <v>1.0</v>
      </c>
      <c r="Q118" s="1">
        <v>1.0</v>
      </c>
      <c r="S118" s="1">
        <v>1.0</v>
      </c>
      <c r="U118" s="1">
        <v>79.0</v>
      </c>
      <c r="V118" s="1" t="s">
        <v>20133</v>
      </c>
      <c r="W118" s="9"/>
      <c r="X118" s="1"/>
      <c r="Y118" s="1" t="s">
        <v>36</v>
      </c>
    </row>
    <row r="119">
      <c r="A119" s="1" t="s">
        <v>20134</v>
      </c>
      <c r="B119" s="1" t="s">
        <v>20135</v>
      </c>
      <c r="C119" s="1" t="s">
        <v>19113</v>
      </c>
      <c r="I119" s="1" t="s">
        <v>20136</v>
      </c>
      <c r="J119" s="4" t="s">
        <v>20137</v>
      </c>
      <c r="K119" s="1" t="s">
        <v>30</v>
      </c>
      <c r="L119" s="1" t="s">
        <v>10828</v>
      </c>
      <c r="M119" s="1" t="s">
        <v>20138</v>
      </c>
      <c r="N119" s="1" t="s">
        <v>20139</v>
      </c>
      <c r="O119" s="1" t="s">
        <v>20140</v>
      </c>
      <c r="P119" s="1">
        <v>418.0</v>
      </c>
      <c r="Q119" s="1">
        <v>36.0</v>
      </c>
      <c r="R119" s="1">
        <v>3.0</v>
      </c>
      <c r="S119" s="1">
        <v>3.0</v>
      </c>
      <c r="U119" s="1">
        <v>1588.0</v>
      </c>
      <c r="V119" s="1" t="s">
        <v>20141</v>
      </c>
      <c r="W119" s="10">
        <v>42888.0</v>
      </c>
      <c r="X119" s="1" t="s">
        <v>178</v>
      </c>
      <c r="Y119" s="1" t="s">
        <v>36</v>
      </c>
    </row>
    <row r="120">
      <c r="A120" s="1" t="s">
        <v>20142</v>
      </c>
      <c r="B120" s="1" t="s">
        <v>20143</v>
      </c>
      <c r="C120" s="1" t="s">
        <v>20144</v>
      </c>
      <c r="D120" s="1" t="s">
        <v>20145</v>
      </c>
      <c r="J120" s="4" t="s">
        <v>20146</v>
      </c>
      <c r="K120" s="1" t="s">
        <v>30</v>
      </c>
      <c r="L120" s="1" t="s">
        <v>20147</v>
      </c>
      <c r="M120" s="1" t="s">
        <v>20148</v>
      </c>
      <c r="N120" s="1" t="s">
        <v>20149</v>
      </c>
      <c r="O120" s="1" t="s">
        <v>20150</v>
      </c>
      <c r="P120" s="1">
        <v>1.0</v>
      </c>
      <c r="Q120" s="1">
        <v>1.0</v>
      </c>
      <c r="U120" s="1">
        <v>30.0</v>
      </c>
      <c r="V120" s="1" t="s">
        <v>20151</v>
      </c>
      <c r="W120" s="10">
        <v>43922.0</v>
      </c>
      <c r="X120" s="1"/>
      <c r="Y120" s="6"/>
    </row>
    <row r="121">
      <c r="A121" s="1" t="s">
        <v>20152</v>
      </c>
      <c r="B121" s="1" t="s">
        <v>20153</v>
      </c>
      <c r="C121" s="1" t="s">
        <v>20154</v>
      </c>
      <c r="D121" s="1" t="s">
        <v>20155</v>
      </c>
      <c r="H121" s="1" t="s">
        <v>20156</v>
      </c>
      <c r="I121" s="1" t="s">
        <v>20157</v>
      </c>
      <c r="J121" s="4" t="s">
        <v>20158</v>
      </c>
      <c r="K121" s="1" t="s">
        <v>663</v>
      </c>
      <c r="L121" s="1" t="s">
        <v>10828</v>
      </c>
      <c r="M121" s="1" t="s">
        <v>19497</v>
      </c>
      <c r="N121" s="1" t="s">
        <v>20159</v>
      </c>
      <c r="O121" s="1" t="s">
        <v>20160</v>
      </c>
      <c r="P121" s="1">
        <v>1.0</v>
      </c>
      <c r="Q121" s="1">
        <v>62.0</v>
      </c>
      <c r="R121" s="1">
        <v>904.0</v>
      </c>
      <c r="S121" s="1">
        <v>278.0</v>
      </c>
      <c r="T121" s="1">
        <v>234.0</v>
      </c>
      <c r="U121" s="1">
        <v>127.0</v>
      </c>
      <c r="V121" s="1" t="s">
        <v>20161</v>
      </c>
      <c r="W121" s="10">
        <v>43538.0</v>
      </c>
      <c r="X121" s="1"/>
      <c r="Y121" s="1" t="s">
        <v>36</v>
      </c>
    </row>
    <row r="122">
      <c r="A122" s="1" t="s">
        <v>20162</v>
      </c>
      <c r="B122" s="1" t="s">
        <v>20163</v>
      </c>
      <c r="C122" s="1" t="s">
        <v>20164</v>
      </c>
      <c r="D122" s="1" t="s">
        <v>20165</v>
      </c>
      <c r="G122" s="1" t="s">
        <v>20166</v>
      </c>
      <c r="I122" s="1" t="s">
        <v>20167</v>
      </c>
      <c r="J122" s="4" t="s">
        <v>20168</v>
      </c>
      <c r="K122" s="1" t="s">
        <v>30</v>
      </c>
      <c r="L122" s="1" t="s">
        <v>10828</v>
      </c>
      <c r="M122" s="1" t="s">
        <v>20169</v>
      </c>
      <c r="N122" s="1" t="s">
        <v>20170</v>
      </c>
      <c r="O122" s="1" t="s">
        <v>20171</v>
      </c>
      <c r="P122" s="1">
        <v>1.0</v>
      </c>
      <c r="Q122" s="1">
        <v>1.0</v>
      </c>
      <c r="U122" s="1">
        <v>32.0</v>
      </c>
      <c r="V122" s="1" t="s">
        <v>20172</v>
      </c>
      <c r="W122" s="10">
        <v>44068.0</v>
      </c>
      <c r="X122" s="1"/>
      <c r="Y122" s="1" t="s">
        <v>36</v>
      </c>
    </row>
    <row r="123">
      <c r="A123" s="1" t="s">
        <v>20173</v>
      </c>
      <c r="B123" s="1" t="s">
        <v>20174</v>
      </c>
      <c r="C123" s="1" t="s">
        <v>20175</v>
      </c>
      <c r="D123" s="1" t="s">
        <v>20176</v>
      </c>
      <c r="G123" s="1" t="s">
        <v>2399</v>
      </c>
      <c r="H123" s="1" t="s">
        <v>20177</v>
      </c>
      <c r="I123" s="1" t="s">
        <v>20178</v>
      </c>
      <c r="J123" s="4" t="s">
        <v>20179</v>
      </c>
      <c r="K123" s="1" t="s">
        <v>30</v>
      </c>
      <c r="L123" s="1" t="s">
        <v>10828</v>
      </c>
      <c r="M123" s="1" t="s">
        <v>10828</v>
      </c>
      <c r="N123" s="1" t="s">
        <v>20180</v>
      </c>
      <c r="O123" s="1" t="s">
        <v>20181</v>
      </c>
      <c r="P123" s="1">
        <v>2.0</v>
      </c>
      <c r="Q123" s="1">
        <v>2.0</v>
      </c>
      <c r="R123" s="1">
        <v>1.0</v>
      </c>
      <c r="S123" s="1">
        <v>2.0</v>
      </c>
      <c r="T123" s="1">
        <v>3.0</v>
      </c>
      <c r="U123" s="1">
        <v>173.0</v>
      </c>
      <c r="V123" s="1" t="s">
        <v>20182</v>
      </c>
      <c r="W123" s="10">
        <v>43784.0</v>
      </c>
      <c r="X123" s="1"/>
      <c r="Y123" s="1" t="s">
        <v>199</v>
      </c>
    </row>
    <row r="124">
      <c r="A124" s="1" t="s">
        <v>20183</v>
      </c>
      <c r="B124" s="1" t="s">
        <v>20184</v>
      </c>
      <c r="C124" s="1" t="s">
        <v>20185</v>
      </c>
      <c r="G124" s="1" t="s">
        <v>20186</v>
      </c>
      <c r="J124" s="4" t="s">
        <v>20187</v>
      </c>
      <c r="K124" s="1" t="s">
        <v>30</v>
      </c>
      <c r="L124" s="1" t="s">
        <v>10828</v>
      </c>
      <c r="M124" s="1" t="s">
        <v>20188</v>
      </c>
      <c r="N124" s="1" t="s">
        <v>20189</v>
      </c>
      <c r="O124" s="1" t="s">
        <v>20190</v>
      </c>
      <c r="P124" s="1">
        <v>1.0</v>
      </c>
      <c r="Q124" s="1">
        <v>1.0</v>
      </c>
      <c r="U124" s="1">
        <v>9.0</v>
      </c>
      <c r="V124" s="1" t="s">
        <v>20191</v>
      </c>
      <c r="W124" s="10">
        <v>44334.0</v>
      </c>
      <c r="X124" s="1"/>
      <c r="Y124" s="6"/>
    </row>
    <row r="125">
      <c r="A125" s="1" t="s">
        <v>20192</v>
      </c>
      <c r="B125" s="1" t="s">
        <v>20193</v>
      </c>
      <c r="C125" s="1" t="s">
        <v>20194</v>
      </c>
      <c r="J125" s="4" t="s">
        <v>20195</v>
      </c>
      <c r="K125" s="1" t="s">
        <v>30</v>
      </c>
      <c r="L125" s="1" t="s">
        <v>10828</v>
      </c>
      <c r="M125" s="1" t="s">
        <v>10828</v>
      </c>
      <c r="N125" s="1" t="s">
        <v>20196</v>
      </c>
      <c r="O125" s="1" t="s">
        <v>20197</v>
      </c>
      <c r="P125" s="1">
        <v>3.0</v>
      </c>
      <c r="Q125" s="1">
        <v>2.0</v>
      </c>
      <c r="U125" s="1">
        <v>74.0</v>
      </c>
      <c r="V125" s="1" t="s">
        <v>20198</v>
      </c>
      <c r="W125" s="10">
        <v>44313.0</v>
      </c>
      <c r="X125" s="1"/>
      <c r="Y125" s="1" t="s">
        <v>199</v>
      </c>
    </row>
    <row r="126">
      <c r="A126" s="1" t="s">
        <v>20199</v>
      </c>
      <c r="B126" s="1" t="s">
        <v>20200</v>
      </c>
      <c r="C126" s="1" t="s">
        <v>20201</v>
      </c>
      <c r="D126" s="1" t="s">
        <v>20202</v>
      </c>
      <c r="F126" s="1" t="s">
        <v>20203</v>
      </c>
      <c r="G126" s="1" t="s">
        <v>1731</v>
      </c>
      <c r="J126" s="4" t="s">
        <v>20204</v>
      </c>
      <c r="K126" s="1" t="s">
        <v>401</v>
      </c>
      <c r="L126" s="1" t="s">
        <v>10828</v>
      </c>
      <c r="M126" s="1" t="s">
        <v>20205</v>
      </c>
      <c r="N126" s="1" t="s">
        <v>20206</v>
      </c>
      <c r="O126" s="1" t="s">
        <v>20207</v>
      </c>
      <c r="P126" s="1">
        <v>1.0</v>
      </c>
      <c r="Q126" s="1">
        <v>1.0</v>
      </c>
      <c r="U126" s="1">
        <v>26.0</v>
      </c>
      <c r="V126" s="1" t="s">
        <v>20208</v>
      </c>
      <c r="W126" s="10">
        <v>44277.0</v>
      </c>
      <c r="X126" s="1"/>
      <c r="Y126" s="6"/>
    </row>
    <row r="127">
      <c r="A127" s="1" t="s">
        <v>20209</v>
      </c>
      <c r="B127" s="1" t="s">
        <v>20210</v>
      </c>
      <c r="C127" s="1" t="s">
        <v>20201</v>
      </c>
      <c r="D127" s="1" t="s">
        <v>20202</v>
      </c>
      <c r="F127" s="1" t="s">
        <v>20203</v>
      </c>
      <c r="G127" s="1" t="s">
        <v>1731</v>
      </c>
      <c r="J127" s="4" t="s">
        <v>20211</v>
      </c>
      <c r="K127" s="1" t="s">
        <v>401</v>
      </c>
      <c r="L127" s="1" t="s">
        <v>10828</v>
      </c>
      <c r="M127" s="1" t="s">
        <v>10828</v>
      </c>
      <c r="N127" s="1" t="s">
        <v>20212</v>
      </c>
      <c r="O127" s="1" t="s">
        <v>20213</v>
      </c>
      <c r="P127" s="1">
        <v>1.0</v>
      </c>
      <c r="Q127" s="1">
        <v>1.0</v>
      </c>
      <c r="S127" s="1">
        <v>1.0</v>
      </c>
      <c r="U127" s="1">
        <v>6.0</v>
      </c>
      <c r="V127" s="1" t="s">
        <v>20214</v>
      </c>
      <c r="W127" s="9"/>
      <c r="X127" s="1"/>
      <c r="Y127" s="6"/>
    </row>
    <row r="128">
      <c r="A128" s="1" t="s">
        <v>20215</v>
      </c>
      <c r="B128" s="1" t="s">
        <v>20216</v>
      </c>
      <c r="C128" s="1" t="s">
        <v>19861</v>
      </c>
      <c r="D128" s="1" t="s">
        <v>19862</v>
      </c>
      <c r="E128" s="1" t="s">
        <v>19863</v>
      </c>
      <c r="F128" s="4" t="s">
        <v>19864</v>
      </c>
      <c r="G128" s="1" t="s">
        <v>5415</v>
      </c>
      <c r="I128" s="1" t="s">
        <v>20217</v>
      </c>
      <c r="J128" s="4" t="s">
        <v>20218</v>
      </c>
      <c r="K128" s="1" t="s">
        <v>30</v>
      </c>
      <c r="L128" s="1" t="s">
        <v>51</v>
      </c>
      <c r="M128" s="1" t="s">
        <v>20219</v>
      </c>
      <c r="N128" s="1" t="s">
        <v>20220</v>
      </c>
      <c r="O128" s="1" t="s">
        <v>20221</v>
      </c>
      <c r="P128" s="1">
        <v>1.0</v>
      </c>
      <c r="Q128" s="1">
        <v>4.0</v>
      </c>
      <c r="R128" s="1">
        <v>26.0</v>
      </c>
      <c r="S128" s="1">
        <v>15.0</v>
      </c>
      <c r="U128" s="1">
        <v>1119.0</v>
      </c>
      <c r="V128" s="1" t="s">
        <v>20222</v>
      </c>
      <c r="W128" s="10">
        <v>40524.0</v>
      </c>
      <c r="X128" s="1" t="s">
        <v>95</v>
      </c>
      <c r="Y128" s="1" t="s">
        <v>199</v>
      </c>
    </row>
    <row r="129">
      <c r="A129" s="1" t="s">
        <v>20223</v>
      </c>
      <c r="B129" s="1" t="s">
        <v>20224</v>
      </c>
      <c r="C129" s="1" t="s">
        <v>19113</v>
      </c>
      <c r="J129" s="4" t="s">
        <v>20225</v>
      </c>
      <c r="K129" s="1" t="s">
        <v>401</v>
      </c>
      <c r="L129" s="1" t="s">
        <v>10828</v>
      </c>
      <c r="M129" s="1" t="s">
        <v>19124</v>
      </c>
      <c r="N129" s="1" t="s">
        <v>20226</v>
      </c>
      <c r="O129" s="1" t="s">
        <v>20227</v>
      </c>
      <c r="P129" s="1">
        <v>418.0</v>
      </c>
      <c r="Q129" s="1">
        <v>16.0</v>
      </c>
      <c r="S129" s="1">
        <v>1.0</v>
      </c>
      <c r="U129" s="1">
        <v>132.0</v>
      </c>
      <c r="V129" s="1" t="s">
        <v>20228</v>
      </c>
      <c r="W129" s="10">
        <v>43921.0</v>
      </c>
      <c r="X129" s="1" t="s">
        <v>178</v>
      </c>
      <c r="Y129" s="1" t="s">
        <v>36</v>
      </c>
    </row>
    <row r="130">
      <c r="A130" s="1" t="s">
        <v>20229</v>
      </c>
      <c r="B130" s="1" t="s">
        <v>20230</v>
      </c>
      <c r="C130" s="1" t="s">
        <v>19113</v>
      </c>
      <c r="J130" s="4" t="s">
        <v>20231</v>
      </c>
      <c r="K130" s="1" t="s">
        <v>401</v>
      </c>
      <c r="L130" s="1" t="s">
        <v>79</v>
      </c>
      <c r="M130" s="1" t="s">
        <v>20232</v>
      </c>
      <c r="N130" s="1" t="s">
        <v>20233</v>
      </c>
      <c r="O130" s="1" t="s">
        <v>20234</v>
      </c>
      <c r="P130" s="1">
        <v>418.0</v>
      </c>
      <c r="Q130" s="1">
        <v>86.0</v>
      </c>
      <c r="S130" s="1">
        <v>2.0</v>
      </c>
      <c r="U130" s="1">
        <v>781.0</v>
      </c>
      <c r="V130" s="1" t="s">
        <v>20235</v>
      </c>
      <c r="W130" s="10">
        <v>43202.0</v>
      </c>
      <c r="X130" s="1" t="s">
        <v>178</v>
      </c>
      <c r="Y130" s="1" t="s">
        <v>36</v>
      </c>
    </row>
    <row r="131">
      <c r="A131" s="1" t="s">
        <v>20236</v>
      </c>
      <c r="B131" s="1" t="s">
        <v>20237</v>
      </c>
      <c r="C131" s="1" t="s">
        <v>19113</v>
      </c>
      <c r="J131" s="4" t="s">
        <v>20238</v>
      </c>
      <c r="K131" s="1" t="s">
        <v>401</v>
      </c>
      <c r="L131" s="1" t="s">
        <v>10828</v>
      </c>
      <c r="M131" s="1" t="s">
        <v>20239</v>
      </c>
      <c r="N131" s="1" t="s">
        <v>20240</v>
      </c>
      <c r="O131" s="1" t="s">
        <v>20241</v>
      </c>
      <c r="P131" s="1">
        <v>418.0</v>
      </c>
      <c r="Q131" s="1">
        <v>76.0</v>
      </c>
      <c r="S131" s="1">
        <v>1.0</v>
      </c>
      <c r="U131" s="1">
        <v>2268.0</v>
      </c>
      <c r="V131" s="1" t="s">
        <v>20242</v>
      </c>
      <c r="W131" s="10">
        <v>43413.0</v>
      </c>
      <c r="X131" s="1" t="s">
        <v>178</v>
      </c>
      <c r="Y131" s="1" t="s">
        <v>36</v>
      </c>
    </row>
    <row r="132">
      <c r="A132" s="1" t="s">
        <v>20243</v>
      </c>
      <c r="B132" s="1" t="s">
        <v>20244</v>
      </c>
      <c r="C132" s="1" t="s">
        <v>19113</v>
      </c>
      <c r="J132" s="4" t="s">
        <v>20245</v>
      </c>
      <c r="K132" s="1" t="s">
        <v>30</v>
      </c>
      <c r="L132" s="1" t="s">
        <v>10828</v>
      </c>
      <c r="M132" s="1" t="s">
        <v>20138</v>
      </c>
      <c r="N132" s="1" t="s">
        <v>20246</v>
      </c>
      <c r="O132" s="1" t="s">
        <v>20247</v>
      </c>
      <c r="P132" s="1">
        <v>418.0</v>
      </c>
      <c r="Q132" s="1">
        <v>15.0</v>
      </c>
      <c r="R132" s="1">
        <v>2.0</v>
      </c>
      <c r="S132" s="1">
        <v>2.0</v>
      </c>
      <c r="T132" s="1">
        <v>1.0</v>
      </c>
      <c r="U132" s="1">
        <v>1327.0</v>
      </c>
      <c r="V132" s="1" t="s">
        <v>20248</v>
      </c>
      <c r="W132" s="10">
        <v>42979.0</v>
      </c>
      <c r="X132" s="1" t="s">
        <v>178</v>
      </c>
      <c r="Y132" s="1" t="s">
        <v>36</v>
      </c>
    </row>
    <row r="133">
      <c r="A133" s="1" t="s">
        <v>20249</v>
      </c>
      <c r="B133" s="1" t="s">
        <v>20250</v>
      </c>
      <c r="C133" s="1" t="s">
        <v>19113</v>
      </c>
      <c r="I133" s="1" t="s">
        <v>20251</v>
      </c>
      <c r="J133" s="4" t="s">
        <v>20252</v>
      </c>
      <c r="K133" s="1" t="s">
        <v>401</v>
      </c>
      <c r="L133" s="1" t="s">
        <v>10828</v>
      </c>
      <c r="M133" s="1" t="s">
        <v>19124</v>
      </c>
      <c r="N133" s="1" t="s">
        <v>20253</v>
      </c>
      <c r="O133" s="1" t="s">
        <v>20254</v>
      </c>
      <c r="P133" s="1">
        <v>418.0</v>
      </c>
      <c r="Q133" s="1">
        <v>5.0</v>
      </c>
      <c r="R133" s="1">
        <v>1.0</v>
      </c>
      <c r="S133" s="1">
        <v>2.0</v>
      </c>
      <c r="T133" s="1">
        <v>27.0</v>
      </c>
      <c r="U133" s="1">
        <v>486.0</v>
      </c>
      <c r="V133" s="1" t="s">
        <v>20255</v>
      </c>
      <c r="W133" s="10">
        <v>43887.0</v>
      </c>
      <c r="X133" s="1" t="s">
        <v>178</v>
      </c>
      <c r="Y133" s="1" t="s">
        <v>36</v>
      </c>
    </row>
    <row r="134">
      <c r="A134" s="1" t="s">
        <v>20256</v>
      </c>
      <c r="B134" s="1" t="s">
        <v>20257</v>
      </c>
      <c r="C134" s="1" t="s">
        <v>19113</v>
      </c>
      <c r="I134" s="1" t="s">
        <v>20258</v>
      </c>
      <c r="J134" s="4" t="s">
        <v>20259</v>
      </c>
      <c r="K134" s="1" t="s">
        <v>401</v>
      </c>
      <c r="L134" s="1" t="s">
        <v>10828</v>
      </c>
      <c r="M134" s="1" t="s">
        <v>20260</v>
      </c>
      <c r="N134" s="1" t="s">
        <v>20261</v>
      </c>
      <c r="O134" s="1" t="s">
        <v>20262</v>
      </c>
      <c r="P134" s="1">
        <v>418.0</v>
      </c>
      <c r="Q134" s="1">
        <v>6.0</v>
      </c>
      <c r="S134" s="1">
        <v>1.0</v>
      </c>
      <c r="U134" s="1">
        <v>303.0</v>
      </c>
      <c r="V134" s="1" t="s">
        <v>20263</v>
      </c>
      <c r="W134" s="10">
        <v>43923.0</v>
      </c>
      <c r="X134" s="1" t="s">
        <v>178</v>
      </c>
      <c r="Y134" s="1" t="s">
        <v>36</v>
      </c>
    </row>
    <row r="135">
      <c r="A135" s="1" t="s">
        <v>20264</v>
      </c>
      <c r="B135" s="1" t="s">
        <v>20265</v>
      </c>
      <c r="C135" s="1" t="s">
        <v>19113</v>
      </c>
      <c r="I135" s="1" t="s">
        <v>20266</v>
      </c>
      <c r="J135" s="4" t="s">
        <v>20267</v>
      </c>
      <c r="K135" s="1" t="s">
        <v>401</v>
      </c>
      <c r="L135" s="1" t="s">
        <v>10828</v>
      </c>
      <c r="M135" s="1" t="s">
        <v>20268</v>
      </c>
      <c r="N135" s="1" t="s">
        <v>20269</v>
      </c>
      <c r="O135" s="1" t="s">
        <v>20270</v>
      </c>
      <c r="P135" s="1">
        <v>418.0</v>
      </c>
      <c r="Q135" s="1">
        <v>6.0</v>
      </c>
      <c r="S135" s="1">
        <v>1.0</v>
      </c>
      <c r="U135" s="1">
        <v>274.0</v>
      </c>
      <c r="V135" s="1" t="s">
        <v>20271</v>
      </c>
      <c r="W135" s="10">
        <v>44039.0</v>
      </c>
      <c r="X135" s="1" t="s">
        <v>178</v>
      </c>
      <c r="Y135" s="1" t="s">
        <v>36</v>
      </c>
    </row>
    <row r="136">
      <c r="A136" s="1" t="s">
        <v>20272</v>
      </c>
      <c r="B136" s="1" t="s">
        <v>20273</v>
      </c>
      <c r="C136" s="1" t="s">
        <v>19113</v>
      </c>
      <c r="I136" s="1" t="s">
        <v>20274</v>
      </c>
      <c r="J136" s="4" t="s">
        <v>20275</v>
      </c>
      <c r="K136" s="1" t="s">
        <v>30</v>
      </c>
      <c r="L136" s="1" t="s">
        <v>10828</v>
      </c>
      <c r="M136" s="1" t="s">
        <v>20276</v>
      </c>
      <c r="N136" s="1" t="s">
        <v>20277</v>
      </c>
      <c r="O136" s="1" t="s">
        <v>20278</v>
      </c>
      <c r="P136" s="1">
        <v>418.0</v>
      </c>
      <c r="Q136" s="1">
        <v>5.0</v>
      </c>
      <c r="S136" s="1">
        <v>2.0</v>
      </c>
      <c r="U136" s="1">
        <v>168.0</v>
      </c>
      <c r="V136" s="1" t="s">
        <v>20279</v>
      </c>
      <c r="W136" s="10">
        <v>43665.0</v>
      </c>
      <c r="X136" s="1" t="s">
        <v>178</v>
      </c>
      <c r="Y136" s="1" t="s">
        <v>36</v>
      </c>
    </row>
    <row r="137">
      <c r="A137" s="1" t="s">
        <v>20280</v>
      </c>
      <c r="B137" s="1" t="s">
        <v>20281</v>
      </c>
      <c r="C137" s="1" t="s">
        <v>19113</v>
      </c>
      <c r="J137" s="4" t="s">
        <v>20282</v>
      </c>
      <c r="K137" s="1" t="s">
        <v>401</v>
      </c>
      <c r="L137" s="1" t="s">
        <v>10828</v>
      </c>
      <c r="M137" s="1" t="s">
        <v>19157</v>
      </c>
      <c r="N137" s="1" t="s">
        <v>20283</v>
      </c>
      <c r="O137" s="1" t="s">
        <v>20284</v>
      </c>
      <c r="P137" s="1">
        <v>418.0</v>
      </c>
      <c r="Q137" s="1">
        <v>110.0</v>
      </c>
      <c r="S137" s="1">
        <v>1.0</v>
      </c>
      <c r="U137" s="1">
        <v>1207.0</v>
      </c>
      <c r="V137" s="1" t="s">
        <v>20285</v>
      </c>
      <c r="W137" s="10">
        <v>43203.0</v>
      </c>
      <c r="X137" s="1" t="s">
        <v>178</v>
      </c>
      <c r="Y137" s="1" t="s">
        <v>36</v>
      </c>
    </row>
    <row r="138">
      <c r="A138" s="1" t="s">
        <v>20286</v>
      </c>
      <c r="B138" s="1" t="s">
        <v>20287</v>
      </c>
      <c r="C138" s="1" t="s">
        <v>20288</v>
      </c>
      <c r="D138" s="1" t="s">
        <v>20289</v>
      </c>
      <c r="E138" s="1" t="s">
        <v>20290</v>
      </c>
      <c r="F138" s="1" t="s">
        <v>20291</v>
      </c>
      <c r="I138" s="1" t="s">
        <v>20292</v>
      </c>
      <c r="J138" s="4" t="s">
        <v>20293</v>
      </c>
      <c r="K138" s="1" t="s">
        <v>30</v>
      </c>
      <c r="L138" s="1" t="s">
        <v>10828</v>
      </c>
      <c r="M138" s="1" t="s">
        <v>10828</v>
      </c>
      <c r="N138" s="1" t="s">
        <v>20294</v>
      </c>
      <c r="O138" s="1" t="s">
        <v>20295</v>
      </c>
      <c r="P138" s="1">
        <v>1.0</v>
      </c>
      <c r="Q138" s="1">
        <v>1.0</v>
      </c>
      <c r="U138" s="1">
        <v>9.0</v>
      </c>
      <c r="V138" s="1" t="s">
        <v>20296</v>
      </c>
      <c r="W138" s="10">
        <v>44353.0</v>
      </c>
      <c r="X138" s="1" t="s">
        <v>95</v>
      </c>
      <c r="Y138" s="1" t="s">
        <v>199</v>
      </c>
    </row>
    <row r="139">
      <c r="A139" s="1" t="s">
        <v>20297</v>
      </c>
      <c r="B139" s="1" t="s">
        <v>20298</v>
      </c>
      <c r="C139" s="1" t="s">
        <v>20299</v>
      </c>
      <c r="D139" s="1" t="s">
        <v>20300</v>
      </c>
      <c r="E139" s="1" t="s">
        <v>20301</v>
      </c>
      <c r="F139" s="1" t="s">
        <v>20302</v>
      </c>
      <c r="G139" s="1" t="s">
        <v>20303</v>
      </c>
      <c r="J139" s="4" t="s">
        <v>20304</v>
      </c>
      <c r="K139" s="1" t="s">
        <v>30</v>
      </c>
      <c r="L139" s="1" t="s">
        <v>10828</v>
      </c>
      <c r="M139" s="1" t="s">
        <v>10828</v>
      </c>
      <c r="N139" s="1" t="s">
        <v>20305</v>
      </c>
      <c r="O139" s="1" t="s">
        <v>20306</v>
      </c>
      <c r="P139" s="1">
        <v>1.0</v>
      </c>
      <c r="Q139" s="1">
        <v>1.0</v>
      </c>
      <c r="S139" s="1">
        <v>1.0</v>
      </c>
      <c r="U139" s="1">
        <v>6.0</v>
      </c>
      <c r="V139" s="1" t="s">
        <v>20307</v>
      </c>
      <c r="W139" s="9"/>
      <c r="X139" s="1" t="s">
        <v>95</v>
      </c>
      <c r="Y139" s="6"/>
    </row>
    <row r="140">
      <c r="A140" s="1" t="s">
        <v>20308</v>
      </c>
      <c r="B140" s="1" t="s">
        <v>20309</v>
      </c>
      <c r="C140" s="1" t="s">
        <v>20310</v>
      </c>
      <c r="D140" s="1" t="s">
        <v>20311</v>
      </c>
      <c r="F140" s="1" t="s">
        <v>20312</v>
      </c>
      <c r="G140" s="1" t="s">
        <v>20313</v>
      </c>
      <c r="I140" s="1" t="s">
        <v>20314</v>
      </c>
      <c r="J140" s="4" t="s">
        <v>20315</v>
      </c>
      <c r="K140" s="1" t="s">
        <v>401</v>
      </c>
      <c r="L140" s="1" t="s">
        <v>10828</v>
      </c>
      <c r="M140" s="1" t="s">
        <v>20316</v>
      </c>
      <c r="N140" s="1" t="s">
        <v>20317</v>
      </c>
      <c r="O140" s="1" t="s">
        <v>20318</v>
      </c>
      <c r="P140" s="1">
        <v>1.0</v>
      </c>
      <c r="Q140" s="1">
        <v>2.0</v>
      </c>
      <c r="R140" s="1">
        <v>2.0</v>
      </c>
      <c r="U140" s="1">
        <v>15.0</v>
      </c>
      <c r="V140" s="1" t="s">
        <v>20319</v>
      </c>
      <c r="W140" s="10">
        <v>43643.0</v>
      </c>
      <c r="X140" s="1"/>
      <c r="Y140" s="1" t="s">
        <v>168</v>
      </c>
    </row>
    <row r="141">
      <c r="A141" s="1" t="s">
        <v>20320</v>
      </c>
      <c r="B141" s="1" t="s">
        <v>20321</v>
      </c>
      <c r="C141" s="1" t="s">
        <v>20322</v>
      </c>
      <c r="D141" s="1" t="s">
        <v>20323</v>
      </c>
      <c r="G141" s="1" t="s">
        <v>20324</v>
      </c>
      <c r="H141" s="1" t="s">
        <v>20325</v>
      </c>
      <c r="I141" s="1" t="s">
        <v>20326</v>
      </c>
      <c r="J141" s="4" t="s">
        <v>20327</v>
      </c>
      <c r="K141" s="1" t="s">
        <v>401</v>
      </c>
      <c r="L141" s="1" t="s">
        <v>10828</v>
      </c>
      <c r="M141" s="1" t="s">
        <v>20328</v>
      </c>
      <c r="N141" s="1" t="s">
        <v>20329</v>
      </c>
      <c r="O141" s="1" t="s">
        <v>20330</v>
      </c>
      <c r="P141" s="1">
        <v>1.0</v>
      </c>
      <c r="Q141" s="1">
        <v>11.0</v>
      </c>
      <c r="R141" s="1">
        <v>44.0</v>
      </c>
      <c r="S141" s="1">
        <v>14.0</v>
      </c>
      <c r="T141" s="1">
        <v>35.0</v>
      </c>
      <c r="U141" s="1">
        <v>104.0</v>
      </c>
      <c r="V141" s="1" t="s">
        <v>20331</v>
      </c>
      <c r="W141" s="10">
        <v>41210.0</v>
      </c>
      <c r="X141" s="1"/>
      <c r="Y141" s="1" t="s">
        <v>5816</v>
      </c>
    </row>
    <row r="142">
      <c r="A142" s="1" t="s">
        <v>20332</v>
      </c>
      <c r="B142" s="1" t="s">
        <v>20333</v>
      </c>
      <c r="C142" s="1" t="s">
        <v>20334</v>
      </c>
      <c r="J142" s="4" t="s">
        <v>20335</v>
      </c>
      <c r="K142" s="1" t="s">
        <v>30</v>
      </c>
      <c r="L142" s="1" t="s">
        <v>10828</v>
      </c>
      <c r="M142" s="1" t="s">
        <v>10828</v>
      </c>
      <c r="N142" s="1" t="s">
        <v>20336</v>
      </c>
      <c r="O142" s="1" t="s">
        <v>20337</v>
      </c>
      <c r="P142" s="1">
        <v>2.0</v>
      </c>
      <c r="Q142" s="1">
        <v>2.0</v>
      </c>
      <c r="U142" s="1">
        <v>49.0</v>
      </c>
      <c r="V142" s="1" t="s">
        <v>20338</v>
      </c>
      <c r="W142" s="10">
        <v>44267.0</v>
      </c>
      <c r="X142" s="1"/>
      <c r="Y142" s="1" t="s">
        <v>36</v>
      </c>
    </row>
    <row r="143">
      <c r="A143" s="1" t="s">
        <v>20339</v>
      </c>
      <c r="B143" s="1" t="s">
        <v>20340</v>
      </c>
      <c r="C143" s="1" t="s">
        <v>20341</v>
      </c>
      <c r="D143" s="1" t="s">
        <v>20342</v>
      </c>
      <c r="I143" s="1" t="s">
        <v>20343</v>
      </c>
      <c r="J143" s="4" t="s">
        <v>20344</v>
      </c>
      <c r="K143" s="1" t="s">
        <v>30</v>
      </c>
      <c r="L143" s="1" t="s">
        <v>10828</v>
      </c>
      <c r="M143" s="1" t="s">
        <v>10828</v>
      </c>
      <c r="N143" s="1" t="s">
        <v>20345</v>
      </c>
      <c r="O143" s="1" t="s">
        <v>20346</v>
      </c>
      <c r="P143" s="1">
        <v>1.0</v>
      </c>
      <c r="Q143" s="1">
        <v>1.0</v>
      </c>
      <c r="U143" s="1">
        <v>2.0</v>
      </c>
      <c r="V143" s="1" t="s">
        <v>20347</v>
      </c>
      <c r="W143" s="10">
        <v>44354.0</v>
      </c>
      <c r="X143" s="1"/>
      <c r="Y143" s="1" t="s">
        <v>168</v>
      </c>
    </row>
    <row r="144">
      <c r="A144" s="1" t="s">
        <v>20348</v>
      </c>
      <c r="B144" s="1" t="s">
        <v>20349</v>
      </c>
      <c r="C144" s="1" t="s">
        <v>20350</v>
      </c>
      <c r="D144" s="1" t="s">
        <v>20351</v>
      </c>
      <c r="E144" s="1" t="s">
        <v>20352</v>
      </c>
      <c r="F144" s="1" t="s">
        <v>20353</v>
      </c>
      <c r="G144" s="1" t="s">
        <v>20354</v>
      </c>
      <c r="H144" s="1" t="s">
        <v>20355</v>
      </c>
      <c r="I144" s="1" t="s">
        <v>20356</v>
      </c>
      <c r="J144" s="14" t="s">
        <v>20357</v>
      </c>
      <c r="K144" s="1" t="s">
        <v>2309</v>
      </c>
      <c r="L144" s="1" t="s">
        <v>10828</v>
      </c>
      <c r="M144" s="1" t="s">
        <v>15714</v>
      </c>
      <c r="N144" s="1" t="s">
        <v>20358</v>
      </c>
      <c r="O144" s="1" t="s">
        <v>20359</v>
      </c>
      <c r="P144" s="1">
        <v>2.0</v>
      </c>
      <c r="Q144" s="1">
        <v>1.0</v>
      </c>
      <c r="R144" s="1">
        <v>8.0</v>
      </c>
      <c r="S144" s="1">
        <v>2.0</v>
      </c>
      <c r="T144" s="1">
        <v>2.0</v>
      </c>
      <c r="U144" s="1">
        <v>155.0</v>
      </c>
      <c r="V144" s="1" t="s">
        <v>20360</v>
      </c>
      <c r="W144" s="10">
        <v>43557.0</v>
      </c>
      <c r="X144" s="1" t="s">
        <v>95</v>
      </c>
      <c r="Y144" s="1" t="s">
        <v>36</v>
      </c>
    </row>
    <row r="145">
      <c r="A145" s="1" t="s">
        <v>20361</v>
      </c>
      <c r="B145" s="1" t="s">
        <v>20362</v>
      </c>
      <c r="C145" s="1" t="s">
        <v>19648</v>
      </c>
      <c r="H145" s="1" t="s">
        <v>20363</v>
      </c>
      <c r="I145" s="1" t="s">
        <v>20364</v>
      </c>
      <c r="J145" s="14" t="s">
        <v>20365</v>
      </c>
      <c r="K145" s="1" t="s">
        <v>401</v>
      </c>
      <c r="L145" s="1" t="s">
        <v>10828</v>
      </c>
      <c r="M145" s="1" t="s">
        <v>10828</v>
      </c>
      <c r="N145" s="1" t="s">
        <v>20366</v>
      </c>
      <c r="O145" s="1" t="s">
        <v>20367</v>
      </c>
      <c r="P145" s="1">
        <v>1.0</v>
      </c>
      <c r="Q145" s="1">
        <v>2.0</v>
      </c>
      <c r="R145" s="1">
        <v>8.0</v>
      </c>
      <c r="S145" s="1">
        <v>2.0</v>
      </c>
      <c r="T145" s="1">
        <v>1.0</v>
      </c>
      <c r="U145" s="1">
        <v>132.0</v>
      </c>
      <c r="V145" s="1" t="s">
        <v>20368</v>
      </c>
      <c r="W145" s="10">
        <v>43736.0</v>
      </c>
      <c r="X145" s="1"/>
      <c r="Y145" s="1" t="s">
        <v>36</v>
      </c>
    </row>
    <row r="146">
      <c r="A146" s="1" t="s">
        <v>20369</v>
      </c>
      <c r="B146" s="1" t="s">
        <v>20370</v>
      </c>
      <c r="C146" s="1" t="s">
        <v>20371</v>
      </c>
      <c r="J146" s="4" t="s">
        <v>20372</v>
      </c>
      <c r="K146" s="1" t="s">
        <v>30</v>
      </c>
      <c r="L146" s="1" t="s">
        <v>31</v>
      </c>
      <c r="M146" s="1" t="s">
        <v>20373</v>
      </c>
      <c r="N146" s="1" t="s">
        <v>20374</v>
      </c>
      <c r="O146" s="1" t="s">
        <v>20375</v>
      </c>
      <c r="P146" s="1">
        <v>26.0</v>
      </c>
      <c r="Q146" s="1">
        <v>8.0</v>
      </c>
      <c r="T146" s="1">
        <v>2.0</v>
      </c>
      <c r="U146" s="1">
        <v>439.0</v>
      </c>
      <c r="V146" s="1" t="s">
        <v>20376</v>
      </c>
      <c r="W146" s="10">
        <v>43733.0</v>
      </c>
      <c r="X146" s="1" t="s">
        <v>95</v>
      </c>
      <c r="Y146" s="1" t="s">
        <v>199</v>
      </c>
    </row>
    <row r="147">
      <c r="A147" s="1" t="s">
        <v>20377</v>
      </c>
      <c r="B147" s="1" t="s">
        <v>20378</v>
      </c>
      <c r="C147" s="1" t="s">
        <v>20379</v>
      </c>
      <c r="D147" s="1" t="s">
        <v>20380</v>
      </c>
      <c r="I147" s="1" t="s">
        <v>20381</v>
      </c>
      <c r="J147" s="4" t="s">
        <v>20382</v>
      </c>
      <c r="K147" s="1" t="s">
        <v>30</v>
      </c>
      <c r="L147" s="1" t="s">
        <v>18653</v>
      </c>
      <c r="M147" s="1" t="s">
        <v>20383</v>
      </c>
      <c r="N147" s="1" t="s">
        <v>20384</v>
      </c>
      <c r="O147" s="1" t="s">
        <v>20385</v>
      </c>
      <c r="P147" s="1">
        <v>1.0</v>
      </c>
      <c r="Q147" s="1">
        <v>1.0</v>
      </c>
      <c r="U147" s="1">
        <v>20.0</v>
      </c>
      <c r="V147" s="1" t="s">
        <v>20386</v>
      </c>
      <c r="W147" s="10">
        <v>44344.0</v>
      </c>
      <c r="X147" s="1" t="s">
        <v>135</v>
      </c>
      <c r="Y147" s="1" t="s">
        <v>168</v>
      </c>
    </row>
    <row r="148">
      <c r="A148" s="1" t="s">
        <v>20387</v>
      </c>
      <c r="B148" s="1" t="s">
        <v>20388</v>
      </c>
      <c r="C148" s="1" t="s">
        <v>20389</v>
      </c>
      <c r="H148" s="1" t="s">
        <v>20390</v>
      </c>
      <c r="I148" s="1" t="s">
        <v>20391</v>
      </c>
      <c r="J148" s="4" t="s">
        <v>20392</v>
      </c>
      <c r="K148" s="1" t="s">
        <v>61</v>
      </c>
      <c r="L148" s="1" t="s">
        <v>10828</v>
      </c>
      <c r="M148" s="1" t="s">
        <v>20393</v>
      </c>
      <c r="N148" s="1" t="s">
        <v>20394</v>
      </c>
      <c r="O148" s="1" t="s">
        <v>20395</v>
      </c>
      <c r="P148" s="1">
        <v>959.0</v>
      </c>
      <c r="Q148" s="1">
        <v>89.0</v>
      </c>
      <c r="R148" s="1">
        <v>1707.0</v>
      </c>
      <c r="S148" s="1">
        <v>403.0</v>
      </c>
      <c r="T148" s="1">
        <v>348.0</v>
      </c>
      <c r="U148" s="1">
        <v>1517.0</v>
      </c>
      <c r="V148" s="1" t="s">
        <v>20396</v>
      </c>
      <c r="W148" s="10">
        <v>42332.0</v>
      </c>
      <c r="X148" s="1" t="s">
        <v>178</v>
      </c>
      <c r="Y148" s="1" t="s">
        <v>36</v>
      </c>
    </row>
    <row r="149">
      <c r="A149" s="1" t="s">
        <v>20397</v>
      </c>
      <c r="B149" s="1" t="s">
        <v>20398</v>
      </c>
      <c r="C149" s="1" t="s">
        <v>20164</v>
      </c>
      <c r="D149" s="1" t="s">
        <v>20165</v>
      </c>
      <c r="G149" s="1" t="s">
        <v>20166</v>
      </c>
      <c r="J149" s="4" t="s">
        <v>20399</v>
      </c>
      <c r="K149" s="1" t="s">
        <v>30</v>
      </c>
      <c r="L149" s="1" t="s">
        <v>10828</v>
      </c>
      <c r="M149" s="1" t="s">
        <v>10828</v>
      </c>
      <c r="N149" s="1" t="s">
        <v>20400</v>
      </c>
      <c r="O149" s="1" t="s">
        <v>20401</v>
      </c>
      <c r="P149" s="1">
        <v>1.0</v>
      </c>
      <c r="Q149" s="1">
        <v>1.0</v>
      </c>
      <c r="U149" s="1">
        <v>13.0</v>
      </c>
      <c r="V149" s="1" t="s">
        <v>20402</v>
      </c>
      <c r="W149" s="9"/>
      <c r="X149" s="1"/>
      <c r="Y149" s="1" t="s">
        <v>199</v>
      </c>
    </row>
    <row r="150">
      <c r="A150" s="1" t="s">
        <v>20403</v>
      </c>
      <c r="B150" s="1" t="s">
        <v>20404</v>
      </c>
      <c r="C150" s="1" t="s">
        <v>20405</v>
      </c>
      <c r="D150" s="1" t="s">
        <v>20406</v>
      </c>
      <c r="E150" s="1" t="s">
        <v>20407</v>
      </c>
      <c r="F150" s="1" t="s">
        <v>20408</v>
      </c>
      <c r="G150" s="1" t="s">
        <v>20409</v>
      </c>
      <c r="I150" s="1" t="s">
        <v>20410</v>
      </c>
      <c r="J150" s="4" t="s">
        <v>20411</v>
      </c>
      <c r="K150" s="1" t="s">
        <v>2309</v>
      </c>
      <c r="L150" s="1" t="s">
        <v>10828</v>
      </c>
      <c r="M150" s="1" t="s">
        <v>20412</v>
      </c>
      <c r="N150" s="1" t="s">
        <v>20413</v>
      </c>
      <c r="O150" s="1" t="s">
        <v>20414</v>
      </c>
      <c r="P150" s="1">
        <v>1.0</v>
      </c>
      <c r="Q150" s="1">
        <v>1.0</v>
      </c>
      <c r="R150" s="1">
        <v>3.0</v>
      </c>
      <c r="T150" s="1">
        <v>7.0</v>
      </c>
      <c r="U150" s="1">
        <v>96.0</v>
      </c>
      <c r="V150" s="1" t="s">
        <v>20415</v>
      </c>
      <c r="W150" s="9"/>
      <c r="X150" s="1" t="s">
        <v>95</v>
      </c>
      <c r="Y150" s="1" t="s">
        <v>36</v>
      </c>
    </row>
    <row r="151">
      <c r="A151" s="1" t="s">
        <v>20416</v>
      </c>
      <c r="B151" s="1" t="s">
        <v>20417</v>
      </c>
      <c r="C151" s="1" t="s">
        <v>20350</v>
      </c>
      <c r="D151" s="1" t="s">
        <v>20351</v>
      </c>
      <c r="E151" s="1" t="s">
        <v>20352</v>
      </c>
      <c r="F151" s="1" t="s">
        <v>20353</v>
      </c>
      <c r="G151" s="1" t="s">
        <v>20354</v>
      </c>
      <c r="H151" s="1" t="s">
        <v>20418</v>
      </c>
      <c r="I151" s="1" t="s">
        <v>20419</v>
      </c>
      <c r="J151" s="4" t="s">
        <v>20420</v>
      </c>
      <c r="K151" s="1" t="s">
        <v>2309</v>
      </c>
      <c r="L151" s="1" t="s">
        <v>10828</v>
      </c>
      <c r="M151" s="1" t="s">
        <v>20421</v>
      </c>
      <c r="N151" s="1" t="s">
        <v>20422</v>
      </c>
      <c r="O151" s="1" t="s">
        <v>20423</v>
      </c>
      <c r="P151" s="1">
        <v>1.0</v>
      </c>
      <c r="R151" s="1">
        <v>30.0</v>
      </c>
      <c r="S151" s="1">
        <v>13.0</v>
      </c>
      <c r="T151" s="1">
        <v>42.0</v>
      </c>
      <c r="U151" s="1">
        <v>453.0</v>
      </c>
      <c r="V151" s="1" t="s">
        <v>20424</v>
      </c>
      <c r="W151" s="10">
        <v>43470.0</v>
      </c>
      <c r="X151" s="1" t="s">
        <v>95</v>
      </c>
      <c r="Y151" s="1" t="s">
        <v>36</v>
      </c>
    </row>
    <row r="152">
      <c r="A152" s="1" t="s">
        <v>20425</v>
      </c>
      <c r="B152" s="1" t="s">
        <v>20426</v>
      </c>
      <c r="C152" s="1" t="s">
        <v>20427</v>
      </c>
      <c r="D152" s="1" t="s">
        <v>20428</v>
      </c>
      <c r="F152" s="1" t="s">
        <v>20429</v>
      </c>
      <c r="G152" s="1" t="s">
        <v>20430</v>
      </c>
      <c r="I152" s="1" t="s">
        <v>20431</v>
      </c>
      <c r="J152" s="4" t="s">
        <v>20432</v>
      </c>
      <c r="K152" s="1" t="s">
        <v>401</v>
      </c>
      <c r="L152" s="1" t="s">
        <v>10828</v>
      </c>
      <c r="M152" s="1" t="s">
        <v>20433</v>
      </c>
      <c r="N152" s="1" t="s">
        <v>20434</v>
      </c>
      <c r="O152" s="1" t="s">
        <v>20435</v>
      </c>
      <c r="P152" s="1">
        <v>1.0</v>
      </c>
      <c r="Q152" s="1">
        <v>1.0</v>
      </c>
      <c r="U152" s="1">
        <v>377.0</v>
      </c>
      <c r="V152" s="1" t="s">
        <v>20436</v>
      </c>
      <c r="W152" s="10">
        <v>43714.0</v>
      </c>
      <c r="X152" s="1" t="s">
        <v>135</v>
      </c>
      <c r="Y152" s="1" t="s">
        <v>36</v>
      </c>
    </row>
    <row r="153">
      <c r="A153" s="1" t="s">
        <v>20437</v>
      </c>
      <c r="B153" s="1" t="s">
        <v>20438</v>
      </c>
      <c r="C153" s="1" t="s">
        <v>20164</v>
      </c>
      <c r="D153" s="1" t="s">
        <v>20165</v>
      </c>
      <c r="G153" s="1" t="s">
        <v>20166</v>
      </c>
      <c r="I153" s="1" t="s">
        <v>20439</v>
      </c>
      <c r="J153" s="4" t="s">
        <v>20440</v>
      </c>
      <c r="K153" s="1" t="s">
        <v>30</v>
      </c>
      <c r="L153" s="1" t="s">
        <v>10828</v>
      </c>
      <c r="M153" s="1" t="s">
        <v>20441</v>
      </c>
      <c r="N153" s="1" t="s">
        <v>20442</v>
      </c>
      <c r="O153" s="1" t="s">
        <v>20443</v>
      </c>
      <c r="P153" s="1">
        <v>1.0</v>
      </c>
      <c r="U153" s="1">
        <v>38.0</v>
      </c>
      <c r="V153" s="1" t="s">
        <v>20444</v>
      </c>
      <c r="W153" s="10">
        <v>44030.0</v>
      </c>
      <c r="X153" s="1"/>
      <c r="Y153" s="1" t="s">
        <v>199</v>
      </c>
    </row>
    <row r="154">
      <c r="A154" s="1" t="s">
        <v>20445</v>
      </c>
      <c r="B154" s="1" t="s">
        <v>2814</v>
      </c>
      <c r="C154" s="1" t="s">
        <v>20446</v>
      </c>
      <c r="D154" s="1" t="s">
        <v>20447</v>
      </c>
      <c r="E154" s="1" t="s">
        <v>20448</v>
      </c>
      <c r="F154" s="1" t="s">
        <v>20449</v>
      </c>
      <c r="H154" s="1" t="s">
        <v>20450</v>
      </c>
      <c r="I154" s="1" t="s">
        <v>20451</v>
      </c>
      <c r="J154" s="4" t="s">
        <v>20452</v>
      </c>
      <c r="K154" s="1" t="s">
        <v>401</v>
      </c>
      <c r="L154" s="1" t="s">
        <v>10828</v>
      </c>
      <c r="M154" s="1" t="s">
        <v>20453</v>
      </c>
      <c r="N154" s="1" t="s">
        <v>20454</v>
      </c>
      <c r="O154" s="1" t="s">
        <v>20455</v>
      </c>
      <c r="P154" s="1">
        <v>2.0</v>
      </c>
      <c r="Q154" s="1">
        <v>6.0</v>
      </c>
      <c r="R154" s="1">
        <v>45.0</v>
      </c>
      <c r="S154" s="1">
        <v>28.0</v>
      </c>
      <c r="T154" s="1">
        <v>1.0</v>
      </c>
      <c r="U154" s="1">
        <v>1045.0</v>
      </c>
      <c r="V154" s="1" t="s">
        <v>20456</v>
      </c>
      <c r="W154" s="10">
        <v>43360.0</v>
      </c>
      <c r="X154" s="1" t="s">
        <v>95</v>
      </c>
      <c r="Y154" s="1" t="s">
        <v>168</v>
      </c>
    </row>
    <row r="155">
      <c r="A155" s="1" t="s">
        <v>20457</v>
      </c>
      <c r="B155" s="1" t="s">
        <v>20458</v>
      </c>
      <c r="C155" s="1" t="s">
        <v>20459</v>
      </c>
      <c r="D155" s="1" t="s">
        <v>20460</v>
      </c>
      <c r="G155" s="1" t="s">
        <v>20461</v>
      </c>
      <c r="I155" s="1" t="s">
        <v>20462</v>
      </c>
      <c r="J155" s="4" t="s">
        <v>20463</v>
      </c>
      <c r="K155" s="1" t="s">
        <v>30</v>
      </c>
      <c r="L155" s="1" t="s">
        <v>10828</v>
      </c>
      <c r="M155" s="1" t="s">
        <v>10828</v>
      </c>
      <c r="N155" s="1" t="s">
        <v>20464</v>
      </c>
      <c r="O155" s="1" t="s">
        <v>20465</v>
      </c>
      <c r="P155" s="1">
        <v>1.0</v>
      </c>
      <c r="Q155" s="1">
        <v>1.0</v>
      </c>
      <c r="U155" s="1">
        <v>4.0</v>
      </c>
      <c r="V155" s="1" t="s">
        <v>20466</v>
      </c>
      <c r="W155" s="9"/>
      <c r="X155" s="1"/>
      <c r="Y155" s="1" t="s">
        <v>199</v>
      </c>
    </row>
    <row r="156">
      <c r="A156" s="1" t="s">
        <v>20467</v>
      </c>
      <c r="B156" s="1" t="s">
        <v>20468</v>
      </c>
      <c r="C156" s="1" t="s">
        <v>20469</v>
      </c>
      <c r="I156" s="1" t="s">
        <v>20470</v>
      </c>
      <c r="J156" s="4" t="s">
        <v>20471</v>
      </c>
      <c r="K156" s="1" t="s">
        <v>30</v>
      </c>
      <c r="L156" s="1" t="s">
        <v>10828</v>
      </c>
      <c r="M156" s="1" t="s">
        <v>20472</v>
      </c>
      <c r="N156" s="1" t="s">
        <v>20473</v>
      </c>
      <c r="O156" s="1" t="s">
        <v>20474</v>
      </c>
      <c r="P156" s="1">
        <v>8.0</v>
      </c>
      <c r="Q156" s="1">
        <v>24.0</v>
      </c>
      <c r="R156" s="1">
        <v>211.0</v>
      </c>
      <c r="S156" s="1">
        <v>41.0</v>
      </c>
      <c r="T156" s="1">
        <v>27.0</v>
      </c>
      <c r="U156" s="1">
        <v>220.0</v>
      </c>
      <c r="V156" s="1" t="s">
        <v>20475</v>
      </c>
      <c r="W156" s="9"/>
      <c r="X156" s="1" t="s">
        <v>178</v>
      </c>
      <c r="Y156" s="1" t="s">
        <v>36</v>
      </c>
    </row>
    <row r="157">
      <c r="A157" s="1" t="s">
        <v>20476</v>
      </c>
      <c r="B157" s="1" t="s">
        <v>20477</v>
      </c>
      <c r="C157" s="1" t="s">
        <v>20478</v>
      </c>
      <c r="J157" s="4" t="s">
        <v>20479</v>
      </c>
      <c r="K157" s="1" t="s">
        <v>30</v>
      </c>
      <c r="L157" s="1" t="s">
        <v>10828</v>
      </c>
      <c r="M157" s="1" t="s">
        <v>10828</v>
      </c>
      <c r="N157" s="1" t="s">
        <v>20480</v>
      </c>
      <c r="O157" s="1" t="s">
        <v>20481</v>
      </c>
      <c r="P157" s="1">
        <v>1.0</v>
      </c>
      <c r="Q157" s="1">
        <v>1.0</v>
      </c>
      <c r="U157" s="1">
        <v>1.0</v>
      </c>
      <c r="V157" s="1" t="s">
        <v>20482</v>
      </c>
      <c r="W157" s="9"/>
      <c r="X157" s="1"/>
      <c r="Y157" s="6"/>
    </row>
    <row r="158">
      <c r="A158" s="1" t="s">
        <v>20483</v>
      </c>
      <c r="B158" s="1" t="s">
        <v>20484</v>
      </c>
      <c r="C158" s="1" t="s">
        <v>20485</v>
      </c>
      <c r="D158" s="1" t="s">
        <v>20486</v>
      </c>
      <c r="E158" s="1" t="s">
        <v>20487</v>
      </c>
      <c r="F158" s="1" t="s">
        <v>20488</v>
      </c>
      <c r="G158" s="1" t="s">
        <v>13417</v>
      </c>
      <c r="I158" s="1" t="s">
        <v>20489</v>
      </c>
      <c r="J158" s="4" t="s">
        <v>20490</v>
      </c>
      <c r="K158" s="1" t="s">
        <v>61</v>
      </c>
      <c r="L158" s="1" t="s">
        <v>10828</v>
      </c>
      <c r="M158" s="1" t="s">
        <v>10828</v>
      </c>
      <c r="N158" s="1" t="s">
        <v>20491</v>
      </c>
      <c r="O158" s="1" t="s">
        <v>20492</v>
      </c>
      <c r="P158" s="1">
        <v>1.0</v>
      </c>
      <c r="Q158" s="1">
        <v>1.0</v>
      </c>
      <c r="R158" s="1">
        <v>1.0</v>
      </c>
      <c r="U158" s="1">
        <v>48.0</v>
      </c>
      <c r="V158" s="1" t="s">
        <v>20493</v>
      </c>
      <c r="W158" s="10">
        <v>43682.0</v>
      </c>
      <c r="X158" s="1" t="s">
        <v>95</v>
      </c>
      <c r="Y158" s="1" t="s">
        <v>199</v>
      </c>
    </row>
    <row r="159">
      <c r="A159" s="1" t="s">
        <v>20494</v>
      </c>
      <c r="B159" s="1" t="s">
        <v>20495</v>
      </c>
      <c r="C159" s="1" t="s">
        <v>20496</v>
      </c>
      <c r="H159" s="1" t="s">
        <v>20497</v>
      </c>
      <c r="I159" s="1" t="s">
        <v>20498</v>
      </c>
      <c r="J159" s="4" t="s">
        <v>20499</v>
      </c>
      <c r="K159" s="1" t="s">
        <v>401</v>
      </c>
      <c r="L159" s="1" t="s">
        <v>10828</v>
      </c>
      <c r="M159" s="1" t="s">
        <v>20500</v>
      </c>
      <c r="N159" s="1" t="s">
        <v>20501</v>
      </c>
      <c r="O159" s="1" t="s">
        <v>20502</v>
      </c>
      <c r="P159" s="1">
        <v>3.0</v>
      </c>
      <c r="Q159" s="1">
        <v>10.0</v>
      </c>
      <c r="R159" s="1">
        <v>90.0</v>
      </c>
      <c r="S159" s="1">
        <v>23.0</v>
      </c>
      <c r="T159" s="1">
        <v>96.0</v>
      </c>
      <c r="U159" s="1">
        <v>704.0</v>
      </c>
      <c r="V159" s="1" t="s">
        <v>20503</v>
      </c>
      <c r="W159" s="10">
        <v>43443.0</v>
      </c>
      <c r="X159" s="1"/>
      <c r="Y159" s="1" t="s">
        <v>36</v>
      </c>
    </row>
    <row r="160">
      <c r="A160" s="1" t="s">
        <v>20504</v>
      </c>
      <c r="B160" s="1" t="s">
        <v>20505</v>
      </c>
      <c r="C160" s="1" t="s">
        <v>20506</v>
      </c>
      <c r="J160" s="4" t="s">
        <v>20507</v>
      </c>
      <c r="K160" s="1" t="s">
        <v>30</v>
      </c>
      <c r="L160" s="1" t="s">
        <v>10828</v>
      </c>
      <c r="M160" s="1" t="s">
        <v>20508</v>
      </c>
      <c r="N160" s="1" t="s">
        <v>20509</v>
      </c>
      <c r="O160" s="1" t="s">
        <v>20510</v>
      </c>
      <c r="P160" s="1">
        <v>1.0</v>
      </c>
      <c r="Q160" s="1">
        <v>1.0</v>
      </c>
      <c r="U160" s="1">
        <v>90.0</v>
      </c>
      <c r="V160" s="1" t="s">
        <v>20511</v>
      </c>
      <c r="W160" s="10">
        <v>44279.0</v>
      </c>
      <c r="X160" s="1"/>
      <c r="Y160" s="6"/>
    </row>
    <row r="161">
      <c r="A161" s="1" t="s">
        <v>20512</v>
      </c>
      <c r="B161" s="1" t="s">
        <v>20513</v>
      </c>
      <c r="C161" s="1" t="s">
        <v>20514</v>
      </c>
      <c r="D161" s="1" t="s">
        <v>20515</v>
      </c>
      <c r="G161" s="1" t="s">
        <v>20516</v>
      </c>
      <c r="J161" s="4" t="s">
        <v>20517</v>
      </c>
      <c r="K161" s="1" t="s">
        <v>30</v>
      </c>
      <c r="L161" s="1" t="s">
        <v>10828</v>
      </c>
      <c r="M161" s="1" t="s">
        <v>10828</v>
      </c>
      <c r="N161" s="1" t="s">
        <v>20518</v>
      </c>
      <c r="O161" s="1" t="s">
        <v>20519</v>
      </c>
      <c r="P161" s="1">
        <v>1.0</v>
      </c>
      <c r="Q161" s="1">
        <v>1.0</v>
      </c>
      <c r="U161" s="1">
        <v>2.0</v>
      </c>
      <c r="V161" s="1" t="s">
        <v>20520</v>
      </c>
      <c r="W161" s="10">
        <v>44350.0</v>
      </c>
      <c r="X161" s="1"/>
      <c r="Y161" s="1"/>
    </row>
    <row r="162">
      <c r="A162" s="1" t="s">
        <v>20521</v>
      </c>
      <c r="B162" s="1" t="s">
        <v>20522</v>
      </c>
      <c r="C162" s="1" t="s">
        <v>20523</v>
      </c>
      <c r="D162" s="1" t="s">
        <v>20524</v>
      </c>
      <c r="E162" s="1" t="s">
        <v>20525</v>
      </c>
      <c r="G162" s="1" t="s">
        <v>20526</v>
      </c>
      <c r="I162" s="1" t="s">
        <v>20527</v>
      </c>
      <c r="J162" s="4" t="s">
        <v>20528</v>
      </c>
      <c r="K162" s="1" t="s">
        <v>401</v>
      </c>
      <c r="L162" s="1" t="s">
        <v>10828</v>
      </c>
      <c r="M162" s="1" t="s">
        <v>20529</v>
      </c>
      <c r="N162" s="1" t="s">
        <v>20530</v>
      </c>
      <c r="O162" s="1" t="s">
        <v>20531</v>
      </c>
      <c r="P162" s="1">
        <v>1.0</v>
      </c>
      <c r="Q162" s="1">
        <v>2.0</v>
      </c>
      <c r="U162" s="1">
        <v>10.0</v>
      </c>
      <c r="V162" s="1" t="s">
        <v>20532</v>
      </c>
      <c r="W162" s="10">
        <v>43844.0</v>
      </c>
      <c r="X162" s="1" t="s">
        <v>135</v>
      </c>
      <c r="Y162" s="1" t="s">
        <v>199</v>
      </c>
    </row>
    <row r="163">
      <c r="A163" s="1" t="s">
        <v>20533</v>
      </c>
      <c r="B163" s="1" t="s">
        <v>20534</v>
      </c>
      <c r="C163" s="1" t="s">
        <v>20523</v>
      </c>
      <c r="D163" s="1" t="s">
        <v>20524</v>
      </c>
      <c r="E163" s="1" t="s">
        <v>20525</v>
      </c>
      <c r="G163" s="1" t="s">
        <v>20526</v>
      </c>
      <c r="I163" s="1" t="s">
        <v>20535</v>
      </c>
      <c r="J163" s="4" t="s">
        <v>20536</v>
      </c>
      <c r="K163" s="1" t="s">
        <v>401</v>
      </c>
      <c r="L163" s="1" t="s">
        <v>10828</v>
      </c>
      <c r="M163" s="1" t="s">
        <v>10828</v>
      </c>
      <c r="N163" s="1" t="s">
        <v>20537</v>
      </c>
      <c r="O163" s="1" t="s">
        <v>20538</v>
      </c>
      <c r="P163" s="1">
        <v>1.0</v>
      </c>
      <c r="Q163" s="1">
        <v>2.0</v>
      </c>
      <c r="U163" s="1">
        <v>18.0</v>
      </c>
      <c r="V163" s="1" t="s">
        <v>20539</v>
      </c>
      <c r="W163" s="10">
        <v>43859.0</v>
      </c>
      <c r="X163" s="1" t="s">
        <v>135</v>
      </c>
      <c r="Y163" s="1" t="s">
        <v>199</v>
      </c>
    </row>
    <row r="164">
      <c r="A164" s="1" t="s">
        <v>20540</v>
      </c>
      <c r="B164" s="1" t="s">
        <v>20541</v>
      </c>
      <c r="C164" s="1" t="s">
        <v>20542</v>
      </c>
      <c r="D164" s="1" t="s">
        <v>20543</v>
      </c>
      <c r="E164" s="1" t="s">
        <v>20544</v>
      </c>
      <c r="F164" s="1" t="s">
        <v>15722</v>
      </c>
      <c r="G164" s="1" t="s">
        <v>15723</v>
      </c>
      <c r="J164" s="4" t="s">
        <v>20545</v>
      </c>
      <c r="K164" s="1" t="s">
        <v>61</v>
      </c>
      <c r="L164" s="1" t="s">
        <v>10828</v>
      </c>
      <c r="M164" s="1" t="s">
        <v>10828</v>
      </c>
      <c r="N164" s="1" t="s">
        <v>20546</v>
      </c>
      <c r="O164" s="1" t="s">
        <v>20547</v>
      </c>
      <c r="P164" s="1">
        <v>1.0</v>
      </c>
      <c r="Q164" s="1">
        <v>1.0</v>
      </c>
      <c r="U164" s="1">
        <v>40.0</v>
      </c>
      <c r="V164" s="1" t="s">
        <v>20548</v>
      </c>
      <c r="W164" s="10">
        <v>44244.0</v>
      </c>
      <c r="X164" s="1" t="s">
        <v>135</v>
      </c>
      <c r="Y164" s="1" t="s">
        <v>199</v>
      </c>
    </row>
    <row r="165">
      <c r="A165" s="1" t="s">
        <v>20549</v>
      </c>
      <c r="B165" s="1" t="s">
        <v>20550</v>
      </c>
      <c r="C165" s="1" t="s">
        <v>20551</v>
      </c>
      <c r="D165" s="1" t="s">
        <v>20552</v>
      </c>
      <c r="J165" s="4" t="s">
        <v>20553</v>
      </c>
      <c r="K165" s="1" t="s">
        <v>30</v>
      </c>
      <c r="L165" s="1" t="s">
        <v>10828</v>
      </c>
      <c r="M165" s="1" t="s">
        <v>20554</v>
      </c>
      <c r="N165" s="1" t="s">
        <v>20555</v>
      </c>
      <c r="O165" s="1" t="s">
        <v>20556</v>
      </c>
      <c r="P165" s="1">
        <v>3.0</v>
      </c>
      <c r="Q165" s="1">
        <v>1.0</v>
      </c>
      <c r="U165" s="1">
        <v>31.0</v>
      </c>
      <c r="V165" s="1" t="s">
        <v>20557</v>
      </c>
      <c r="W165" s="10">
        <v>44286.0</v>
      </c>
      <c r="X165" s="1"/>
      <c r="Y165" s="1" t="s">
        <v>199</v>
      </c>
    </row>
    <row r="166">
      <c r="A166" s="1" t="s">
        <v>20558</v>
      </c>
      <c r="B166" s="1" t="s">
        <v>20559</v>
      </c>
      <c r="C166" s="1" t="s">
        <v>19842</v>
      </c>
      <c r="J166" s="4" t="s">
        <v>20560</v>
      </c>
      <c r="K166" s="1" t="s">
        <v>30</v>
      </c>
      <c r="L166" s="1" t="s">
        <v>10828</v>
      </c>
      <c r="M166" s="1" t="s">
        <v>10828</v>
      </c>
      <c r="N166" s="1" t="s">
        <v>20561</v>
      </c>
      <c r="O166" s="1" t="s">
        <v>20562</v>
      </c>
      <c r="P166" s="1">
        <v>1.0</v>
      </c>
      <c r="Q166" s="1">
        <v>1.0</v>
      </c>
      <c r="S166" s="1">
        <v>2.0</v>
      </c>
      <c r="U166" s="1">
        <v>143.0</v>
      </c>
      <c r="V166" s="1" t="s">
        <v>20563</v>
      </c>
      <c r="W166" s="10">
        <v>44083.0</v>
      </c>
      <c r="X166" s="1"/>
      <c r="Y166" s="6"/>
    </row>
    <row r="167">
      <c r="A167" s="1" t="s">
        <v>20564</v>
      </c>
      <c r="B167" s="1" t="s">
        <v>20565</v>
      </c>
      <c r="C167" s="1" t="s">
        <v>20566</v>
      </c>
      <c r="J167" s="4" t="s">
        <v>20567</v>
      </c>
      <c r="K167" s="1" t="s">
        <v>30</v>
      </c>
      <c r="L167" s="1" t="s">
        <v>10828</v>
      </c>
      <c r="M167" s="1" t="s">
        <v>10828</v>
      </c>
      <c r="N167" s="1" t="s">
        <v>20568</v>
      </c>
      <c r="O167" s="1" t="s">
        <v>20569</v>
      </c>
      <c r="P167" s="1">
        <v>2.0</v>
      </c>
      <c r="Q167" s="1">
        <v>2.0</v>
      </c>
      <c r="R167" s="1">
        <v>2.0</v>
      </c>
      <c r="S167" s="1">
        <v>1.0</v>
      </c>
      <c r="U167" s="1">
        <v>20.0</v>
      </c>
      <c r="V167" s="1" t="s">
        <v>20570</v>
      </c>
      <c r="W167" s="9"/>
      <c r="X167" s="1"/>
      <c r="Y167" s="1" t="s">
        <v>5816</v>
      </c>
    </row>
    <row r="168">
      <c r="A168" s="1" t="s">
        <v>20571</v>
      </c>
      <c r="B168" s="1" t="s">
        <v>20572</v>
      </c>
      <c r="C168" s="1" t="s">
        <v>20573</v>
      </c>
      <c r="J168" s="4" t="s">
        <v>20574</v>
      </c>
      <c r="K168" s="1" t="s">
        <v>30</v>
      </c>
      <c r="L168" s="1" t="s">
        <v>79</v>
      </c>
      <c r="M168" s="1" t="s">
        <v>20575</v>
      </c>
      <c r="N168" s="1" t="s">
        <v>20576</v>
      </c>
      <c r="O168" s="1" t="s">
        <v>20577</v>
      </c>
      <c r="P168" s="1">
        <v>1.0</v>
      </c>
      <c r="Q168" s="1">
        <v>1.0</v>
      </c>
      <c r="U168" s="1">
        <v>15.0</v>
      </c>
      <c r="V168" s="1" t="s">
        <v>20578</v>
      </c>
      <c r="W168" s="10">
        <v>44348.0</v>
      </c>
      <c r="X168" s="1" t="s">
        <v>135</v>
      </c>
      <c r="Y168" s="1" t="s">
        <v>199</v>
      </c>
    </row>
    <row r="169">
      <c r="A169" s="1" t="s">
        <v>20579</v>
      </c>
      <c r="B169" s="1" t="s">
        <v>20580</v>
      </c>
      <c r="C169" s="1" t="s">
        <v>20581</v>
      </c>
      <c r="D169" s="1" t="s">
        <v>20582</v>
      </c>
      <c r="I169" s="1" t="s">
        <v>20583</v>
      </c>
      <c r="J169" s="4" t="s">
        <v>20584</v>
      </c>
      <c r="K169" s="1" t="s">
        <v>30</v>
      </c>
      <c r="L169" s="1" t="s">
        <v>163</v>
      </c>
      <c r="M169" s="1" t="s">
        <v>20585</v>
      </c>
      <c r="N169" s="1" t="s">
        <v>20586</v>
      </c>
      <c r="O169" s="1" t="s">
        <v>20587</v>
      </c>
      <c r="P169" s="1">
        <v>1.0</v>
      </c>
      <c r="Q169" s="1">
        <v>1.0</v>
      </c>
      <c r="U169" s="1">
        <v>52.0</v>
      </c>
      <c r="V169" s="1" t="s">
        <v>20588</v>
      </c>
      <c r="W169" s="9"/>
      <c r="X169" s="1"/>
      <c r="Y169" s="1" t="s">
        <v>199</v>
      </c>
    </row>
    <row r="170">
      <c r="A170" s="1" t="s">
        <v>20589</v>
      </c>
      <c r="B170" s="1" t="s">
        <v>20590</v>
      </c>
      <c r="C170" s="1" t="s">
        <v>20591</v>
      </c>
      <c r="I170" s="1" t="s">
        <v>20592</v>
      </c>
      <c r="J170" s="4" t="s">
        <v>20593</v>
      </c>
      <c r="K170" s="1" t="s">
        <v>30</v>
      </c>
      <c r="L170" s="1" t="s">
        <v>10828</v>
      </c>
      <c r="M170" s="1" t="s">
        <v>20594</v>
      </c>
      <c r="N170" s="1" t="s">
        <v>20595</v>
      </c>
      <c r="O170" s="1" t="s">
        <v>20596</v>
      </c>
      <c r="P170" s="1">
        <v>1.0</v>
      </c>
      <c r="Q170" s="1">
        <v>1.0</v>
      </c>
      <c r="U170" s="1">
        <v>4.0</v>
      </c>
      <c r="V170" s="1" t="s">
        <v>20597</v>
      </c>
      <c r="W170" s="9"/>
      <c r="X170" s="1"/>
      <c r="Y170" s="6"/>
    </row>
    <row r="171">
      <c r="A171" s="1" t="s">
        <v>20598</v>
      </c>
      <c r="B171" s="1" t="s">
        <v>20599</v>
      </c>
      <c r="C171" s="1" t="s">
        <v>20600</v>
      </c>
      <c r="D171" s="1" t="s">
        <v>20601</v>
      </c>
      <c r="F171" s="1" t="s">
        <v>20602</v>
      </c>
      <c r="G171" s="1" t="s">
        <v>18426</v>
      </c>
      <c r="H171" s="1" t="s">
        <v>20603</v>
      </c>
      <c r="I171" s="1" t="s">
        <v>20604</v>
      </c>
      <c r="J171" s="4" t="s">
        <v>20605</v>
      </c>
      <c r="K171" s="1" t="s">
        <v>30</v>
      </c>
      <c r="L171" s="1" t="s">
        <v>10828</v>
      </c>
      <c r="M171" s="1" t="s">
        <v>20606</v>
      </c>
      <c r="N171" s="1" t="s">
        <v>20607</v>
      </c>
      <c r="O171" s="1" t="s">
        <v>20608</v>
      </c>
      <c r="P171" s="1">
        <v>1.0</v>
      </c>
      <c r="Q171" s="1">
        <v>1.0</v>
      </c>
      <c r="R171" s="1">
        <v>2.0</v>
      </c>
      <c r="T171" s="1">
        <v>39.0</v>
      </c>
      <c r="U171" s="1">
        <v>401.0</v>
      </c>
      <c r="V171" s="1" t="s">
        <v>20609</v>
      </c>
      <c r="W171" s="10">
        <v>43485.0</v>
      </c>
      <c r="X171" s="1" t="s">
        <v>95</v>
      </c>
      <c r="Y171" s="1" t="s">
        <v>36</v>
      </c>
    </row>
    <row r="172">
      <c r="A172" s="1" t="s">
        <v>20610</v>
      </c>
      <c r="B172" s="1" t="s">
        <v>20611</v>
      </c>
      <c r="C172" s="1" t="s">
        <v>20612</v>
      </c>
      <c r="I172" s="1" t="s">
        <v>20613</v>
      </c>
      <c r="J172" s="4" t="s">
        <v>20614</v>
      </c>
      <c r="K172" s="1" t="s">
        <v>61</v>
      </c>
      <c r="L172" s="1" t="s">
        <v>10828</v>
      </c>
      <c r="M172" s="1" t="s">
        <v>20615</v>
      </c>
      <c r="N172" s="1" t="s">
        <v>20616</v>
      </c>
      <c r="O172" s="1" t="s">
        <v>20617</v>
      </c>
      <c r="P172" s="1">
        <v>1.0</v>
      </c>
      <c r="Q172" s="1">
        <v>2.0</v>
      </c>
      <c r="R172" s="1">
        <v>4.0</v>
      </c>
      <c r="S172" s="1">
        <v>2.0</v>
      </c>
      <c r="T172" s="1">
        <v>13.0</v>
      </c>
      <c r="U172" s="1">
        <v>6042.0</v>
      </c>
      <c r="V172" s="1" t="s">
        <v>20618</v>
      </c>
      <c r="W172" s="10">
        <v>37064.0</v>
      </c>
      <c r="X172" s="1"/>
      <c r="Y172" s="1" t="s">
        <v>36</v>
      </c>
    </row>
    <row r="173">
      <c r="A173" s="1" t="s">
        <v>20619</v>
      </c>
      <c r="B173" s="1" t="s">
        <v>20620</v>
      </c>
      <c r="C173" s="1" t="s">
        <v>20621</v>
      </c>
      <c r="D173" s="1" t="s">
        <v>20622</v>
      </c>
      <c r="E173" s="1" t="s">
        <v>20623</v>
      </c>
      <c r="F173" s="1" t="s">
        <v>15722</v>
      </c>
      <c r="G173" s="1" t="s">
        <v>15723</v>
      </c>
      <c r="J173" s="4" t="s">
        <v>20624</v>
      </c>
      <c r="K173" s="1" t="s">
        <v>30</v>
      </c>
      <c r="L173" s="1" t="s">
        <v>10828</v>
      </c>
      <c r="M173" s="1" t="s">
        <v>10828</v>
      </c>
      <c r="N173" s="1" t="s">
        <v>20625</v>
      </c>
      <c r="O173" s="1" t="s">
        <v>20626</v>
      </c>
      <c r="P173" s="1">
        <v>1.0</v>
      </c>
      <c r="Q173" s="1">
        <v>1.0</v>
      </c>
      <c r="U173" s="1">
        <v>1.0</v>
      </c>
      <c r="V173" s="1" t="s">
        <v>20627</v>
      </c>
      <c r="W173" s="10">
        <v>44347.0</v>
      </c>
      <c r="X173" s="1" t="s">
        <v>135</v>
      </c>
      <c r="Y173" s="1" t="s">
        <v>199</v>
      </c>
    </row>
    <row r="174">
      <c r="A174" s="1" t="s">
        <v>20628</v>
      </c>
      <c r="B174" s="1" t="s">
        <v>20629</v>
      </c>
      <c r="C174" s="1" t="s">
        <v>20630</v>
      </c>
      <c r="D174" s="1" t="s">
        <v>20631</v>
      </c>
      <c r="E174" s="1" t="s">
        <v>20632</v>
      </c>
      <c r="F174" s="1" t="s">
        <v>15722</v>
      </c>
      <c r="G174" s="1" t="s">
        <v>15723</v>
      </c>
      <c r="I174" s="1" t="s">
        <v>20633</v>
      </c>
      <c r="J174" s="4" t="s">
        <v>20634</v>
      </c>
      <c r="K174" s="1" t="s">
        <v>30</v>
      </c>
      <c r="L174" s="1" t="s">
        <v>10828</v>
      </c>
      <c r="M174" s="1" t="s">
        <v>20635</v>
      </c>
      <c r="N174" s="1" t="s">
        <v>20636</v>
      </c>
      <c r="O174" s="1" t="s">
        <v>20637</v>
      </c>
      <c r="P174" s="1">
        <v>1.0</v>
      </c>
      <c r="Q174" s="1">
        <v>1.0</v>
      </c>
      <c r="U174" s="1">
        <v>8.0</v>
      </c>
      <c r="V174" s="1" t="s">
        <v>20638</v>
      </c>
      <c r="W174" s="10">
        <v>44243.0</v>
      </c>
      <c r="X174" s="1" t="s">
        <v>135</v>
      </c>
      <c r="Y174" s="1" t="s">
        <v>199</v>
      </c>
    </row>
    <row r="175">
      <c r="A175" s="1" t="s">
        <v>20639</v>
      </c>
      <c r="B175" s="1" t="s">
        <v>20640</v>
      </c>
      <c r="C175" s="1" t="s">
        <v>20641</v>
      </c>
      <c r="H175" s="1" t="s">
        <v>20642</v>
      </c>
      <c r="I175" s="1" t="s">
        <v>20643</v>
      </c>
      <c r="J175" s="4" t="s">
        <v>20644</v>
      </c>
      <c r="K175" s="1" t="s">
        <v>30</v>
      </c>
      <c r="L175" s="1" t="s">
        <v>10828</v>
      </c>
      <c r="M175" s="1" t="s">
        <v>20645</v>
      </c>
      <c r="N175" s="1" t="s">
        <v>20646</v>
      </c>
      <c r="O175" s="1" t="s">
        <v>20647</v>
      </c>
      <c r="P175" s="1">
        <v>5.0</v>
      </c>
      <c r="Q175" s="1">
        <v>5.0</v>
      </c>
      <c r="R175" s="1">
        <v>16.0</v>
      </c>
      <c r="S175" s="1">
        <v>17.0</v>
      </c>
      <c r="T175" s="1">
        <v>1.0</v>
      </c>
      <c r="U175" s="1">
        <v>161.0</v>
      </c>
      <c r="V175" s="1" t="s">
        <v>20648</v>
      </c>
      <c r="W175" s="10">
        <v>43298.0</v>
      </c>
      <c r="X175" s="1" t="s">
        <v>135</v>
      </c>
      <c r="Y175" s="1" t="s">
        <v>199</v>
      </c>
    </row>
    <row r="176">
      <c r="A176" s="1" t="s">
        <v>20649</v>
      </c>
      <c r="B176" s="1" t="s">
        <v>20650</v>
      </c>
      <c r="C176" s="1" t="s">
        <v>20651</v>
      </c>
      <c r="J176" s="4" t="s">
        <v>20652</v>
      </c>
      <c r="K176" s="1" t="s">
        <v>30</v>
      </c>
      <c r="L176" s="1" t="s">
        <v>10828</v>
      </c>
      <c r="M176" s="1" t="s">
        <v>10828</v>
      </c>
      <c r="N176" s="1" t="s">
        <v>20653</v>
      </c>
      <c r="O176" s="1" t="s">
        <v>20654</v>
      </c>
      <c r="P176" s="1">
        <v>1.0</v>
      </c>
      <c r="Q176" s="1">
        <v>1.0</v>
      </c>
      <c r="R176" s="1">
        <v>1.0</v>
      </c>
      <c r="U176" s="1">
        <v>3.0</v>
      </c>
      <c r="V176" s="1" t="s">
        <v>20655</v>
      </c>
      <c r="W176" s="9"/>
      <c r="X176" s="1"/>
      <c r="Y176" s="6"/>
    </row>
    <row r="177">
      <c r="A177" s="1" t="s">
        <v>20656</v>
      </c>
      <c r="B177" s="1" t="s">
        <v>20657</v>
      </c>
      <c r="C177" s="1" t="s">
        <v>20542</v>
      </c>
      <c r="D177" s="1" t="s">
        <v>20543</v>
      </c>
      <c r="E177" s="1" t="s">
        <v>20544</v>
      </c>
      <c r="F177" s="1" t="s">
        <v>15722</v>
      </c>
      <c r="G177" s="1" t="s">
        <v>15723</v>
      </c>
      <c r="J177" s="4" t="s">
        <v>20658</v>
      </c>
      <c r="K177" s="1" t="s">
        <v>61</v>
      </c>
      <c r="L177" s="1" t="s">
        <v>10828</v>
      </c>
      <c r="M177" s="1" t="s">
        <v>10828</v>
      </c>
      <c r="N177" s="1" t="s">
        <v>20659</v>
      </c>
      <c r="O177" s="1" t="s">
        <v>20660</v>
      </c>
      <c r="P177" s="1">
        <v>1.0</v>
      </c>
      <c r="Q177" s="1">
        <v>1.0</v>
      </c>
      <c r="U177" s="1">
        <v>4.0</v>
      </c>
      <c r="V177" s="1" t="s">
        <v>20661</v>
      </c>
      <c r="W177" s="10">
        <v>44347.0</v>
      </c>
      <c r="X177" s="1" t="s">
        <v>135</v>
      </c>
      <c r="Y177" s="1" t="s">
        <v>199</v>
      </c>
    </row>
    <row r="178">
      <c r="A178" s="1" t="s">
        <v>20662</v>
      </c>
      <c r="B178" s="1" t="s">
        <v>20541</v>
      </c>
      <c r="C178" s="1" t="s">
        <v>20663</v>
      </c>
      <c r="D178" s="1" t="s">
        <v>20664</v>
      </c>
      <c r="E178" s="1" t="s">
        <v>20665</v>
      </c>
      <c r="F178" s="1" t="s">
        <v>15722</v>
      </c>
      <c r="J178" s="4" t="s">
        <v>20666</v>
      </c>
      <c r="K178" s="1" t="s">
        <v>30</v>
      </c>
      <c r="L178" s="1" t="s">
        <v>10828</v>
      </c>
      <c r="M178" s="1" t="s">
        <v>10828</v>
      </c>
      <c r="N178" s="1" t="s">
        <v>20667</v>
      </c>
      <c r="O178" s="1" t="s">
        <v>20668</v>
      </c>
      <c r="P178" s="1">
        <v>1.0</v>
      </c>
      <c r="Q178" s="1">
        <v>1.0</v>
      </c>
      <c r="U178" s="1">
        <v>24.0</v>
      </c>
      <c r="V178" s="1" t="s">
        <v>20669</v>
      </c>
      <c r="W178" s="10">
        <v>44267.0</v>
      </c>
      <c r="X178" s="1" t="s">
        <v>135</v>
      </c>
      <c r="Y178" s="1" t="s">
        <v>199</v>
      </c>
    </row>
    <row r="179">
      <c r="A179" s="1" t="s">
        <v>20670</v>
      </c>
      <c r="B179" s="1" t="s">
        <v>20629</v>
      </c>
      <c r="C179" s="1" t="s">
        <v>20671</v>
      </c>
      <c r="D179" s="1" t="s">
        <v>20672</v>
      </c>
      <c r="E179" s="1" t="s">
        <v>20673</v>
      </c>
      <c r="F179" s="1" t="s">
        <v>20674</v>
      </c>
      <c r="G179" s="1" t="s">
        <v>15723</v>
      </c>
      <c r="I179" s="1" t="s">
        <v>20675</v>
      </c>
      <c r="J179" s="4" t="s">
        <v>20676</v>
      </c>
      <c r="K179" s="1" t="s">
        <v>30</v>
      </c>
      <c r="L179" s="1" t="s">
        <v>10828</v>
      </c>
      <c r="M179" s="1" t="s">
        <v>10828</v>
      </c>
      <c r="N179" s="1" t="s">
        <v>20677</v>
      </c>
      <c r="O179" s="1" t="s">
        <v>20678</v>
      </c>
      <c r="P179" s="1">
        <v>1.0</v>
      </c>
      <c r="Q179" s="1">
        <v>1.0</v>
      </c>
      <c r="R179" s="1">
        <v>1.0</v>
      </c>
      <c r="U179" s="1">
        <v>3.0</v>
      </c>
      <c r="V179" s="1" t="s">
        <v>20679</v>
      </c>
      <c r="W179" s="10">
        <v>44346.0</v>
      </c>
      <c r="X179" s="1" t="s">
        <v>135</v>
      </c>
      <c r="Y179" s="1" t="s">
        <v>199</v>
      </c>
    </row>
    <row r="180">
      <c r="A180" s="1" t="s">
        <v>20680</v>
      </c>
      <c r="B180" s="1" t="s">
        <v>20681</v>
      </c>
      <c r="C180" s="1" t="s">
        <v>20682</v>
      </c>
      <c r="D180" s="1" t="s">
        <v>20683</v>
      </c>
      <c r="G180" s="1" t="s">
        <v>20526</v>
      </c>
      <c r="J180" s="4" t="s">
        <v>20684</v>
      </c>
      <c r="K180" s="1" t="s">
        <v>30</v>
      </c>
      <c r="L180" s="1" t="s">
        <v>79</v>
      </c>
      <c r="M180" s="1" t="s">
        <v>15832</v>
      </c>
      <c r="N180" s="1" t="s">
        <v>20685</v>
      </c>
      <c r="O180" s="1" t="s">
        <v>20686</v>
      </c>
      <c r="P180" s="1">
        <v>1.0</v>
      </c>
      <c r="Q180" s="1">
        <v>1.0</v>
      </c>
      <c r="U180" s="1">
        <v>382.0</v>
      </c>
      <c r="V180" s="1" t="s">
        <v>20687</v>
      </c>
      <c r="W180" s="10">
        <v>44309.0</v>
      </c>
      <c r="X180" s="1" t="s">
        <v>135</v>
      </c>
      <c r="Y180" s="1" t="s">
        <v>199</v>
      </c>
    </row>
    <row r="181">
      <c r="A181" s="1" t="s">
        <v>20688</v>
      </c>
      <c r="B181" s="1" t="s">
        <v>20689</v>
      </c>
      <c r="C181" s="1" t="s">
        <v>20690</v>
      </c>
      <c r="D181" s="1" t="s">
        <v>20691</v>
      </c>
      <c r="G181" s="1" t="s">
        <v>20526</v>
      </c>
      <c r="J181" s="4" t="s">
        <v>20692</v>
      </c>
      <c r="K181" s="1" t="s">
        <v>30</v>
      </c>
      <c r="L181" s="1" t="s">
        <v>79</v>
      </c>
      <c r="M181" s="1" t="s">
        <v>15832</v>
      </c>
      <c r="N181" s="1" t="s">
        <v>20693</v>
      </c>
      <c r="O181" s="1" t="s">
        <v>20694</v>
      </c>
      <c r="P181" s="1">
        <v>1.0</v>
      </c>
      <c r="Q181" s="1">
        <v>1.0</v>
      </c>
      <c r="U181" s="1">
        <v>382.0</v>
      </c>
      <c r="V181" s="1" t="s">
        <v>20687</v>
      </c>
      <c r="W181" s="10">
        <v>44309.0</v>
      </c>
      <c r="X181" s="1" t="s">
        <v>135</v>
      </c>
      <c r="Y181" s="1" t="s">
        <v>199</v>
      </c>
    </row>
    <row r="182">
      <c r="A182" s="1" t="s">
        <v>20695</v>
      </c>
      <c r="B182" s="1" t="s">
        <v>20696</v>
      </c>
      <c r="C182" s="1" t="s">
        <v>20697</v>
      </c>
      <c r="E182" s="1" t="s">
        <v>20698</v>
      </c>
      <c r="F182" s="1" t="s">
        <v>15722</v>
      </c>
      <c r="I182" s="1" t="s">
        <v>20699</v>
      </c>
      <c r="J182" s="4" t="s">
        <v>20700</v>
      </c>
      <c r="K182" s="1" t="s">
        <v>30</v>
      </c>
      <c r="L182" s="1" t="s">
        <v>10828</v>
      </c>
      <c r="M182" s="1" t="s">
        <v>10828</v>
      </c>
      <c r="N182" s="1" t="s">
        <v>20701</v>
      </c>
      <c r="O182" s="1" t="s">
        <v>20702</v>
      </c>
      <c r="P182" s="1">
        <v>1.0</v>
      </c>
      <c r="Q182" s="1">
        <v>1.0</v>
      </c>
      <c r="U182" s="1">
        <v>553.0</v>
      </c>
      <c r="V182" s="1" t="s">
        <v>20703</v>
      </c>
      <c r="W182" s="10">
        <v>44309.0</v>
      </c>
      <c r="X182" s="1" t="s">
        <v>135</v>
      </c>
      <c r="Y182" s="1" t="s">
        <v>199</v>
      </c>
    </row>
    <row r="183">
      <c r="A183" s="1" t="s">
        <v>20704</v>
      </c>
      <c r="B183" s="1" t="s">
        <v>20696</v>
      </c>
      <c r="C183" s="1" t="s">
        <v>20705</v>
      </c>
      <c r="D183" s="1" t="s">
        <v>20706</v>
      </c>
      <c r="E183" s="1" t="s">
        <v>20707</v>
      </c>
      <c r="J183" s="4" t="s">
        <v>20708</v>
      </c>
      <c r="K183" s="1" t="s">
        <v>30</v>
      </c>
      <c r="L183" s="1" t="s">
        <v>10828</v>
      </c>
      <c r="M183" s="1" t="s">
        <v>10828</v>
      </c>
      <c r="N183" s="1" t="s">
        <v>20709</v>
      </c>
      <c r="O183" s="1" t="s">
        <v>20710</v>
      </c>
      <c r="P183" s="1">
        <v>1.0</v>
      </c>
      <c r="Q183" s="1">
        <v>1.0</v>
      </c>
      <c r="R183" s="1">
        <v>1.0</v>
      </c>
      <c r="U183" s="1">
        <v>553.0</v>
      </c>
      <c r="V183" s="1" t="s">
        <v>20703</v>
      </c>
      <c r="W183" s="10">
        <v>44309.0</v>
      </c>
      <c r="X183" s="1" t="s">
        <v>135</v>
      </c>
      <c r="Y183" s="1" t="s">
        <v>199</v>
      </c>
    </row>
    <row r="184">
      <c r="A184" s="1" t="s">
        <v>20711</v>
      </c>
      <c r="B184" s="1" t="s">
        <v>20712</v>
      </c>
      <c r="C184" s="1" t="s">
        <v>20713</v>
      </c>
      <c r="D184" s="1" t="s">
        <v>20714</v>
      </c>
      <c r="E184" s="1" t="s">
        <v>20715</v>
      </c>
      <c r="F184" s="1" t="s">
        <v>20716</v>
      </c>
      <c r="G184" s="1" t="s">
        <v>20526</v>
      </c>
      <c r="J184" s="4" t="s">
        <v>20717</v>
      </c>
      <c r="K184" s="1" t="s">
        <v>30</v>
      </c>
      <c r="L184" s="1" t="s">
        <v>10828</v>
      </c>
      <c r="M184" s="1" t="s">
        <v>10828</v>
      </c>
      <c r="N184" s="1" t="s">
        <v>20718</v>
      </c>
      <c r="O184" s="1" t="s">
        <v>20719</v>
      </c>
      <c r="P184" s="1">
        <v>1.0</v>
      </c>
      <c r="Q184" s="1">
        <v>1.0</v>
      </c>
      <c r="U184" s="1">
        <v>386.0</v>
      </c>
      <c r="V184" s="1" t="s">
        <v>20720</v>
      </c>
      <c r="W184" s="9"/>
      <c r="X184" s="1" t="s">
        <v>135</v>
      </c>
      <c r="Y184" s="1" t="s">
        <v>199</v>
      </c>
    </row>
    <row r="185">
      <c r="A185" s="1" t="s">
        <v>20721</v>
      </c>
      <c r="B185" s="1" t="s">
        <v>20722</v>
      </c>
      <c r="C185" s="1" t="s">
        <v>20723</v>
      </c>
      <c r="D185" s="1" t="s">
        <v>20724</v>
      </c>
      <c r="E185" s="1" t="s">
        <v>20725</v>
      </c>
      <c r="H185" s="1" t="s">
        <v>20726</v>
      </c>
      <c r="I185" s="1" t="s">
        <v>20727</v>
      </c>
      <c r="J185" s="4" t="s">
        <v>20728</v>
      </c>
      <c r="K185" s="1" t="s">
        <v>401</v>
      </c>
      <c r="L185" s="1" t="s">
        <v>10828</v>
      </c>
      <c r="M185" s="1" t="s">
        <v>10828</v>
      </c>
      <c r="N185" s="1" t="s">
        <v>20729</v>
      </c>
      <c r="O185" s="1" t="s">
        <v>20730</v>
      </c>
      <c r="P185" s="1">
        <v>1.0</v>
      </c>
      <c r="Q185" s="1">
        <v>1.0</v>
      </c>
      <c r="U185" s="1">
        <v>6.0</v>
      </c>
      <c r="V185" s="1" t="s">
        <v>20731</v>
      </c>
      <c r="W185" s="10">
        <v>43876.0</v>
      </c>
      <c r="X185" s="1"/>
      <c r="Y185" s="1" t="s">
        <v>199</v>
      </c>
    </row>
    <row r="186">
      <c r="A186" s="1" t="s">
        <v>20732</v>
      </c>
      <c r="B186" s="1" t="s">
        <v>20733</v>
      </c>
      <c r="C186" s="1" t="s">
        <v>20405</v>
      </c>
      <c r="D186" s="1" t="s">
        <v>20406</v>
      </c>
      <c r="E186" s="1" t="s">
        <v>20407</v>
      </c>
      <c r="F186" s="1" t="s">
        <v>20408</v>
      </c>
      <c r="G186" s="1" t="s">
        <v>20409</v>
      </c>
      <c r="I186" s="1" t="s">
        <v>20734</v>
      </c>
      <c r="J186" s="4" t="s">
        <v>20735</v>
      </c>
      <c r="K186" s="1" t="s">
        <v>2309</v>
      </c>
      <c r="L186" s="1" t="s">
        <v>10828</v>
      </c>
      <c r="M186" s="1" t="s">
        <v>10828</v>
      </c>
      <c r="N186" s="1" t="s">
        <v>20736</v>
      </c>
      <c r="O186" s="1" t="s">
        <v>20737</v>
      </c>
      <c r="P186" s="1">
        <v>1.0</v>
      </c>
      <c r="R186" s="1">
        <v>1.0</v>
      </c>
      <c r="T186" s="1">
        <v>1.0</v>
      </c>
      <c r="U186" s="1">
        <v>120.0</v>
      </c>
      <c r="V186" s="1" t="s">
        <v>20738</v>
      </c>
      <c r="W186" s="10">
        <v>44031.0</v>
      </c>
      <c r="X186" s="1" t="s">
        <v>95</v>
      </c>
      <c r="Y186" s="1" t="s">
        <v>199</v>
      </c>
    </row>
    <row r="187">
      <c r="A187" s="1" t="s">
        <v>20739</v>
      </c>
      <c r="B187" s="1" t="s">
        <v>20740</v>
      </c>
      <c r="C187" s="1" t="s">
        <v>20741</v>
      </c>
      <c r="D187" s="1" t="s">
        <v>20742</v>
      </c>
      <c r="E187" s="1" t="s">
        <v>20743</v>
      </c>
      <c r="F187" s="1" t="s">
        <v>20744</v>
      </c>
      <c r="G187" s="1" t="s">
        <v>20745</v>
      </c>
      <c r="I187" s="1" t="s">
        <v>20746</v>
      </c>
      <c r="J187" s="4" t="s">
        <v>20747</v>
      </c>
      <c r="K187" s="1" t="s">
        <v>30</v>
      </c>
      <c r="L187" s="1" t="s">
        <v>10828</v>
      </c>
      <c r="M187" s="1" t="s">
        <v>10828</v>
      </c>
      <c r="N187" s="1" t="s">
        <v>20748</v>
      </c>
      <c r="O187" s="1" t="s">
        <v>20749</v>
      </c>
      <c r="P187" s="1">
        <v>2.0</v>
      </c>
      <c r="Q187" s="1">
        <v>2.0</v>
      </c>
      <c r="U187" s="1">
        <v>7.0</v>
      </c>
      <c r="V187" s="1" t="s">
        <v>20750</v>
      </c>
      <c r="W187" s="10">
        <v>44345.0</v>
      </c>
      <c r="X187" s="1" t="s">
        <v>135</v>
      </c>
      <c r="Y187" s="1" t="s">
        <v>199</v>
      </c>
    </row>
    <row r="188">
      <c r="A188" s="1" t="s">
        <v>20751</v>
      </c>
      <c r="B188" s="1" t="s">
        <v>20752</v>
      </c>
      <c r="C188" s="1" t="s">
        <v>20753</v>
      </c>
      <c r="D188" s="1" t="s">
        <v>20754</v>
      </c>
      <c r="F188" s="1" t="s">
        <v>20755</v>
      </c>
      <c r="G188" s="1" t="s">
        <v>20756</v>
      </c>
      <c r="I188" s="1" t="s">
        <v>20757</v>
      </c>
      <c r="J188" s="4" t="s">
        <v>20758</v>
      </c>
      <c r="K188" s="1" t="s">
        <v>30</v>
      </c>
      <c r="L188" s="1" t="s">
        <v>79</v>
      </c>
      <c r="M188" s="1" t="s">
        <v>20759</v>
      </c>
      <c r="N188" s="1" t="s">
        <v>20760</v>
      </c>
      <c r="O188" s="1" t="s">
        <v>20761</v>
      </c>
      <c r="P188" s="1">
        <v>1.0</v>
      </c>
      <c r="S188" s="1">
        <v>1.0</v>
      </c>
      <c r="U188" s="1">
        <v>277.0</v>
      </c>
      <c r="V188" s="1" t="s">
        <v>20762</v>
      </c>
      <c r="W188" s="10">
        <v>43453.0</v>
      </c>
      <c r="X188" s="1" t="s">
        <v>135</v>
      </c>
      <c r="Y188" s="1" t="s">
        <v>199</v>
      </c>
    </row>
    <row r="189">
      <c r="A189" s="1" t="s">
        <v>20763</v>
      </c>
      <c r="B189" s="1" t="s">
        <v>20764</v>
      </c>
      <c r="C189" s="1" t="s">
        <v>20765</v>
      </c>
      <c r="E189" s="1" t="s">
        <v>20766</v>
      </c>
      <c r="H189" s="1" t="s">
        <v>20767</v>
      </c>
      <c r="I189" s="1" t="s">
        <v>20768</v>
      </c>
      <c r="J189" s="4" t="s">
        <v>20769</v>
      </c>
      <c r="K189" s="1" t="s">
        <v>61</v>
      </c>
      <c r="L189" s="1" t="s">
        <v>10828</v>
      </c>
      <c r="M189" s="1" t="s">
        <v>10828</v>
      </c>
      <c r="N189" s="1" t="s">
        <v>20770</v>
      </c>
      <c r="O189" s="1" t="s">
        <v>20771</v>
      </c>
      <c r="P189" s="1">
        <v>2.0</v>
      </c>
      <c r="Q189" s="1">
        <v>2.0</v>
      </c>
      <c r="R189" s="1">
        <v>6.0</v>
      </c>
      <c r="S189" s="1">
        <v>7.0</v>
      </c>
      <c r="T189" s="1">
        <v>4.0</v>
      </c>
      <c r="U189" s="1">
        <v>35.0</v>
      </c>
      <c r="V189" s="1" t="s">
        <v>20772</v>
      </c>
      <c r="W189" s="9"/>
      <c r="X189" s="1"/>
      <c r="Y189" s="1" t="s">
        <v>36</v>
      </c>
    </row>
    <row r="190">
      <c r="A190" s="1" t="s">
        <v>20773</v>
      </c>
      <c r="B190" s="1" t="s">
        <v>20774</v>
      </c>
      <c r="C190" s="1" t="s">
        <v>20775</v>
      </c>
      <c r="D190" s="1" t="s">
        <v>20776</v>
      </c>
      <c r="G190" s="1" t="s">
        <v>522</v>
      </c>
      <c r="H190" s="1" t="s">
        <v>20777</v>
      </c>
      <c r="I190" s="1" t="s">
        <v>20778</v>
      </c>
      <c r="J190" s="4" t="s">
        <v>20779</v>
      </c>
      <c r="K190" s="1" t="s">
        <v>401</v>
      </c>
      <c r="L190" s="1" t="s">
        <v>10828</v>
      </c>
      <c r="M190" s="1" t="s">
        <v>15725</v>
      </c>
      <c r="N190" s="1" t="s">
        <v>20780</v>
      </c>
      <c r="O190" s="1" t="s">
        <v>20781</v>
      </c>
      <c r="P190" s="1">
        <v>1.0</v>
      </c>
      <c r="Q190" s="1">
        <v>3.0</v>
      </c>
      <c r="R190" s="1">
        <v>17.0</v>
      </c>
      <c r="S190" s="1">
        <v>17.0</v>
      </c>
      <c r="T190" s="1">
        <v>63.0</v>
      </c>
      <c r="U190" s="1">
        <v>479.0</v>
      </c>
      <c r="V190" s="1" t="s">
        <v>20782</v>
      </c>
      <c r="W190" s="10">
        <v>43086.0</v>
      </c>
      <c r="X190" s="1"/>
      <c r="Y190" s="1" t="s">
        <v>36</v>
      </c>
    </row>
    <row r="191">
      <c r="A191" s="1" t="s">
        <v>20783</v>
      </c>
      <c r="B191" s="1" t="s">
        <v>20784</v>
      </c>
      <c r="C191" s="1" t="s">
        <v>20785</v>
      </c>
      <c r="H191" s="1" t="s">
        <v>20786</v>
      </c>
      <c r="I191" s="1" t="s">
        <v>20787</v>
      </c>
      <c r="J191" s="4" t="s">
        <v>20788</v>
      </c>
      <c r="K191" s="1" t="s">
        <v>663</v>
      </c>
      <c r="L191" s="1" t="s">
        <v>19226</v>
      </c>
      <c r="M191" s="1" t="s">
        <v>20789</v>
      </c>
      <c r="N191" s="1" t="s">
        <v>20790</v>
      </c>
      <c r="O191" s="1" t="s">
        <v>20791</v>
      </c>
      <c r="P191" s="1">
        <v>2.0</v>
      </c>
      <c r="Q191" s="1">
        <v>4.0</v>
      </c>
      <c r="R191" s="1">
        <v>8.0</v>
      </c>
      <c r="T191" s="1">
        <v>1.0</v>
      </c>
      <c r="U191" s="1">
        <v>232.0</v>
      </c>
      <c r="V191" s="1" t="s">
        <v>20792</v>
      </c>
      <c r="W191" s="10">
        <v>43884.0</v>
      </c>
      <c r="X191" s="1" t="s">
        <v>95</v>
      </c>
      <c r="Y191" s="1" t="s">
        <v>36</v>
      </c>
    </row>
    <row r="192">
      <c r="A192" s="1" t="s">
        <v>20793</v>
      </c>
      <c r="B192" s="1" t="s">
        <v>20794</v>
      </c>
      <c r="C192" s="1" t="s">
        <v>20795</v>
      </c>
      <c r="J192" s="4" t="s">
        <v>20796</v>
      </c>
      <c r="K192" s="1" t="s">
        <v>30</v>
      </c>
      <c r="L192" s="1" t="s">
        <v>10828</v>
      </c>
      <c r="M192" s="1" t="s">
        <v>10828</v>
      </c>
      <c r="N192" s="1" t="s">
        <v>20797</v>
      </c>
      <c r="O192" s="1" t="s">
        <v>20798</v>
      </c>
      <c r="P192" s="1">
        <v>3.0</v>
      </c>
      <c r="Q192" s="1">
        <v>2.0</v>
      </c>
      <c r="S192" s="1">
        <v>1.0</v>
      </c>
      <c r="U192" s="1">
        <v>51.0</v>
      </c>
      <c r="V192" s="1" t="s">
        <v>20799</v>
      </c>
      <c r="W192" s="10">
        <v>44322.0</v>
      </c>
      <c r="X192" s="1"/>
      <c r="Y192" s="6"/>
    </row>
    <row r="193">
      <c r="A193" s="1" t="s">
        <v>20800</v>
      </c>
      <c r="B193" s="1" t="s">
        <v>20801</v>
      </c>
      <c r="C193" s="1" t="s">
        <v>20802</v>
      </c>
      <c r="J193" s="4" t="s">
        <v>20803</v>
      </c>
      <c r="K193" s="1" t="s">
        <v>30</v>
      </c>
      <c r="L193" s="1" t="s">
        <v>10828</v>
      </c>
      <c r="M193" s="1" t="s">
        <v>20804</v>
      </c>
      <c r="N193" s="1" t="s">
        <v>20805</v>
      </c>
      <c r="O193" s="1" t="s">
        <v>20806</v>
      </c>
      <c r="P193" s="1">
        <v>2.0</v>
      </c>
      <c r="Q193" s="1">
        <v>1.0</v>
      </c>
      <c r="U193" s="1">
        <v>44.0</v>
      </c>
      <c r="V193" s="1" t="s">
        <v>20807</v>
      </c>
      <c r="W193" s="9"/>
      <c r="X193" s="1"/>
      <c r="Y193" s="1" t="s">
        <v>36</v>
      </c>
    </row>
    <row r="194">
      <c r="A194" s="1" t="s">
        <v>20808</v>
      </c>
      <c r="B194" s="1" t="s">
        <v>20809</v>
      </c>
      <c r="C194" s="1" t="s">
        <v>20785</v>
      </c>
      <c r="H194" s="1" t="s">
        <v>20810</v>
      </c>
      <c r="I194" s="1" t="s">
        <v>20811</v>
      </c>
      <c r="J194" s="4" t="s">
        <v>20812</v>
      </c>
      <c r="K194" s="1" t="s">
        <v>663</v>
      </c>
      <c r="L194" s="1" t="s">
        <v>10828</v>
      </c>
      <c r="M194" s="1" t="s">
        <v>20813</v>
      </c>
      <c r="N194" s="1" t="s">
        <v>20814</v>
      </c>
      <c r="O194" s="1" t="s">
        <v>20815</v>
      </c>
      <c r="P194" s="1">
        <v>2.0</v>
      </c>
      <c r="Q194" s="1">
        <v>6.0</v>
      </c>
      <c r="R194" s="1">
        <v>10.0</v>
      </c>
      <c r="S194" s="1">
        <v>3.0</v>
      </c>
      <c r="U194" s="1">
        <v>238.0</v>
      </c>
      <c r="V194" s="1" t="s">
        <v>20816</v>
      </c>
      <c r="W194" s="10">
        <v>43745.0</v>
      </c>
      <c r="X194" s="1" t="s">
        <v>95</v>
      </c>
      <c r="Y194" s="1" t="s">
        <v>36</v>
      </c>
    </row>
    <row r="195">
      <c r="A195" s="1" t="s">
        <v>20817</v>
      </c>
      <c r="B195" s="1" t="s">
        <v>20818</v>
      </c>
      <c r="C195" s="1" t="s">
        <v>20096</v>
      </c>
      <c r="D195" s="1" t="s">
        <v>20097</v>
      </c>
      <c r="G195" s="1" t="s">
        <v>4207</v>
      </c>
      <c r="J195" s="4" t="s">
        <v>20819</v>
      </c>
      <c r="K195" s="1" t="s">
        <v>30</v>
      </c>
      <c r="L195" s="1" t="s">
        <v>79</v>
      </c>
      <c r="M195" s="1" t="s">
        <v>20099</v>
      </c>
      <c r="N195" s="1" t="s">
        <v>20820</v>
      </c>
      <c r="O195" s="1" t="s">
        <v>20821</v>
      </c>
      <c r="P195" s="1">
        <v>1.0</v>
      </c>
      <c r="Q195" s="1">
        <v>1.0</v>
      </c>
      <c r="U195" s="1">
        <v>4.0</v>
      </c>
      <c r="V195" s="1" t="s">
        <v>20822</v>
      </c>
      <c r="W195" s="9"/>
      <c r="X195" s="1"/>
      <c r="Y195" s="6"/>
    </row>
    <row r="196">
      <c r="A196" s="1" t="s">
        <v>20823</v>
      </c>
      <c r="B196" s="1" t="s">
        <v>20824</v>
      </c>
      <c r="C196" s="1" t="s">
        <v>20825</v>
      </c>
      <c r="D196" s="1" t="s">
        <v>20826</v>
      </c>
      <c r="F196" s="1" t="s">
        <v>20827</v>
      </c>
      <c r="G196" s="1" t="s">
        <v>20828</v>
      </c>
      <c r="I196" s="1" t="s">
        <v>20829</v>
      </c>
      <c r="J196" s="4" t="s">
        <v>20830</v>
      </c>
      <c r="K196" s="1" t="s">
        <v>8466</v>
      </c>
      <c r="L196" s="1" t="s">
        <v>10828</v>
      </c>
      <c r="M196" s="1" t="s">
        <v>10828</v>
      </c>
      <c r="N196" s="1" t="s">
        <v>20831</v>
      </c>
      <c r="O196" s="1" t="s">
        <v>20832</v>
      </c>
      <c r="P196" s="1">
        <v>1.0</v>
      </c>
      <c r="Q196" s="1">
        <v>1.0</v>
      </c>
      <c r="U196" s="1">
        <v>55.0</v>
      </c>
      <c r="V196" s="1" t="s">
        <v>20833</v>
      </c>
      <c r="W196" s="9"/>
      <c r="X196" s="1"/>
      <c r="Y196" s="1" t="s">
        <v>36</v>
      </c>
    </row>
    <row r="197">
      <c r="A197" s="1" t="s">
        <v>20834</v>
      </c>
      <c r="B197" s="1" t="s">
        <v>20835</v>
      </c>
      <c r="C197" s="1" t="s">
        <v>19113</v>
      </c>
      <c r="I197" s="1" t="s">
        <v>20836</v>
      </c>
      <c r="J197" s="4" t="s">
        <v>20837</v>
      </c>
      <c r="K197" s="1" t="s">
        <v>401</v>
      </c>
      <c r="L197" s="1" t="s">
        <v>10828</v>
      </c>
      <c r="M197" s="1" t="s">
        <v>19165</v>
      </c>
      <c r="N197" s="1" t="s">
        <v>20838</v>
      </c>
      <c r="O197" s="1" t="s">
        <v>20839</v>
      </c>
      <c r="P197" s="1">
        <v>418.0</v>
      </c>
      <c r="Q197" s="1">
        <v>27.0</v>
      </c>
      <c r="R197" s="1">
        <v>1.0</v>
      </c>
      <c r="S197" s="1">
        <v>1.0</v>
      </c>
      <c r="U197" s="1">
        <v>201.0</v>
      </c>
      <c r="V197" s="1" t="s">
        <v>20840</v>
      </c>
      <c r="W197" s="10">
        <v>43228.0</v>
      </c>
      <c r="X197" s="1" t="s">
        <v>178</v>
      </c>
      <c r="Y197" s="1" t="s">
        <v>36</v>
      </c>
    </row>
    <row r="198">
      <c r="A198" s="1" t="s">
        <v>20841</v>
      </c>
      <c r="B198" s="1" t="s">
        <v>20842</v>
      </c>
      <c r="C198" s="1" t="s">
        <v>19113</v>
      </c>
      <c r="I198" s="1" t="s">
        <v>20843</v>
      </c>
      <c r="J198" s="4" t="s">
        <v>20844</v>
      </c>
      <c r="K198" s="1" t="s">
        <v>401</v>
      </c>
      <c r="L198" s="1" t="s">
        <v>79</v>
      </c>
      <c r="M198" s="1" t="s">
        <v>20845</v>
      </c>
      <c r="N198" s="1" t="s">
        <v>20846</v>
      </c>
      <c r="O198" s="1" t="s">
        <v>20847</v>
      </c>
      <c r="P198" s="1">
        <v>418.0</v>
      </c>
      <c r="Q198" s="1">
        <v>30.0</v>
      </c>
      <c r="R198" s="1">
        <v>1.0</v>
      </c>
      <c r="S198" s="1">
        <v>3.0</v>
      </c>
      <c r="U198" s="1">
        <v>658.0</v>
      </c>
      <c r="V198" s="1" t="s">
        <v>20848</v>
      </c>
      <c r="W198" s="10">
        <v>43167.0</v>
      </c>
      <c r="X198" s="1" t="s">
        <v>178</v>
      </c>
      <c r="Y198" s="1" t="s">
        <v>36</v>
      </c>
    </row>
    <row r="199">
      <c r="A199" s="1" t="s">
        <v>20849</v>
      </c>
      <c r="B199" s="1" t="s">
        <v>20850</v>
      </c>
      <c r="C199" s="1" t="s">
        <v>20851</v>
      </c>
      <c r="J199" s="4" t="s">
        <v>20852</v>
      </c>
      <c r="K199" s="1" t="s">
        <v>663</v>
      </c>
      <c r="L199" s="1" t="s">
        <v>10828</v>
      </c>
      <c r="M199" s="1" t="s">
        <v>20853</v>
      </c>
      <c r="N199" s="1" t="s">
        <v>20854</v>
      </c>
      <c r="O199" s="1" t="s">
        <v>20855</v>
      </c>
      <c r="P199" s="1">
        <v>7.0</v>
      </c>
      <c r="Q199" s="1">
        <v>1.0</v>
      </c>
      <c r="S199" s="1">
        <v>1.0</v>
      </c>
      <c r="T199" s="1">
        <v>58.0</v>
      </c>
      <c r="U199" s="1">
        <v>174.0</v>
      </c>
      <c r="V199" s="1" t="s">
        <v>20856</v>
      </c>
      <c r="W199" s="9"/>
      <c r="X199" s="1"/>
      <c r="Y199" s="6"/>
    </row>
    <row r="200">
      <c r="A200" s="1" t="s">
        <v>20857</v>
      </c>
      <c r="B200" s="1" t="s">
        <v>20858</v>
      </c>
      <c r="C200" s="1" t="s">
        <v>20859</v>
      </c>
      <c r="D200" s="1" t="s">
        <v>20860</v>
      </c>
      <c r="J200" s="4" t="s">
        <v>20861</v>
      </c>
      <c r="K200" s="1" t="s">
        <v>30</v>
      </c>
      <c r="L200" s="1" t="s">
        <v>10828</v>
      </c>
      <c r="M200" s="1" t="s">
        <v>10828</v>
      </c>
      <c r="N200" s="1" t="s">
        <v>20862</v>
      </c>
      <c r="O200" s="1" t="s">
        <v>20863</v>
      </c>
      <c r="P200" s="1">
        <v>1.0</v>
      </c>
      <c r="Q200" s="1">
        <v>1.0</v>
      </c>
      <c r="U200" s="1">
        <v>1.0</v>
      </c>
      <c r="V200" s="1" t="s">
        <v>20864</v>
      </c>
      <c r="W200" s="9"/>
      <c r="X200" s="1"/>
      <c r="Y200" s="1" t="s">
        <v>199</v>
      </c>
    </row>
    <row r="201">
      <c r="A201" s="1" t="s">
        <v>20865</v>
      </c>
      <c r="B201" s="1" t="s">
        <v>20866</v>
      </c>
      <c r="C201" s="1" t="s">
        <v>20867</v>
      </c>
      <c r="D201" s="1" t="s">
        <v>20868</v>
      </c>
      <c r="E201" s="1" t="s">
        <v>20869</v>
      </c>
      <c r="F201" s="1" t="s">
        <v>20870</v>
      </c>
      <c r="G201" s="1" t="s">
        <v>20871</v>
      </c>
      <c r="J201" s="4" t="s">
        <v>20872</v>
      </c>
      <c r="K201" s="1" t="s">
        <v>30</v>
      </c>
      <c r="L201" s="1" t="s">
        <v>10828</v>
      </c>
      <c r="M201" s="1" t="s">
        <v>10828</v>
      </c>
      <c r="N201" s="1" t="s">
        <v>20873</v>
      </c>
      <c r="O201" s="1" t="s">
        <v>20874</v>
      </c>
      <c r="P201" s="1">
        <v>2.0</v>
      </c>
      <c r="Q201" s="1">
        <v>1.0</v>
      </c>
      <c r="U201" s="1">
        <v>7.0</v>
      </c>
      <c r="V201" s="1" t="s">
        <v>20875</v>
      </c>
      <c r="W201" s="9"/>
      <c r="X201" s="1" t="s">
        <v>95</v>
      </c>
      <c r="Y201" s="16" t="s">
        <v>199</v>
      </c>
    </row>
    <row r="202">
      <c r="A202" s="1" t="s">
        <v>20876</v>
      </c>
      <c r="B202" s="1" t="s">
        <v>20877</v>
      </c>
      <c r="C202" s="1" t="s">
        <v>20878</v>
      </c>
      <c r="D202" s="1" t="s">
        <v>20879</v>
      </c>
      <c r="J202" s="14" t="s">
        <v>20880</v>
      </c>
      <c r="K202" s="1" t="s">
        <v>30</v>
      </c>
      <c r="L202" s="1" t="s">
        <v>10828</v>
      </c>
      <c r="M202" s="1" t="s">
        <v>10828</v>
      </c>
      <c r="N202" s="1" t="s">
        <v>20881</v>
      </c>
      <c r="O202" s="1" t="s">
        <v>20882</v>
      </c>
      <c r="P202" s="1">
        <v>1.0</v>
      </c>
      <c r="Q202" s="1">
        <v>1.0</v>
      </c>
      <c r="U202" s="1">
        <v>12.0</v>
      </c>
      <c r="V202" s="1" t="s">
        <v>20883</v>
      </c>
      <c r="W202" s="10">
        <v>42765.0</v>
      </c>
      <c r="X202" s="1"/>
      <c r="Y202" s="1" t="s">
        <v>199</v>
      </c>
    </row>
    <row r="203">
      <c r="A203" s="1" t="s">
        <v>20884</v>
      </c>
      <c r="B203" s="1" t="s">
        <v>20885</v>
      </c>
      <c r="C203" s="1" t="s">
        <v>20886</v>
      </c>
      <c r="D203" s="1" t="s">
        <v>20887</v>
      </c>
      <c r="E203" s="1" t="s">
        <v>20888</v>
      </c>
      <c r="G203" s="1" t="s">
        <v>20889</v>
      </c>
      <c r="J203" s="4" t="s">
        <v>20890</v>
      </c>
      <c r="K203" s="1" t="s">
        <v>401</v>
      </c>
      <c r="L203" s="1" t="s">
        <v>20891</v>
      </c>
      <c r="M203" s="1" t="s">
        <v>20892</v>
      </c>
      <c r="N203" s="1" t="s">
        <v>20893</v>
      </c>
      <c r="O203" s="1" t="s">
        <v>20894</v>
      </c>
      <c r="P203" s="1">
        <v>1.0</v>
      </c>
      <c r="Q203" s="1">
        <v>1.0</v>
      </c>
      <c r="R203" s="1">
        <v>22.0</v>
      </c>
      <c r="S203" s="1">
        <v>1.0</v>
      </c>
      <c r="U203" s="1">
        <v>563.0</v>
      </c>
      <c r="V203" s="1" t="s">
        <v>20895</v>
      </c>
      <c r="W203" s="10">
        <v>43317.0</v>
      </c>
      <c r="X203" s="1"/>
      <c r="Y203" s="1" t="s">
        <v>168</v>
      </c>
    </row>
    <row r="204">
      <c r="A204" s="1" t="s">
        <v>20896</v>
      </c>
      <c r="B204" s="1" t="s">
        <v>20897</v>
      </c>
      <c r="C204" s="1" t="s">
        <v>20898</v>
      </c>
      <c r="I204" s="1" t="s">
        <v>20899</v>
      </c>
      <c r="J204" s="4" t="s">
        <v>20900</v>
      </c>
      <c r="K204" s="1" t="s">
        <v>30</v>
      </c>
      <c r="L204" s="1" t="s">
        <v>19226</v>
      </c>
      <c r="M204" s="1" t="s">
        <v>19226</v>
      </c>
      <c r="N204" s="1" t="s">
        <v>20901</v>
      </c>
      <c r="O204" s="1" t="s">
        <v>20902</v>
      </c>
      <c r="P204" s="1">
        <v>1.0</v>
      </c>
      <c r="Q204" s="1">
        <v>2.0</v>
      </c>
      <c r="R204" s="1">
        <v>24.0</v>
      </c>
      <c r="S204" s="1">
        <v>2.0</v>
      </c>
      <c r="U204" s="1">
        <v>353.0</v>
      </c>
      <c r="V204" s="1" t="s">
        <v>20903</v>
      </c>
      <c r="W204" s="10">
        <v>43237.0</v>
      </c>
      <c r="X204" s="1"/>
      <c r="Y204" s="1" t="s">
        <v>36</v>
      </c>
    </row>
    <row r="205">
      <c r="A205" s="1" t="s">
        <v>20904</v>
      </c>
      <c r="B205" s="1" t="s">
        <v>20905</v>
      </c>
      <c r="C205" s="1" t="s">
        <v>20906</v>
      </c>
      <c r="J205" s="4" t="s">
        <v>20907</v>
      </c>
      <c r="K205" s="1" t="s">
        <v>30</v>
      </c>
      <c r="L205" s="1" t="s">
        <v>10828</v>
      </c>
      <c r="M205" s="1" t="s">
        <v>10828</v>
      </c>
      <c r="N205" s="1" t="s">
        <v>20908</v>
      </c>
      <c r="O205" s="1" t="s">
        <v>20909</v>
      </c>
      <c r="P205" s="1">
        <v>1.0</v>
      </c>
      <c r="Q205" s="1">
        <v>1.0</v>
      </c>
      <c r="U205" s="1">
        <v>5.0</v>
      </c>
      <c r="V205" s="1" t="s">
        <v>20910</v>
      </c>
      <c r="W205" s="9"/>
      <c r="X205" s="1"/>
      <c r="Y205" s="6"/>
    </row>
    <row r="206">
      <c r="A206" s="1" t="s">
        <v>20911</v>
      </c>
      <c r="B206" s="1" t="s">
        <v>20912</v>
      </c>
      <c r="C206" s="1" t="s">
        <v>20913</v>
      </c>
      <c r="J206" s="4" t="s">
        <v>20914</v>
      </c>
      <c r="K206" s="1" t="s">
        <v>663</v>
      </c>
      <c r="L206" s="1" t="s">
        <v>10828</v>
      </c>
      <c r="M206" s="1" t="s">
        <v>20915</v>
      </c>
      <c r="N206" s="1" t="s">
        <v>20916</v>
      </c>
      <c r="O206" s="1" t="s">
        <v>20917</v>
      </c>
      <c r="P206" s="1">
        <v>1.0</v>
      </c>
      <c r="Q206" s="1">
        <v>2.0</v>
      </c>
      <c r="R206" s="1">
        <v>1.0</v>
      </c>
      <c r="T206" s="1">
        <v>81.0</v>
      </c>
      <c r="U206" s="1">
        <v>221.0</v>
      </c>
      <c r="V206" s="1" t="s">
        <v>20918</v>
      </c>
      <c r="W206" s="10">
        <v>43461.0</v>
      </c>
      <c r="X206" s="1"/>
      <c r="Y206" s="1" t="s">
        <v>36</v>
      </c>
    </row>
    <row r="207">
      <c r="A207" s="1" t="s">
        <v>20919</v>
      </c>
      <c r="B207" s="1" t="s">
        <v>20920</v>
      </c>
      <c r="C207" s="1" t="s">
        <v>20921</v>
      </c>
      <c r="D207" s="1" t="s">
        <v>20922</v>
      </c>
      <c r="E207" s="1" t="s">
        <v>20923</v>
      </c>
      <c r="F207" s="1" t="s">
        <v>20924</v>
      </c>
      <c r="G207" s="1" t="s">
        <v>20925</v>
      </c>
      <c r="I207" s="1" t="s">
        <v>20926</v>
      </c>
      <c r="J207" s="4" t="s">
        <v>20927</v>
      </c>
      <c r="K207" s="1" t="s">
        <v>401</v>
      </c>
      <c r="L207" s="1" t="s">
        <v>19226</v>
      </c>
      <c r="M207" s="1" t="s">
        <v>19226</v>
      </c>
      <c r="N207" s="1" t="s">
        <v>20928</v>
      </c>
      <c r="O207" s="1" t="s">
        <v>20929</v>
      </c>
      <c r="P207" s="1">
        <v>1.0</v>
      </c>
      <c r="Q207" s="1">
        <v>1.0</v>
      </c>
      <c r="U207" s="1">
        <v>20.0</v>
      </c>
      <c r="V207" s="1" t="s">
        <v>20930</v>
      </c>
      <c r="W207" s="10">
        <v>44007.0</v>
      </c>
      <c r="X207" s="1" t="s">
        <v>95</v>
      </c>
      <c r="Y207" s="1" t="s">
        <v>168</v>
      </c>
    </row>
    <row r="208">
      <c r="A208" s="1" t="s">
        <v>20931</v>
      </c>
      <c r="B208" s="1" t="s">
        <v>20932</v>
      </c>
      <c r="C208" s="1" t="s">
        <v>20933</v>
      </c>
      <c r="J208" s="4" t="s">
        <v>20934</v>
      </c>
      <c r="K208" s="1" t="s">
        <v>30</v>
      </c>
      <c r="L208" s="1" t="s">
        <v>10828</v>
      </c>
      <c r="M208" s="1" t="s">
        <v>10828</v>
      </c>
      <c r="N208" s="1" t="s">
        <v>20935</v>
      </c>
      <c r="O208" s="1" t="s">
        <v>20936</v>
      </c>
      <c r="P208" s="1">
        <v>3.0</v>
      </c>
      <c r="Q208" s="1">
        <v>2.0</v>
      </c>
      <c r="U208" s="1">
        <v>42.0</v>
      </c>
      <c r="V208" s="1" t="s">
        <v>20937</v>
      </c>
      <c r="W208" s="10">
        <v>44313.0</v>
      </c>
      <c r="X208" s="1"/>
      <c r="Y208" s="1" t="s">
        <v>168</v>
      </c>
    </row>
    <row r="209">
      <c r="A209" s="1" t="s">
        <v>20938</v>
      </c>
      <c r="B209" s="1" t="s">
        <v>20939</v>
      </c>
      <c r="C209" s="1" t="s">
        <v>20940</v>
      </c>
      <c r="J209" s="4" t="s">
        <v>20941</v>
      </c>
      <c r="K209" s="1" t="s">
        <v>30</v>
      </c>
      <c r="L209" s="1" t="s">
        <v>10828</v>
      </c>
      <c r="M209" s="1" t="s">
        <v>10828</v>
      </c>
      <c r="N209" s="1" t="s">
        <v>20942</v>
      </c>
      <c r="O209" s="1" t="s">
        <v>20943</v>
      </c>
      <c r="P209" s="1">
        <v>1.0</v>
      </c>
      <c r="Q209" s="1">
        <v>1.0</v>
      </c>
      <c r="S209" s="1">
        <v>1.0</v>
      </c>
      <c r="U209" s="1">
        <v>33.0</v>
      </c>
      <c r="V209" s="1" t="s">
        <v>20944</v>
      </c>
      <c r="W209" s="9"/>
      <c r="X209" s="1"/>
      <c r="Y209" s="6"/>
    </row>
    <row r="210">
      <c r="A210" s="1" t="s">
        <v>20945</v>
      </c>
      <c r="B210" s="1" t="s">
        <v>20946</v>
      </c>
      <c r="C210" s="1" t="s">
        <v>20947</v>
      </c>
      <c r="D210" s="1" t="s">
        <v>20948</v>
      </c>
      <c r="I210" s="1" t="s">
        <v>20949</v>
      </c>
      <c r="J210" s="4" t="s">
        <v>20950</v>
      </c>
      <c r="K210" s="1" t="s">
        <v>663</v>
      </c>
      <c r="L210" s="1" t="s">
        <v>10828</v>
      </c>
      <c r="M210" s="1" t="s">
        <v>20951</v>
      </c>
      <c r="N210" s="1" t="s">
        <v>20952</v>
      </c>
      <c r="O210" s="1" t="s">
        <v>20953</v>
      </c>
      <c r="P210" s="1">
        <v>1.0</v>
      </c>
      <c r="R210" s="1">
        <v>1.0</v>
      </c>
      <c r="U210" s="1">
        <v>176.0</v>
      </c>
      <c r="V210" s="1" t="s">
        <v>20954</v>
      </c>
      <c r="W210" s="10">
        <v>42993.0</v>
      </c>
      <c r="X210" s="1"/>
      <c r="Y210" s="6"/>
    </row>
    <row r="211">
      <c r="A211" s="1" t="s">
        <v>20955</v>
      </c>
      <c r="B211" s="1" t="s">
        <v>20956</v>
      </c>
      <c r="C211" s="1" t="s">
        <v>20957</v>
      </c>
      <c r="D211" s="1" t="s">
        <v>20958</v>
      </c>
      <c r="F211" s="1" t="s">
        <v>20959</v>
      </c>
      <c r="G211" s="1" t="s">
        <v>20960</v>
      </c>
      <c r="J211" s="4" t="s">
        <v>20961</v>
      </c>
      <c r="K211" s="1" t="s">
        <v>30</v>
      </c>
      <c r="L211" s="1" t="s">
        <v>10828</v>
      </c>
      <c r="M211" s="1" t="s">
        <v>20962</v>
      </c>
      <c r="N211" s="1" t="s">
        <v>20963</v>
      </c>
      <c r="O211" s="1" t="s">
        <v>20964</v>
      </c>
      <c r="P211" s="1">
        <v>1.0</v>
      </c>
      <c r="Q211" s="1">
        <v>1.0</v>
      </c>
      <c r="U211" s="1">
        <v>110.0</v>
      </c>
      <c r="V211" s="1" t="s">
        <v>20965</v>
      </c>
      <c r="W211" s="10">
        <v>44072.0</v>
      </c>
      <c r="X211" s="1" t="s">
        <v>95</v>
      </c>
      <c r="Y211" s="1" t="s">
        <v>36</v>
      </c>
    </row>
    <row r="212">
      <c r="A212" s="1" t="s">
        <v>20966</v>
      </c>
      <c r="B212" s="1" t="s">
        <v>20967</v>
      </c>
      <c r="C212" s="1" t="s">
        <v>20968</v>
      </c>
      <c r="I212" s="1" t="s">
        <v>20969</v>
      </c>
      <c r="J212" s="4" t="s">
        <v>20970</v>
      </c>
      <c r="K212" s="1" t="s">
        <v>30</v>
      </c>
      <c r="L212" s="1" t="s">
        <v>10828</v>
      </c>
      <c r="M212" s="1" t="s">
        <v>10828</v>
      </c>
      <c r="N212" s="1" t="s">
        <v>20971</v>
      </c>
      <c r="O212" s="1" t="s">
        <v>20972</v>
      </c>
      <c r="P212" s="1">
        <v>1.0</v>
      </c>
      <c r="Q212" s="1">
        <v>1.0</v>
      </c>
      <c r="U212" s="1">
        <v>33.0</v>
      </c>
      <c r="V212" s="1" t="s">
        <v>20973</v>
      </c>
      <c r="W212" s="10">
        <v>44313.0</v>
      </c>
      <c r="X212" s="1"/>
      <c r="Y212" s="1" t="s">
        <v>168</v>
      </c>
    </row>
    <row r="213">
      <c r="A213" s="1" t="s">
        <v>20974</v>
      </c>
      <c r="B213" s="1" t="s">
        <v>20975</v>
      </c>
      <c r="C213" s="1" t="s">
        <v>20976</v>
      </c>
      <c r="D213" s="1" t="s">
        <v>20977</v>
      </c>
      <c r="E213" s="1" t="s">
        <v>20978</v>
      </c>
      <c r="F213" s="1" t="s">
        <v>20979</v>
      </c>
      <c r="G213" s="1" t="s">
        <v>20980</v>
      </c>
      <c r="H213" s="1" t="s">
        <v>20981</v>
      </c>
      <c r="I213" s="1" t="s">
        <v>20982</v>
      </c>
      <c r="J213" s="4" t="s">
        <v>20983</v>
      </c>
      <c r="K213" s="1" t="s">
        <v>401</v>
      </c>
      <c r="L213" s="1" t="s">
        <v>10828</v>
      </c>
      <c r="M213" s="1" t="s">
        <v>15725</v>
      </c>
      <c r="N213" s="1" t="s">
        <v>20984</v>
      </c>
      <c r="O213" s="1" t="s">
        <v>20985</v>
      </c>
      <c r="P213" s="1">
        <v>1.0</v>
      </c>
      <c r="Q213" s="1">
        <v>3.0</v>
      </c>
      <c r="R213" s="1">
        <v>13.0</v>
      </c>
      <c r="U213" s="1">
        <v>1656.0</v>
      </c>
      <c r="V213" s="1" t="s">
        <v>20986</v>
      </c>
      <c r="W213" s="10">
        <v>42708.0</v>
      </c>
      <c r="X213" s="1" t="s">
        <v>95</v>
      </c>
      <c r="Y213" s="1" t="s">
        <v>36</v>
      </c>
    </row>
    <row r="214">
      <c r="A214" s="1" t="s">
        <v>20987</v>
      </c>
      <c r="B214" s="1" t="s">
        <v>20988</v>
      </c>
      <c r="C214" s="1" t="s">
        <v>20989</v>
      </c>
      <c r="D214" s="1" t="s">
        <v>20990</v>
      </c>
      <c r="F214" s="1" t="s">
        <v>20991</v>
      </c>
      <c r="G214" s="1" t="s">
        <v>8682</v>
      </c>
      <c r="H214" s="1" t="s">
        <v>20992</v>
      </c>
      <c r="I214" s="1" t="s">
        <v>20993</v>
      </c>
      <c r="J214" s="4" t="s">
        <v>20994</v>
      </c>
      <c r="K214" s="1" t="s">
        <v>2309</v>
      </c>
      <c r="L214" s="1" t="s">
        <v>19226</v>
      </c>
      <c r="M214" s="1" t="s">
        <v>20995</v>
      </c>
      <c r="N214" s="1" t="s">
        <v>20996</v>
      </c>
      <c r="O214" s="1" t="s">
        <v>20997</v>
      </c>
      <c r="P214" s="1">
        <v>1.0</v>
      </c>
      <c r="Q214" s="1">
        <v>7.0</v>
      </c>
      <c r="R214" s="1">
        <v>182.0</v>
      </c>
      <c r="S214" s="1">
        <v>6.0</v>
      </c>
      <c r="T214" s="1">
        <v>52.0</v>
      </c>
      <c r="U214" s="1">
        <v>443.0</v>
      </c>
      <c r="V214" s="1" t="s">
        <v>20998</v>
      </c>
      <c r="W214" s="9"/>
      <c r="X214" s="1" t="s">
        <v>95</v>
      </c>
      <c r="Y214" s="1" t="s">
        <v>36</v>
      </c>
    </row>
    <row r="215">
      <c r="A215" s="1" t="s">
        <v>20999</v>
      </c>
      <c r="B215" s="1" t="s">
        <v>21000</v>
      </c>
      <c r="C215" s="1" t="s">
        <v>21001</v>
      </c>
      <c r="D215" s="1" t="s">
        <v>21002</v>
      </c>
      <c r="F215" s="1" t="s">
        <v>21003</v>
      </c>
      <c r="G215" s="1" t="s">
        <v>21004</v>
      </c>
      <c r="J215" s="4" t="s">
        <v>21005</v>
      </c>
      <c r="K215" s="1" t="s">
        <v>30</v>
      </c>
      <c r="L215" s="1" t="s">
        <v>10828</v>
      </c>
      <c r="M215" s="1" t="s">
        <v>10828</v>
      </c>
      <c r="N215" s="1" t="s">
        <v>21006</v>
      </c>
      <c r="O215" s="1" t="s">
        <v>21007</v>
      </c>
      <c r="P215" s="1">
        <v>1.0</v>
      </c>
      <c r="Q215" s="1">
        <v>1.0</v>
      </c>
      <c r="U215" s="1">
        <v>3.0</v>
      </c>
      <c r="V215" s="1" t="s">
        <v>21008</v>
      </c>
      <c r="W215" s="9"/>
      <c r="X215" s="1" t="s">
        <v>95</v>
      </c>
      <c r="Y215" s="1" t="s">
        <v>168</v>
      </c>
    </row>
    <row r="216">
      <c r="A216" s="1" t="s">
        <v>21009</v>
      </c>
      <c r="B216" s="1" t="s">
        <v>21010</v>
      </c>
      <c r="C216" s="1" t="s">
        <v>21011</v>
      </c>
      <c r="D216" s="1" t="s">
        <v>21012</v>
      </c>
      <c r="E216" s="1" t="s">
        <v>21013</v>
      </c>
      <c r="F216" s="1" t="s">
        <v>21014</v>
      </c>
      <c r="G216" s="1" t="s">
        <v>21015</v>
      </c>
      <c r="H216" s="1" t="s">
        <v>21016</v>
      </c>
      <c r="I216" s="1" t="s">
        <v>21017</v>
      </c>
      <c r="J216" s="4" t="s">
        <v>21018</v>
      </c>
      <c r="K216" s="1" t="s">
        <v>30</v>
      </c>
      <c r="L216" s="1" t="s">
        <v>10828</v>
      </c>
      <c r="M216" s="1" t="s">
        <v>10828</v>
      </c>
      <c r="N216" s="1" t="s">
        <v>21019</v>
      </c>
      <c r="O216" s="1" t="s">
        <v>21020</v>
      </c>
      <c r="P216" s="1">
        <v>1.0</v>
      </c>
      <c r="Q216" s="1">
        <v>1.0</v>
      </c>
      <c r="R216" s="1">
        <v>2.0</v>
      </c>
      <c r="U216" s="1">
        <v>37.0</v>
      </c>
      <c r="V216" s="1" t="s">
        <v>21021</v>
      </c>
      <c r="W216" s="10">
        <v>43978.0</v>
      </c>
      <c r="X216" s="1"/>
      <c r="Y216" s="1" t="s">
        <v>199</v>
      </c>
    </row>
    <row r="217">
      <c r="A217" s="1" t="s">
        <v>21022</v>
      </c>
      <c r="B217" s="1" t="s">
        <v>21023</v>
      </c>
      <c r="C217" s="1" t="s">
        <v>18882</v>
      </c>
      <c r="J217" s="4" t="s">
        <v>21024</v>
      </c>
      <c r="K217" s="1" t="s">
        <v>61</v>
      </c>
      <c r="L217" s="1" t="s">
        <v>10828</v>
      </c>
      <c r="M217" s="1" t="s">
        <v>21025</v>
      </c>
      <c r="N217" s="1" t="s">
        <v>21026</v>
      </c>
      <c r="O217" s="1" t="s">
        <v>21027</v>
      </c>
      <c r="P217" s="1">
        <v>1.0</v>
      </c>
      <c r="Q217" s="1">
        <v>7.0</v>
      </c>
      <c r="R217" s="1">
        <v>11.0</v>
      </c>
      <c r="T217" s="1">
        <v>59.0</v>
      </c>
      <c r="U217" s="1">
        <v>396.0</v>
      </c>
      <c r="V217" s="1" t="s">
        <v>21028</v>
      </c>
      <c r="W217" s="10">
        <v>42147.0</v>
      </c>
      <c r="X217" s="1"/>
      <c r="Y217" s="1" t="s">
        <v>36</v>
      </c>
    </row>
    <row r="218">
      <c r="A218" s="1" t="s">
        <v>21029</v>
      </c>
      <c r="B218" s="1" t="s">
        <v>21030</v>
      </c>
      <c r="C218" s="1" t="s">
        <v>20859</v>
      </c>
      <c r="D218" s="1" t="s">
        <v>20860</v>
      </c>
      <c r="J218" s="4" t="s">
        <v>21031</v>
      </c>
      <c r="K218" s="1" t="s">
        <v>30</v>
      </c>
      <c r="L218" s="1" t="s">
        <v>10828</v>
      </c>
      <c r="M218" s="1" t="s">
        <v>10828</v>
      </c>
      <c r="N218" s="1" t="s">
        <v>21032</v>
      </c>
      <c r="O218" s="1" t="s">
        <v>21033</v>
      </c>
      <c r="P218" s="1">
        <v>1.0</v>
      </c>
      <c r="Q218" s="1">
        <v>1.0</v>
      </c>
      <c r="U218" s="1">
        <v>4.0</v>
      </c>
      <c r="V218" s="1" t="s">
        <v>21034</v>
      </c>
      <c r="W218" s="10">
        <v>44335.0</v>
      </c>
      <c r="X218" s="1"/>
      <c r="Y218" s="1" t="s">
        <v>168</v>
      </c>
    </row>
    <row r="219">
      <c r="A219" s="1" t="s">
        <v>21035</v>
      </c>
      <c r="B219" s="1" t="s">
        <v>21036</v>
      </c>
      <c r="C219" s="1" t="s">
        <v>21037</v>
      </c>
      <c r="J219" s="4" t="s">
        <v>21038</v>
      </c>
      <c r="K219" s="1" t="s">
        <v>30</v>
      </c>
      <c r="L219" s="1" t="s">
        <v>10828</v>
      </c>
      <c r="M219" s="1" t="s">
        <v>10828</v>
      </c>
      <c r="N219" s="1" t="s">
        <v>21039</v>
      </c>
      <c r="O219" s="1" t="s">
        <v>21040</v>
      </c>
      <c r="P219" s="1">
        <v>4.0</v>
      </c>
      <c r="Q219" s="1">
        <v>2.0</v>
      </c>
      <c r="U219" s="1">
        <v>24.0</v>
      </c>
      <c r="V219" s="1" t="s">
        <v>21041</v>
      </c>
      <c r="W219" s="10">
        <v>44313.0</v>
      </c>
      <c r="X219" s="1"/>
      <c r="Y219" s="1" t="s">
        <v>168</v>
      </c>
    </row>
    <row r="220">
      <c r="A220" s="1" t="s">
        <v>21042</v>
      </c>
      <c r="B220" s="1" t="s">
        <v>21043</v>
      </c>
      <c r="C220" s="1" t="s">
        <v>21044</v>
      </c>
      <c r="D220" s="1" t="s">
        <v>21045</v>
      </c>
      <c r="E220" s="1" t="s">
        <v>21046</v>
      </c>
      <c r="G220" s="1" t="s">
        <v>21047</v>
      </c>
      <c r="I220" s="1" t="s">
        <v>21048</v>
      </c>
      <c r="J220" s="4" t="s">
        <v>21049</v>
      </c>
      <c r="K220" s="1" t="s">
        <v>30</v>
      </c>
      <c r="L220" s="1" t="s">
        <v>10828</v>
      </c>
      <c r="M220" s="1" t="s">
        <v>21050</v>
      </c>
      <c r="N220" s="1" t="s">
        <v>21051</v>
      </c>
      <c r="O220" s="1" t="s">
        <v>21052</v>
      </c>
      <c r="P220" s="1">
        <v>1.0</v>
      </c>
      <c r="Q220" s="1">
        <v>1.0</v>
      </c>
      <c r="U220" s="1">
        <v>5.0</v>
      </c>
      <c r="V220" s="1" t="s">
        <v>21053</v>
      </c>
      <c r="W220" s="9"/>
      <c r="X220" s="1"/>
      <c r="Y220" s="1" t="s">
        <v>36</v>
      </c>
    </row>
    <row r="221">
      <c r="A221" s="1" t="s">
        <v>21054</v>
      </c>
      <c r="B221" s="1" t="s">
        <v>21055</v>
      </c>
      <c r="C221" s="1" t="s">
        <v>21056</v>
      </c>
      <c r="I221" s="1" t="s">
        <v>21057</v>
      </c>
      <c r="J221" s="4" t="s">
        <v>21058</v>
      </c>
      <c r="K221" s="1" t="s">
        <v>30</v>
      </c>
      <c r="L221" s="1" t="s">
        <v>79</v>
      </c>
      <c r="M221" s="1" t="s">
        <v>21059</v>
      </c>
      <c r="N221" s="1" t="s">
        <v>21060</v>
      </c>
      <c r="O221" s="1" t="s">
        <v>21061</v>
      </c>
      <c r="P221" s="1">
        <v>1.0</v>
      </c>
      <c r="Q221" s="1">
        <v>1.0</v>
      </c>
      <c r="U221" s="1">
        <v>77.0</v>
      </c>
      <c r="V221" s="1" t="s">
        <v>21062</v>
      </c>
      <c r="W221" s="10">
        <v>44281.0</v>
      </c>
      <c r="X221" s="1"/>
      <c r="Y221" s="1" t="s">
        <v>199</v>
      </c>
    </row>
    <row r="222">
      <c r="A222" s="1" t="s">
        <v>21063</v>
      </c>
      <c r="B222" s="1" t="s">
        <v>21064</v>
      </c>
      <c r="C222" s="1" t="s">
        <v>21065</v>
      </c>
      <c r="D222" s="1" t="s">
        <v>21066</v>
      </c>
      <c r="E222" s="1" t="s">
        <v>21067</v>
      </c>
      <c r="J222" s="4" t="s">
        <v>21068</v>
      </c>
      <c r="K222" s="1" t="s">
        <v>30</v>
      </c>
      <c r="L222" s="1" t="s">
        <v>79</v>
      </c>
      <c r="M222" s="1" t="s">
        <v>19562</v>
      </c>
      <c r="N222" s="1" t="s">
        <v>21069</v>
      </c>
      <c r="O222" s="1" t="s">
        <v>21070</v>
      </c>
      <c r="P222" s="1">
        <v>1.0</v>
      </c>
      <c r="Q222" s="1">
        <v>1.0</v>
      </c>
      <c r="U222" s="1">
        <v>2.0</v>
      </c>
      <c r="V222" s="1" t="s">
        <v>21071</v>
      </c>
      <c r="W222" s="10">
        <v>44339.0</v>
      </c>
      <c r="X222" s="1"/>
      <c r="Y222" s="1" t="s">
        <v>199</v>
      </c>
    </row>
    <row r="223">
      <c r="A223" s="1" t="s">
        <v>21072</v>
      </c>
      <c r="B223" s="1" t="s">
        <v>21073</v>
      </c>
      <c r="C223" s="1" t="s">
        <v>21074</v>
      </c>
      <c r="D223" s="1" t="s">
        <v>21075</v>
      </c>
      <c r="G223" s="1" t="s">
        <v>358</v>
      </c>
      <c r="J223" s="4" t="s">
        <v>21076</v>
      </c>
      <c r="K223" s="1" t="s">
        <v>401</v>
      </c>
      <c r="L223" s="1" t="s">
        <v>10828</v>
      </c>
      <c r="M223" s="1" t="s">
        <v>10828</v>
      </c>
      <c r="N223" s="1" t="s">
        <v>21077</v>
      </c>
      <c r="O223" s="1" t="s">
        <v>21078</v>
      </c>
      <c r="P223" s="1">
        <v>1.0</v>
      </c>
      <c r="Q223" s="1">
        <v>1.0</v>
      </c>
      <c r="U223" s="1">
        <v>18.0</v>
      </c>
      <c r="V223" s="1" t="s">
        <v>21079</v>
      </c>
      <c r="W223" s="10">
        <v>44334.0</v>
      </c>
      <c r="X223" s="1"/>
      <c r="Y223" s="1"/>
    </row>
    <row r="224">
      <c r="A224" s="1" t="s">
        <v>21080</v>
      </c>
      <c r="B224" s="1" t="s">
        <v>21081</v>
      </c>
      <c r="C224" s="1" t="s">
        <v>21082</v>
      </c>
      <c r="J224" s="4" t="s">
        <v>21083</v>
      </c>
      <c r="K224" s="1" t="s">
        <v>30</v>
      </c>
      <c r="L224" s="1" t="s">
        <v>10828</v>
      </c>
      <c r="M224" s="1" t="s">
        <v>10828</v>
      </c>
      <c r="N224" s="1" t="s">
        <v>21084</v>
      </c>
      <c r="O224" s="1" t="s">
        <v>21085</v>
      </c>
      <c r="P224" s="1">
        <v>1.0</v>
      </c>
      <c r="Q224" s="1">
        <v>1.0</v>
      </c>
      <c r="U224" s="1">
        <v>1.0</v>
      </c>
      <c r="V224" s="1" t="s">
        <v>21086</v>
      </c>
      <c r="W224" s="9"/>
      <c r="X224" s="1"/>
      <c r="Y224" s="1" t="s">
        <v>168</v>
      </c>
    </row>
    <row r="225">
      <c r="A225" s="1" t="s">
        <v>21087</v>
      </c>
      <c r="B225" s="1" t="s">
        <v>21088</v>
      </c>
      <c r="C225" s="1" t="s">
        <v>21089</v>
      </c>
      <c r="D225" s="1" t="s">
        <v>21090</v>
      </c>
      <c r="J225" s="4" t="s">
        <v>21091</v>
      </c>
      <c r="K225" s="1" t="s">
        <v>30</v>
      </c>
      <c r="L225" s="1" t="s">
        <v>10828</v>
      </c>
      <c r="M225" s="1" t="s">
        <v>10828</v>
      </c>
      <c r="N225" s="1" t="s">
        <v>21092</v>
      </c>
      <c r="O225" s="1" t="s">
        <v>21093</v>
      </c>
      <c r="P225" s="1">
        <v>1.0</v>
      </c>
      <c r="Q225" s="1">
        <v>1.0</v>
      </c>
      <c r="U225" s="1">
        <v>1.0</v>
      </c>
      <c r="V225" s="1" t="s">
        <v>21094</v>
      </c>
      <c r="W225" s="10">
        <v>44338.0</v>
      </c>
      <c r="X225" s="1"/>
      <c r="Y225" s="1" t="s">
        <v>199</v>
      </c>
    </row>
    <row r="226">
      <c r="A226" s="1" t="s">
        <v>21095</v>
      </c>
      <c r="B226" s="1" t="s">
        <v>21096</v>
      </c>
      <c r="C226" s="1" t="s">
        <v>21097</v>
      </c>
      <c r="D226" s="1" t="s">
        <v>21098</v>
      </c>
      <c r="I226" s="1" t="s">
        <v>21099</v>
      </c>
      <c r="J226" s="4" t="s">
        <v>21100</v>
      </c>
      <c r="K226" s="1" t="s">
        <v>30</v>
      </c>
      <c r="L226" s="1" t="s">
        <v>10828</v>
      </c>
      <c r="M226" s="1" t="s">
        <v>15714</v>
      </c>
      <c r="N226" s="1" t="s">
        <v>21101</v>
      </c>
      <c r="O226" s="1" t="s">
        <v>21102</v>
      </c>
      <c r="P226" s="1">
        <v>1.0</v>
      </c>
      <c r="Q226" s="1">
        <v>1.0</v>
      </c>
      <c r="U226" s="1">
        <v>8.0</v>
      </c>
      <c r="V226" s="1" t="s">
        <v>21103</v>
      </c>
      <c r="W226" s="10">
        <v>44337.0</v>
      </c>
      <c r="X226" s="1"/>
      <c r="Y226" s="1" t="s">
        <v>199</v>
      </c>
    </row>
    <row r="227">
      <c r="A227" s="1" t="s">
        <v>21104</v>
      </c>
      <c r="B227" s="1" t="s">
        <v>21105</v>
      </c>
      <c r="C227" s="1" t="s">
        <v>21106</v>
      </c>
      <c r="D227" s="1" t="s">
        <v>21107</v>
      </c>
      <c r="E227" s="1" t="s">
        <v>21108</v>
      </c>
      <c r="F227" s="1" t="s">
        <v>21109</v>
      </c>
      <c r="G227" s="1" t="s">
        <v>9522</v>
      </c>
      <c r="I227" s="1" t="s">
        <v>21110</v>
      </c>
      <c r="J227" s="4" t="s">
        <v>21111</v>
      </c>
      <c r="K227" s="1" t="s">
        <v>2309</v>
      </c>
      <c r="L227" s="1" t="s">
        <v>19226</v>
      </c>
      <c r="M227" s="1" t="s">
        <v>21112</v>
      </c>
      <c r="N227" s="1" t="s">
        <v>21113</v>
      </c>
      <c r="O227" s="1" t="s">
        <v>21114</v>
      </c>
      <c r="P227" s="1">
        <v>2.0</v>
      </c>
      <c r="Q227" s="1">
        <v>1.0</v>
      </c>
      <c r="R227" s="1">
        <v>10.0</v>
      </c>
      <c r="S227" s="1">
        <v>4.0</v>
      </c>
      <c r="T227" s="1">
        <v>8.0</v>
      </c>
      <c r="U227" s="1">
        <v>354.0</v>
      </c>
      <c r="V227" s="1" t="s">
        <v>21115</v>
      </c>
      <c r="W227" s="10">
        <v>42667.0</v>
      </c>
      <c r="X227" s="1"/>
      <c r="Y227" s="1" t="s">
        <v>36</v>
      </c>
    </row>
    <row r="228">
      <c r="A228" s="1" t="s">
        <v>21116</v>
      </c>
      <c r="B228" s="1" t="s">
        <v>21117</v>
      </c>
      <c r="C228" s="1" t="s">
        <v>21118</v>
      </c>
      <c r="D228" s="1" t="s">
        <v>21119</v>
      </c>
      <c r="E228" s="1" t="s">
        <v>21120</v>
      </c>
      <c r="F228" s="1" t="s">
        <v>21121</v>
      </c>
      <c r="G228" s="1" t="s">
        <v>2906</v>
      </c>
      <c r="H228" s="1" t="s">
        <v>21122</v>
      </c>
      <c r="I228" s="1" t="s">
        <v>21123</v>
      </c>
      <c r="J228" s="4" t="s">
        <v>21124</v>
      </c>
      <c r="K228" s="1" t="s">
        <v>2309</v>
      </c>
      <c r="L228" s="1" t="s">
        <v>20120</v>
      </c>
      <c r="M228" s="1" t="s">
        <v>21125</v>
      </c>
      <c r="N228" s="1" t="s">
        <v>21126</v>
      </c>
      <c r="O228" s="1" t="s">
        <v>21127</v>
      </c>
      <c r="P228" s="1">
        <v>1.0</v>
      </c>
      <c r="Q228" s="1">
        <v>1.0</v>
      </c>
      <c r="R228" s="1">
        <v>1.0</v>
      </c>
      <c r="S228" s="1">
        <v>1.0</v>
      </c>
      <c r="T228" s="1">
        <v>70.0</v>
      </c>
      <c r="U228" s="1">
        <v>97.0</v>
      </c>
      <c r="V228" s="1" t="s">
        <v>21128</v>
      </c>
      <c r="W228" s="10">
        <v>44215.0</v>
      </c>
      <c r="X228" s="1" t="s">
        <v>95</v>
      </c>
      <c r="Y228" s="1" t="s">
        <v>36</v>
      </c>
    </row>
    <row r="229">
      <c r="A229" s="1" t="s">
        <v>21129</v>
      </c>
      <c r="B229" s="1" t="s">
        <v>21130</v>
      </c>
      <c r="C229" s="1" t="s">
        <v>16399</v>
      </c>
      <c r="H229" s="1" t="s">
        <v>21131</v>
      </c>
      <c r="I229" s="1" t="s">
        <v>21132</v>
      </c>
      <c r="J229" s="4" t="s">
        <v>21133</v>
      </c>
      <c r="K229" s="1" t="s">
        <v>401</v>
      </c>
      <c r="L229" s="1" t="s">
        <v>10828</v>
      </c>
      <c r="M229" s="1" t="s">
        <v>19188</v>
      </c>
      <c r="N229" s="1" t="s">
        <v>21134</v>
      </c>
      <c r="O229" s="1" t="s">
        <v>21135</v>
      </c>
      <c r="P229" s="1">
        <v>61.0</v>
      </c>
      <c r="Q229" s="1">
        <v>7.0</v>
      </c>
      <c r="R229" s="1">
        <v>1.0</v>
      </c>
      <c r="S229" s="1">
        <v>2.0</v>
      </c>
      <c r="U229" s="1">
        <v>691.0</v>
      </c>
      <c r="V229" s="1" t="s">
        <v>21136</v>
      </c>
      <c r="W229" s="10">
        <v>43859.0</v>
      </c>
      <c r="X229" s="1"/>
      <c r="Y229" s="1" t="s">
        <v>36</v>
      </c>
    </row>
    <row r="230">
      <c r="A230" s="1" t="s">
        <v>21137</v>
      </c>
      <c r="B230" s="1" t="s">
        <v>21138</v>
      </c>
      <c r="C230" s="1" t="s">
        <v>21139</v>
      </c>
      <c r="D230" s="1" t="s">
        <v>21140</v>
      </c>
      <c r="F230" s="1" t="s">
        <v>21141</v>
      </c>
      <c r="G230" s="1" t="s">
        <v>12216</v>
      </c>
      <c r="J230" s="4" t="s">
        <v>21142</v>
      </c>
      <c r="K230" s="1" t="s">
        <v>30</v>
      </c>
      <c r="L230" s="1" t="s">
        <v>10828</v>
      </c>
      <c r="M230" s="1" t="s">
        <v>21143</v>
      </c>
      <c r="N230" s="1" t="s">
        <v>21144</v>
      </c>
      <c r="O230" s="1" t="s">
        <v>21145</v>
      </c>
      <c r="P230" s="1">
        <v>1.0</v>
      </c>
      <c r="R230" s="1">
        <v>1.0</v>
      </c>
      <c r="S230" s="1">
        <v>2.0</v>
      </c>
      <c r="U230" s="1">
        <v>176.0</v>
      </c>
      <c r="V230" s="1" t="s">
        <v>21146</v>
      </c>
      <c r="W230" s="10">
        <v>43668.0</v>
      </c>
      <c r="X230" s="1" t="s">
        <v>95</v>
      </c>
      <c r="Y230" s="1" t="s">
        <v>168</v>
      </c>
    </row>
    <row r="231">
      <c r="A231" s="1" t="s">
        <v>21147</v>
      </c>
      <c r="B231" s="1" t="s">
        <v>21148</v>
      </c>
      <c r="C231" s="1" t="s">
        <v>21149</v>
      </c>
      <c r="D231" s="1" t="s">
        <v>21150</v>
      </c>
      <c r="E231" s="1" t="s">
        <v>21151</v>
      </c>
      <c r="F231" s="1" t="s">
        <v>21152</v>
      </c>
      <c r="G231" s="1" t="s">
        <v>21153</v>
      </c>
      <c r="H231" s="1" t="s">
        <v>21154</v>
      </c>
      <c r="I231" s="1" t="s">
        <v>21155</v>
      </c>
      <c r="J231" s="4" t="s">
        <v>21156</v>
      </c>
      <c r="K231" s="1" t="s">
        <v>21157</v>
      </c>
      <c r="L231" s="1" t="s">
        <v>3469</v>
      </c>
      <c r="M231" s="1" t="s">
        <v>21158</v>
      </c>
      <c r="N231" s="1" t="s">
        <v>21159</v>
      </c>
      <c r="O231" s="1" t="s">
        <v>21160</v>
      </c>
      <c r="P231" s="1">
        <v>2.0</v>
      </c>
      <c r="Q231" s="1">
        <v>7.0</v>
      </c>
      <c r="R231" s="1">
        <v>15.0</v>
      </c>
      <c r="S231" s="1">
        <v>18.0</v>
      </c>
      <c r="U231" s="1">
        <v>637.0</v>
      </c>
      <c r="V231" s="1" t="s">
        <v>21161</v>
      </c>
      <c r="W231" s="10">
        <v>42114.0</v>
      </c>
      <c r="X231" s="1" t="s">
        <v>95</v>
      </c>
      <c r="Y231" s="1" t="s">
        <v>199</v>
      </c>
    </row>
    <row r="232">
      <c r="A232" s="1" t="s">
        <v>21162</v>
      </c>
      <c r="B232" s="1" t="s">
        <v>21163</v>
      </c>
      <c r="C232" s="1" t="s">
        <v>21164</v>
      </c>
      <c r="I232" s="1" t="s">
        <v>21165</v>
      </c>
      <c r="J232" s="4" t="s">
        <v>21166</v>
      </c>
      <c r="K232" s="1" t="s">
        <v>30</v>
      </c>
      <c r="L232" s="1" t="s">
        <v>10828</v>
      </c>
      <c r="M232" s="1" t="s">
        <v>10828</v>
      </c>
      <c r="N232" s="1" t="s">
        <v>21167</v>
      </c>
      <c r="O232" s="1" t="s">
        <v>21168</v>
      </c>
      <c r="P232" s="1">
        <v>1.0</v>
      </c>
      <c r="Q232" s="1">
        <v>1.0</v>
      </c>
      <c r="U232" s="1">
        <v>21.0</v>
      </c>
      <c r="V232" s="1" t="s">
        <v>21169</v>
      </c>
      <c r="W232" s="10">
        <v>44315.0</v>
      </c>
      <c r="X232" s="1"/>
      <c r="Y232" s="1" t="s">
        <v>199</v>
      </c>
    </row>
    <row r="233">
      <c r="A233" s="1" t="s">
        <v>21170</v>
      </c>
      <c r="B233" s="1" t="s">
        <v>21171</v>
      </c>
      <c r="C233" s="1" t="s">
        <v>21172</v>
      </c>
      <c r="H233" s="1" t="s">
        <v>21173</v>
      </c>
      <c r="J233" s="4" t="s">
        <v>21174</v>
      </c>
      <c r="K233" s="1" t="s">
        <v>30</v>
      </c>
      <c r="L233" s="1" t="s">
        <v>10828</v>
      </c>
      <c r="M233" s="1" t="s">
        <v>10828</v>
      </c>
      <c r="N233" s="1" t="s">
        <v>21175</v>
      </c>
      <c r="O233" s="1" t="s">
        <v>21176</v>
      </c>
      <c r="P233" s="1">
        <v>2.0</v>
      </c>
      <c r="Q233" s="1">
        <v>1.0</v>
      </c>
      <c r="U233" s="1">
        <v>156.0</v>
      </c>
      <c r="V233" s="1" t="s">
        <v>21177</v>
      </c>
      <c r="W233" s="10">
        <v>42663.0</v>
      </c>
      <c r="X233" s="1" t="s">
        <v>135</v>
      </c>
      <c r="Y233" s="1" t="s">
        <v>3334</v>
      </c>
    </row>
    <row r="234">
      <c r="A234" s="1" t="s">
        <v>21178</v>
      </c>
      <c r="B234" s="1" t="s">
        <v>21179</v>
      </c>
      <c r="C234" s="1" t="s">
        <v>21180</v>
      </c>
      <c r="D234" s="1" t="s">
        <v>21180</v>
      </c>
      <c r="G234" s="1" t="s">
        <v>1589</v>
      </c>
      <c r="J234" s="4" t="s">
        <v>21181</v>
      </c>
      <c r="K234" s="1" t="s">
        <v>2309</v>
      </c>
      <c r="L234" s="1" t="s">
        <v>10828</v>
      </c>
      <c r="M234" s="1" t="s">
        <v>10828</v>
      </c>
      <c r="N234" s="1" t="s">
        <v>21182</v>
      </c>
      <c r="O234" s="1" t="s">
        <v>21183</v>
      </c>
      <c r="P234" s="1">
        <v>1.0</v>
      </c>
      <c r="Q234" s="1">
        <v>1.0</v>
      </c>
      <c r="U234" s="1">
        <v>100.0</v>
      </c>
      <c r="V234" s="1" t="s">
        <v>21184</v>
      </c>
      <c r="W234" s="10">
        <v>43768.0</v>
      </c>
      <c r="X234" s="1"/>
      <c r="Y234" s="1" t="s">
        <v>168</v>
      </c>
    </row>
    <row r="235">
      <c r="A235" s="1" t="s">
        <v>21185</v>
      </c>
      <c r="B235" s="1" t="s">
        <v>21186</v>
      </c>
      <c r="C235" s="1" t="s">
        <v>21187</v>
      </c>
      <c r="J235" s="4" t="s">
        <v>21188</v>
      </c>
      <c r="K235" s="1" t="s">
        <v>30</v>
      </c>
      <c r="L235" s="1" t="s">
        <v>10828</v>
      </c>
      <c r="M235" s="1" t="s">
        <v>10828</v>
      </c>
      <c r="N235" s="1" t="s">
        <v>21189</v>
      </c>
      <c r="O235" s="1" t="s">
        <v>21190</v>
      </c>
      <c r="P235" s="1">
        <v>3.0</v>
      </c>
      <c r="Q235" s="1">
        <v>3.0</v>
      </c>
      <c r="S235" s="1">
        <v>1.0</v>
      </c>
      <c r="U235" s="1">
        <v>27.0</v>
      </c>
      <c r="V235" s="1" t="s">
        <v>21191</v>
      </c>
      <c r="W235" s="9"/>
      <c r="X235" s="1"/>
      <c r="Y235" s="1" t="s">
        <v>36</v>
      </c>
    </row>
    <row r="236">
      <c r="A236" s="1" t="s">
        <v>21192</v>
      </c>
      <c r="B236" s="1" t="s">
        <v>21193</v>
      </c>
      <c r="C236" s="1" t="s">
        <v>21194</v>
      </c>
      <c r="D236" s="1" t="s">
        <v>21195</v>
      </c>
      <c r="G236" s="1" t="s">
        <v>20960</v>
      </c>
      <c r="J236" s="4" t="s">
        <v>21196</v>
      </c>
      <c r="K236" s="1" t="s">
        <v>30</v>
      </c>
      <c r="L236" s="1" t="s">
        <v>10828</v>
      </c>
      <c r="M236" s="1" t="s">
        <v>10828</v>
      </c>
      <c r="N236" s="1" t="s">
        <v>21197</v>
      </c>
      <c r="O236" s="1" t="s">
        <v>21198</v>
      </c>
      <c r="P236" s="1">
        <v>9.0</v>
      </c>
      <c r="Q236" s="1">
        <v>3.0</v>
      </c>
      <c r="U236" s="1">
        <v>31.0</v>
      </c>
      <c r="V236" s="1" t="s">
        <v>21199</v>
      </c>
      <c r="W236" s="10">
        <v>44333.0</v>
      </c>
      <c r="X236" s="1"/>
      <c r="Y236" s="6"/>
    </row>
    <row r="237">
      <c r="A237" s="1" t="s">
        <v>21200</v>
      </c>
      <c r="B237" s="1" t="s">
        <v>21201</v>
      </c>
      <c r="C237" s="1" t="s">
        <v>21202</v>
      </c>
      <c r="D237" s="1" t="s">
        <v>21203</v>
      </c>
      <c r="E237" s="1" t="s">
        <v>21204</v>
      </c>
      <c r="J237" s="4" t="s">
        <v>21205</v>
      </c>
      <c r="K237" s="1" t="s">
        <v>663</v>
      </c>
      <c r="L237" s="1" t="s">
        <v>79</v>
      </c>
      <c r="M237" s="1" t="s">
        <v>19562</v>
      </c>
      <c r="N237" s="1" t="s">
        <v>21206</v>
      </c>
      <c r="O237" s="1" t="s">
        <v>21207</v>
      </c>
      <c r="P237" s="1">
        <v>1.0</v>
      </c>
      <c r="Q237" s="1">
        <v>1.0</v>
      </c>
      <c r="S237" s="1">
        <v>1.0</v>
      </c>
      <c r="U237" s="1">
        <v>25.0</v>
      </c>
      <c r="V237" s="1" t="s">
        <v>21208</v>
      </c>
      <c r="W237" s="10">
        <v>43912.0</v>
      </c>
      <c r="X237" s="1" t="s">
        <v>135</v>
      </c>
      <c r="Y237" s="1" t="s">
        <v>199</v>
      </c>
    </row>
    <row r="238">
      <c r="A238" s="1" t="s">
        <v>21209</v>
      </c>
      <c r="B238" s="1" t="s">
        <v>21210</v>
      </c>
      <c r="C238" s="1" t="s">
        <v>21211</v>
      </c>
      <c r="I238" s="1" t="s">
        <v>21212</v>
      </c>
      <c r="J238" s="4" t="s">
        <v>21213</v>
      </c>
      <c r="K238" s="1" t="s">
        <v>2309</v>
      </c>
      <c r="L238" s="1" t="s">
        <v>10828</v>
      </c>
      <c r="M238" s="1" t="s">
        <v>21214</v>
      </c>
      <c r="N238" s="1" t="s">
        <v>21215</v>
      </c>
      <c r="O238" s="1" t="s">
        <v>21216</v>
      </c>
      <c r="P238" s="1">
        <v>1.0</v>
      </c>
      <c r="Q238" s="1">
        <v>7.0</v>
      </c>
      <c r="R238" s="1">
        <v>11.0</v>
      </c>
      <c r="S238" s="1">
        <v>2.0</v>
      </c>
      <c r="T238" s="1">
        <v>50.0</v>
      </c>
      <c r="U238" s="1">
        <v>1246.0</v>
      </c>
      <c r="V238" s="1" t="s">
        <v>21217</v>
      </c>
      <c r="W238" s="10">
        <v>42171.0</v>
      </c>
      <c r="X238" s="1"/>
      <c r="Y238" s="1" t="s">
        <v>36</v>
      </c>
    </row>
    <row r="239">
      <c r="A239" s="1" t="s">
        <v>21218</v>
      </c>
      <c r="B239" s="1" t="s">
        <v>21219</v>
      </c>
      <c r="C239" s="1" t="s">
        <v>21220</v>
      </c>
      <c r="D239" s="1" t="s">
        <v>21221</v>
      </c>
      <c r="J239" s="4" t="s">
        <v>21222</v>
      </c>
      <c r="K239" s="1" t="s">
        <v>30</v>
      </c>
      <c r="L239" s="1" t="s">
        <v>10828</v>
      </c>
      <c r="M239" s="1" t="s">
        <v>21223</v>
      </c>
      <c r="N239" s="1" t="s">
        <v>21224</v>
      </c>
      <c r="O239" s="1" t="s">
        <v>21225</v>
      </c>
      <c r="P239" s="1">
        <v>1.0</v>
      </c>
      <c r="Q239" s="1">
        <v>1.0</v>
      </c>
      <c r="U239" s="1">
        <v>39.0</v>
      </c>
      <c r="V239" s="1" t="s">
        <v>21226</v>
      </c>
      <c r="W239" s="9"/>
      <c r="X239" s="1"/>
      <c r="Y239" s="1" t="s">
        <v>36</v>
      </c>
    </row>
    <row r="240">
      <c r="A240" s="1" t="s">
        <v>21227</v>
      </c>
      <c r="B240" s="1" t="s">
        <v>21228</v>
      </c>
      <c r="C240" s="1" t="s">
        <v>21229</v>
      </c>
      <c r="D240" s="1" t="s">
        <v>21230</v>
      </c>
      <c r="E240" s="1" t="s">
        <v>21231</v>
      </c>
      <c r="G240" s="1" t="s">
        <v>21232</v>
      </c>
      <c r="J240" s="4" t="s">
        <v>21233</v>
      </c>
      <c r="K240" s="1" t="s">
        <v>30</v>
      </c>
      <c r="L240" s="1" t="s">
        <v>10828</v>
      </c>
      <c r="M240" s="1" t="s">
        <v>10828</v>
      </c>
      <c r="N240" s="1" t="s">
        <v>21234</v>
      </c>
      <c r="O240" s="1" t="s">
        <v>21235</v>
      </c>
      <c r="P240" s="1">
        <v>3.0</v>
      </c>
      <c r="Q240" s="1">
        <v>1.0</v>
      </c>
      <c r="U240" s="1">
        <v>12.0</v>
      </c>
      <c r="V240" s="1" t="s">
        <v>21236</v>
      </c>
      <c r="W240" s="10">
        <v>44294.0</v>
      </c>
      <c r="X240" s="1" t="s">
        <v>135</v>
      </c>
      <c r="Y240" s="1" t="s">
        <v>199</v>
      </c>
    </row>
    <row r="241">
      <c r="A241" s="1" t="s">
        <v>21237</v>
      </c>
      <c r="B241" s="1" t="s">
        <v>21238</v>
      </c>
      <c r="C241" s="1" t="s">
        <v>21239</v>
      </c>
      <c r="D241" s="1" t="s">
        <v>21240</v>
      </c>
      <c r="J241" s="4" t="s">
        <v>21241</v>
      </c>
      <c r="K241" s="1" t="s">
        <v>30</v>
      </c>
      <c r="L241" s="1" t="s">
        <v>10828</v>
      </c>
      <c r="M241" s="1" t="s">
        <v>21242</v>
      </c>
      <c r="N241" s="1" t="s">
        <v>21243</v>
      </c>
      <c r="O241" s="1" t="s">
        <v>21244</v>
      </c>
      <c r="P241" s="1">
        <v>1.0</v>
      </c>
      <c r="Q241" s="1">
        <v>1.0</v>
      </c>
      <c r="U241" s="1">
        <v>175.0</v>
      </c>
      <c r="V241" s="1" t="s">
        <v>21245</v>
      </c>
      <c r="W241" s="10">
        <v>42007.0</v>
      </c>
      <c r="X241" s="1"/>
      <c r="Y241" s="1"/>
    </row>
    <row r="242">
      <c r="A242" s="1" t="s">
        <v>21246</v>
      </c>
      <c r="B242" s="1" t="s">
        <v>21247</v>
      </c>
      <c r="C242" s="1" t="s">
        <v>21248</v>
      </c>
      <c r="I242" s="1" t="s">
        <v>21249</v>
      </c>
      <c r="J242" s="4" t="s">
        <v>21250</v>
      </c>
      <c r="K242" s="1" t="s">
        <v>401</v>
      </c>
      <c r="L242" s="1" t="s">
        <v>10828</v>
      </c>
      <c r="M242" s="1" t="s">
        <v>10828</v>
      </c>
      <c r="N242" s="1" t="s">
        <v>21251</v>
      </c>
      <c r="O242" s="1" t="s">
        <v>21252</v>
      </c>
      <c r="P242" s="1">
        <v>1.0</v>
      </c>
      <c r="R242" s="1">
        <v>51.0</v>
      </c>
      <c r="S242" s="1">
        <v>12.0</v>
      </c>
      <c r="U242" s="1">
        <v>43.0</v>
      </c>
      <c r="V242" s="1" t="s">
        <v>21253</v>
      </c>
      <c r="W242" s="10">
        <v>43599.0</v>
      </c>
      <c r="X242" s="1"/>
      <c r="Y242" s="1" t="s">
        <v>199</v>
      </c>
    </row>
    <row r="243">
      <c r="A243" s="1" t="s">
        <v>21254</v>
      </c>
      <c r="B243" s="1" t="s">
        <v>21255</v>
      </c>
      <c r="C243" s="1" t="s">
        <v>21256</v>
      </c>
      <c r="D243" s="1" t="s">
        <v>21257</v>
      </c>
      <c r="F243" s="1" t="s">
        <v>21258</v>
      </c>
      <c r="G243" s="1" t="s">
        <v>4988</v>
      </c>
      <c r="J243" s="4" t="s">
        <v>21259</v>
      </c>
      <c r="K243" s="1" t="s">
        <v>30</v>
      </c>
      <c r="L243" s="1" t="s">
        <v>10828</v>
      </c>
      <c r="M243" s="1" t="s">
        <v>21260</v>
      </c>
      <c r="N243" s="1" t="s">
        <v>21261</v>
      </c>
      <c r="O243" s="1" t="s">
        <v>21262</v>
      </c>
      <c r="P243" s="1">
        <v>1.0</v>
      </c>
      <c r="Q243" s="1">
        <v>2.0</v>
      </c>
      <c r="R243" s="1">
        <v>4.0</v>
      </c>
      <c r="S243" s="1">
        <v>3.0</v>
      </c>
      <c r="U243" s="1">
        <v>114.0</v>
      </c>
      <c r="V243" s="1" t="s">
        <v>21263</v>
      </c>
      <c r="W243" s="10">
        <v>44116.0</v>
      </c>
      <c r="X243" s="1" t="s">
        <v>95</v>
      </c>
      <c r="Y243" s="1" t="s">
        <v>199</v>
      </c>
    </row>
    <row r="244">
      <c r="A244" s="1" t="s">
        <v>21264</v>
      </c>
      <c r="B244" s="1" t="s">
        <v>21265</v>
      </c>
      <c r="C244" s="1" t="s">
        <v>21266</v>
      </c>
      <c r="D244" s="1" t="s">
        <v>21267</v>
      </c>
      <c r="F244" s="4" t="s">
        <v>21268</v>
      </c>
      <c r="I244" s="1" t="s">
        <v>21265</v>
      </c>
      <c r="J244" s="4" t="s">
        <v>21269</v>
      </c>
      <c r="K244" s="1" t="s">
        <v>30</v>
      </c>
      <c r="L244" s="1" t="s">
        <v>10828</v>
      </c>
      <c r="M244" s="1" t="s">
        <v>10828</v>
      </c>
      <c r="N244" s="1" t="s">
        <v>21270</v>
      </c>
      <c r="O244" s="1" t="s">
        <v>21271</v>
      </c>
      <c r="P244" s="1">
        <v>1.0</v>
      </c>
      <c r="Q244" s="1">
        <v>1.0</v>
      </c>
      <c r="U244" s="1">
        <v>9.0</v>
      </c>
      <c r="V244" s="1" t="s">
        <v>21272</v>
      </c>
      <c r="W244" s="10">
        <v>44313.0</v>
      </c>
      <c r="X244" s="1" t="s">
        <v>95</v>
      </c>
      <c r="Y244" s="1" t="s">
        <v>199</v>
      </c>
    </row>
    <row r="245">
      <c r="A245" s="1" t="s">
        <v>21273</v>
      </c>
      <c r="B245" s="1" t="s">
        <v>21274</v>
      </c>
      <c r="C245" s="1" t="s">
        <v>21275</v>
      </c>
      <c r="D245" s="1" t="s">
        <v>21276</v>
      </c>
      <c r="F245" s="1" t="s">
        <v>15722</v>
      </c>
      <c r="G245" s="1" t="s">
        <v>2160</v>
      </c>
      <c r="J245" s="4" t="s">
        <v>21277</v>
      </c>
      <c r="K245" s="1" t="s">
        <v>30</v>
      </c>
      <c r="L245" s="1" t="s">
        <v>10828</v>
      </c>
      <c r="M245" s="1" t="s">
        <v>10828</v>
      </c>
      <c r="N245" s="1" t="s">
        <v>21278</v>
      </c>
      <c r="O245" s="1" t="s">
        <v>21279</v>
      </c>
      <c r="P245" s="1">
        <v>1.0</v>
      </c>
      <c r="Q245" s="1">
        <v>1.0</v>
      </c>
      <c r="R245" s="1">
        <v>1.0</v>
      </c>
      <c r="S245" s="1">
        <v>2.0</v>
      </c>
      <c r="U245" s="1">
        <v>21.0</v>
      </c>
      <c r="V245" s="1" t="s">
        <v>21280</v>
      </c>
      <c r="W245" s="10">
        <v>44314.0</v>
      </c>
      <c r="X245" s="1" t="s">
        <v>95</v>
      </c>
      <c r="Y245" s="6"/>
    </row>
    <row r="246">
      <c r="A246" s="1" t="s">
        <v>21281</v>
      </c>
      <c r="B246" s="1" t="s">
        <v>21282</v>
      </c>
      <c r="C246" s="1" t="s">
        <v>21283</v>
      </c>
      <c r="D246" s="1" t="s">
        <v>21284</v>
      </c>
      <c r="E246" s="1" t="s">
        <v>21285</v>
      </c>
      <c r="G246" s="1" t="s">
        <v>21286</v>
      </c>
      <c r="I246" s="1" t="s">
        <v>21287</v>
      </c>
      <c r="J246" s="4" t="s">
        <v>21288</v>
      </c>
      <c r="K246" s="1" t="s">
        <v>30</v>
      </c>
      <c r="L246" s="1" t="s">
        <v>10828</v>
      </c>
      <c r="M246" s="1" t="s">
        <v>19134</v>
      </c>
      <c r="N246" s="1" t="s">
        <v>21289</v>
      </c>
      <c r="O246" s="1" t="s">
        <v>21290</v>
      </c>
      <c r="P246" s="1">
        <v>1.0</v>
      </c>
      <c r="Q246" s="1">
        <v>1.0</v>
      </c>
      <c r="S246" s="1">
        <v>1.0</v>
      </c>
      <c r="U246" s="1">
        <v>31.0</v>
      </c>
      <c r="V246" s="1" t="s">
        <v>21291</v>
      </c>
      <c r="W246" s="10">
        <v>44158.0</v>
      </c>
      <c r="X246" s="1"/>
      <c r="Y246" s="6"/>
    </row>
    <row r="247">
      <c r="A247" s="1" t="s">
        <v>21292</v>
      </c>
      <c r="B247" s="1" t="s">
        <v>21293</v>
      </c>
      <c r="C247" s="1" t="s">
        <v>19113</v>
      </c>
      <c r="J247" s="4" t="s">
        <v>21294</v>
      </c>
      <c r="K247" s="1" t="s">
        <v>401</v>
      </c>
      <c r="L247" s="1" t="s">
        <v>10828</v>
      </c>
      <c r="M247" s="1" t="s">
        <v>19401</v>
      </c>
      <c r="N247" s="1" t="s">
        <v>21295</v>
      </c>
      <c r="O247" s="1" t="s">
        <v>21296</v>
      </c>
      <c r="P247" s="1">
        <v>418.0</v>
      </c>
      <c r="Q247" s="1">
        <v>3.0</v>
      </c>
      <c r="S247" s="1">
        <v>1.0</v>
      </c>
      <c r="T247" s="1">
        <v>1.0</v>
      </c>
      <c r="U247" s="1">
        <v>294.0</v>
      </c>
      <c r="V247" s="1" t="s">
        <v>21297</v>
      </c>
      <c r="W247" s="10">
        <v>43986.0</v>
      </c>
      <c r="X247" s="1" t="s">
        <v>178</v>
      </c>
      <c r="Y247" s="1" t="s">
        <v>36</v>
      </c>
    </row>
    <row r="248">
      <c r="A248" s="1" t="s">
        <v>21298</v>
      </c>
      <c r="B248" s="1" t="s">
        <v>21299</v>
      </c>
      <c r="C248" s="1" t="s">
        <v>21300</v>
      </c>
      <c r="D248" s="1" t="s">
        <v>21301</v>
      </c>
      <c r="G248" s="1" t="s">
        <v>3570</v>
      </c>
      <c r="I248" s="1" t="s">
        <v>21302</v>
      </c>
      <c r="J248" s="4" t="s">
        <v>21303</v>
      </c>
      <c r="K248" s="1" t="s">
        <v>30</v>
      </c>
      <c r="L248" s="1" t="s">
        <v>10828</v>
      </c>
      <c r="M248" s="1" t="s">
        <v>21304</v>
      </c>
      <c r="N248" s="1" t="s">
        <v>21305</v>
      </c>
      <c r="O248" s="1" t="s">
        <v>21306</v>
      </c>
      <c r="P248" s="1">
        <v>1.0</v>
      </c>
      <c r="Q248" s="1">
        <v>1.0</v>
      </c>
      <c r="U248" s="1">
        <v>124.0</v>
      </c>
      <c r="V248" s="1" t="s">
        <v>21307</v>
      </c>
      <c r="W248" s="10">
        <v>42835.0</v>
      </c>
      <c r="X248" s="1"/>
      <c r="Y248" s="1" t="s">
        <v>199</v>
      </c>
    </row>
    <row r="249">
      <c r="A249" s="1" t="s">
        <v>21308</v>
      </c>
      <c r="B249" s="1" t="s">
        <v>21309</v>
      </c>
      <c r="C249" s="1" t="s">
        <v>21310</v>
      </c>
      <c r="D249" s="1" t="s">
        <v>21311</v>
      </c>
      <c r="E249" s="1" t="s">
        <v>21312</v>
      </c>
      <c r="G249" s="1" t="s">
        <v>19393</v>
      </c>
      <c r="I249" s="1" t="s">
        <v>21313</v>
      </c>
      <c r="J249" s="4" t="s">
        <v>21314</v>
      </c>
      <c r="K249" s="1" t="s">
        <v>401</v>
      </c>
      <c r="L249" s="1" t="s">
        <v>17941</v>
      </c>
      <c r="M249" s="1" t="s">
        <v>21315</v>
      </c>
      <c r="N249" s="1" t="s">
        <v>21316</v>
      </c>
      <c r="O249" s="1" t="s">
        <v>21317</v>
      </c>
      <c r="P249" s="1">
        <v>2.0</v>
      </c>
      <c r="Q249" s="1">
        <v>3.0</v>
      </c>
      <c r="S249" s="1">
        <v>1.0</v>
      </c>
      <c r="U249" s="1">
        <v>30.0</v>
      </c>
      <c r="V249" s="1" t="s">
        <v>21318</v>
      </c>
      <c r="W249" s="10">
        <v>43841.0</v>
      </c>
      <c r="X249" s="1"/>
      <c r="Y249" s="1" t="s">
        <v>199</v>
      </c>
    </row>
    <row r="250">
      <c r="A250" s="1" t="s">
        <v>21319</v>
      </c>
      <c r="B250" s="1" t="s">
        <v>21320</v>
      </c>
      <c r="C250" s="1" t="s">
        <v>21321</v>
      </c>
      <c r="D250" s="1" t="s">
        <v>21322</v>
      </c>
      <c r="E250" s="1" t="s">
        <v>21323</v>
      </c>
      <c r="F250" s="1" t="s">
        <v>21324</v>
      </c>
      <c r="G250" s="1" t="s">
        <v>21325</v>
      </c>
      <c r="I250" s="1" t="s">
        <v>21326</v>
      </c>
      <c r="J250" s="4" t="s">
        <v>21327</v>
      </c>
      <c r="K250" s="1" t="s">
        <v>30</v>
      </c>
      <c r="L250" s="1" t="s">
        <v>10828</v>
      </c>
      <c r="M250" s="1" t="s">
        <v>21328</v>
      </c>
      <c r="N250" s="1" t="s">
        <v>21329</v>
      </c>
      <c r="O250" s="1" t="s">
        <v>21330</v>
      </c>
      <c r="P250" s="1">
        <v>1.0</v>
      </c>
      <c r="Q250" s="1">
        <v>1.0</v>
      </c>
      <c r="R250" s="1">
        <v>15.0</v>
      </c>
      <c r="S250" s="1">
        <v>1.0</v>
      </c>
      <c r="U250" s="1">
        <v>189.0</v>
      </c>
      <c r="V250" s="1" t="s">
        <v>21331</v>
      </c>
      <c r="W250" s="10">
        <v>42667.0</v>
      </c>
      <c r="X250" s="1" t="s">
        <v>135</v>
      </c>
      <c r="Y250" s="1" t="s">
        <v>199</v>
      </c>
    </row>
    <row r="251">
      <c r="A251" s="1" t="s">
        <v>21332</v>
      </c>
      <c r="B251" s="1" t="s">
        <v>21333</v>
      </c>
      <c r="C251" s="1" t="s">
        <v>21334</v>
      </c>
      <c r="J251" s="4" t="s">
        <v>21335</v>
      </c>
      <c r="K251" s="1" t="s">
        <v>30</v>
      </c>
      <c r="L251" s="1" t="s">
        <v>10828</v>
      </c>
      <c r="M251" s="1" t="s">
        <v>21336</v>
      </c>
      <c r="N251" s="1" t="s">
        <v>21337</v>
      </c>
      <c r="O251" s="1" t="s">
        <v>21338</v>
      </c>
      <c r="P251" s="1">
        <v>1.0</v>
      </c>
      <c r="Q251" s="1">
        <v>1.0</v>
      </c>
      <c r="U251" s="1">
        <v>50.0</v>
      </c>
      <c r="V251" s="1" t="s">
        <v>21339</v>
      </c>
      <c r="W251" s="10">
        <v>43341.0</v>
      </c>
      <c r="X251" s="1"/>
      <c r="Y251" s="1" t="s">
        <v>199</v>
      </c>
    </row>
    <row r="252">
      <c r="A252" s="1" t="s">
        <v>21340</v>
      </c>
      <c r="B252" s="1" t="s">
        <v>21341</v>
      </c>
      <c r="C252" s="1" t="s">
        <v>21342</v>
      </c>
      <c r="J252" s="4" t="s">
        <v>21343</v>
      </c>
      <c r="K252" s="1" t="s">
        <v>30</v>
      </c>
      <c r="L252" s="1" t="s">
        <v>10828</v>
      </c>
      <c r="M252" s="1" t="s">
        <v>10828</v>
      </c>
      <c r="N252" s="1" t="s">
        <v>21344</v>
      </c>
      <c r="O252" s="1" t="s">
        <v>21345</v>
      </c>
      <c r="P252" s="1">
        <v>1.0</v>
      </c>
      <c r="Q252" s="1">
        <v>1.0</v>
      </c>
      <c r="T252" s="1">
        <v>2.0</v>
      </c>
      <c r="U252" s="1">
        <v>36.0</v>
      </c>
      <c r="V252" s="1" t="s">
        <v>21346</v>
      </c>
      <c r="W252" s="9"/>
      <c r="X252" s="1"/>
      <c r="Y252" s="1" t="s">
        <v>199</v>
      </c>
    </row>
    <row r="253">
      <c r="A253" s="1" t="s">
        <v>21347</v>
      </c>
      <c r="B253" s="1" t="s">
        <v>21348</v>
      </c>
      <c r="C253" s="1" t="s">
        <v>21349</v>
      </c>
      <c r="D253" s="1" t="s">
        <v>21350</v>
      </c>
      <c r="E253" s="1" t="s">
        <v>18489</v>
      </c>
      <c r="G253" s="1" t="s">
        <v>21351</v>
      </c>
      <c r="J253" s="4" t="s">
        <v>21352</v>
      </c>
      <c r="K253" s="1" t="s">
        <v>30</v>
      </c>
      <c r="L253" s="1" t="s">
        <v>10828</v>
      </c>
      <c r="M253" s="1" t="s">
        <v>20500</v>
      </c>
      <c r="N253" s="1" t="s">
        <v>21353</v>
      </c>
      <c r="O253" s="1" t="s">
        <v>21354</v>
      </c>
      <c r="P253" s="1">
        <v>1.0</v>
      </c>
      <c r="Q253" s="1">
        <v>1.0</v>
      </c>
      <c r="U253" s="1">
        <v>25.0</v>
      </c>
      <c r="V253" s="1" t="s">
        <v>21355</v>
      </c>
      <c r="W253" s="10">
        <v>44314.0</v>
      </c>
      <c r="X253" s="1"/>
      <c r="Y253" s="1" t="s">
        <v>36</v>
      </c>
    </row>
    <row r="254">
      <c r="A254" s="1" t="s">
        <v>21356</v>
      </c>
      <c r="B254" s="1" t="s">
        <v>21357</v>
      </c>
      <c r="C254" s="1" t="s">
        <v>21358</v>
      </c>
      <c r="D254" s="1" t="s">
        <v>21359</v>
      </c>
      <c r="G254" s="1" t="s">
        <v>3239</v>
      </c>
      <c r="I254" s="1" t="s">
        <v>21360</v>
      </c>
      <c r="J254" s="4" t="s">
        <v>21361</v>
      </c>
      <c r="K254" s="1" t="s">
        <v>401</v>
      </c>
      <c r="L254" s="1" t="s">
        <v>10828</v>
      </c>
      <c r="M254" s="1" t="s">
        <v>15725</v>
      </c>
      <c r="N254" s="1" t="s">
        <v>21362</v>
      </c>
      <c r="O254" s="1" t="s">
        <v>21363</v>
      </c>
      <c r="P254" s="1">
        <v>1.0</v>
      </c>
      <c r="Q254" s="1">
        <v>1.0</v>
      </c>
      <c r="T254" s="1">
        <v>5.0</v>
      </c>
      <c r="U254" s="1">
        <v>90.0</v>
      </c>
      <c r="V254" s="1" t="s">
        <v>21364</v>
      </c>
      <c r="W254" s="10">
        <v>43305.0</v>
      </c>
      <c r="X254" s="1"/>
      <c r="Y254" s="1" t="s">
        <v>36</v>
      </c>
    </row>
    <row r="255">
      <c r="A255" s="1" t="s">
        <v>21365</v>
      </c>
      <c r="B255" s="1" t="s">
        <v>21366</v>
      </c>
      <c r="C255" s="1" t="s">
        <v>21367</v>
      </c>
      <c r="D255" s="1" t="s">
        <v>21368</v>
      </c>
      <c r="G255" s="1" t="s">
        <v>522</v>
      </c>
      <c r="J255" s="4" t="s">
        <v>21369</v>
      </c>
      <c r="K255" s="1" t="s">
        <v>30</v>
      </c>
      <c r="L255" s="1" t="s">
        <v>51</v>
      </c>
      <c r="M255" s="1" t="s">
        <v>21370</v>
      </c>
      <c r="N255" s="1" t="s">
        <v>21371</v>
      </c>
      <c r="O255" s="1" t="s">
        <v>21372</v>
      </c>
      <c r="P255" s="1">
        <v>2.0</v>
      </c>
      <c r="Q255" s="1">
        <v>3.0</v>
      </c>
      <c r="U255" s="1">
        <v>45.0</v>
      </c>
      <c r="V255" s="1" t="s">
        <v>21373</v>
      </c>
      <c r="W255" s="10">
        <v>43867.0</v>
      </c>
      <c r="X255" s="1"/>
      <c r="Y255" s="1" t="s">
        <v>199</v>
      </c>
    </row>
    <row r="256">
      <c r="A256" s="1" t="s">
        <v>21374</v>
      </c>
      <c r="B256" s="1" t="s">
        <v>21375</v>
      </c>
      <c r="C256" s="1" t="s">
        <v>20067</v>
      </c>
      <c r="J256" s="4" t="s">
        <v>21376</v>
      </c>
      <c r="K256" s="1" t="s">
        <v>30</v>
      </c>
      <c r="L256" s="1" t="s">
        <v>10828</v>
      </c>
      <c r="M256" s="1" t="s">
        <v>21377</v>
      </c>
      <c r="N256" s="1" t="s">
        <v>21378</v>
      </c>
      <c r="O256" s="1" t="s">
        <v>21379</v>
      </c>
      <c r="P256" s="1">
        <v>1.0</v>
      </c>
      <c r="Q256" s="1">
        <v>1.0</v>
      </c>
      <c r="U256" s="1">
        <v>15.0</v>
      </c>
      <c r="V256" s="1" t="s">
        <v>21380</v>
      </c>
      <c r="W256" s="9"/>
      <c r="X256" s="1"/>
      <c r="Y256" s="1" t="s">
        <v>36</v>
      </c>
    </row>
    <row r="257">
      <c r="A257" s="1" t="s">
        <v>21381</v>
      </c>
      <c r="B257" s="1" t="s">
        <v>21382</v>
      </c>
      <c r="C257" s="1" t="s">
        <v>21383</v>
      </c>
      <c r="H257" s="1" t="s">
        <v>21384</v>
      </c>
      <c r="I257" s="1" t="s">
        <v>21385</v>
      </c>
      <c r="J257" s="4" t="s">
        <v>21386</v>
      </c>
      <c r="K257" s="1" t="s">
        <v>2309</v>
      </c>
      <c r="L257" s="1" t="s">
        <v>10828</v>
      </c>
      <c r="M257" s="1" t="s">
        <v>21260</v>
      </c>
      <c r="N257" s="1" t="s">
        <v>21387</v>
      </c>
      <c r="O257" s="1" t="s">
        <v>21388</v>
      </c>
      <c r="P257" s="1">
        <v>5.0</v>
      </c>
      <c r="Q257" s="1">
        <v>9.0</v>
      </c>
      <c r="R257" s="1">
        <v>46.0</v>
      </c>
      <c r="S257" s="1">
        <v>11.0</v>
      </c>
      <c r="T257" s="1">
        <v>97.0</v>
      </c>
      <c r="U257" s="1">
        <v>502.0</v>
      </c>
      <c r="V257" s="1" t="s">
        <v>21389</v>
      </c>
      <c r="W257" s="10">
        <v>41043.0</v>
      </c>
      <c r="X257" s="1"/>
      <c r="Y257" s="1" t="s">
        <v>5816</v>
      </c>
    </row>
    <row r="258">
      <c r="A258" s="1" t="s">
        <v>21390</v>
      </c>
      <c r="B258" s="1" t="s">
        <v>21391</v>
      </c>
      <c r="C258" s="1" t="s">
        <v>21392</v>
      </c>
      <c r="D258" s="1" t="s">
        <v>21393</v>
      </c>
      <c r="G258" s="1" t="s">
        <v>1589</v>
      </c>
      <c r="H258" s="1" t="s">
        <v>21394</v>
      </c>
      <c r="I258" s="1" t="s">
        <v>21395</v>
      </c>
      <c r="J258" s="4" t="s">
        <v>21396</v>
      </c>
      <c r="K258" s="1" t="s">
        <v>663</v>
      </c>
      <c r="L258" s="1" t="s">
        <v>10828</v>
      </c>
      <c r="M258" s="1" t="s">
        <v>10828</v>
      </c>
      <c r="N258" s="1" t="s">
        <v>21397</v>
      </c>
      <c r="O258" s="1" t="s">
        <v>21398</v>
      </c>
      <c r="P258" s="1">
        <v>1.0</v>
      </c>
      <c r="Q258" s="1">
        <v>2.0</v>
      </c>
      <c r="R258" s="1">
        <v>4.0</v>
      </c>
      <c r="S258" s="1">
        <v>1.0</v>
      </c>
      <c r="U258" s="1">
        <v>8.0</v>
      </c>
      <c r="V258" s="1" t="s">
        <v>21399</v>
      </c>
      <c r="W258" s="9"/>
      <c r="X258" s="1"/>
      <c r="Y258" s="1" t="s">
        <v>5816</v>
      </c>
    </row>
    <row r="259">
      <c r="A259" s="1" t="s">
        <v>21400</v>
      </c>
      <c r="B259" s="1" t="s">
        <v>21401</v>
      </c>
      <c r="C259" s="1" t="s">
        <v>20573</v>
      </c>
      <c r="J259" s="4" t="s">
        <v>21402</v>
      </c>
      <c r="K259" s="1" t="s">
        <v>30</v>
      </c>
      <c r="L259" s="1" t="s">
        <v>10828</v>
      </c>
      <c r="M259" s="1" t="s">
        <v>10828</v>
      </c>
      <c r="N259" s="1" t="s">
        <v>21403</v>
      </c>
      <c r="O259" s="1" t="s">
        <v>21404</v>
      </c>
      <c r="P259" s="1">
        <v>3.0</v>
      </c>
      <c r="Q259" s="1">
        <v>1.0</v>
      </c>
      <c r="U259" s="1">
        <v>10.0</v>
      </c>
      <c r="V259" s="1" t="s">
        <v>21405</v>
      </c>
      <c r="W259" s="10">
        <v>44317.0</v>
      </c>
      <c r="X259" s="1"/>
      <c r="Y259" s="1"/>
    </row>
    <row r="260">
      <c r="A260" s="1" t="s">
        <v>21406</v>
      </c>
      <c r="B260" s="1" t="s">
        <v>21407</v>
      </c>
      <c r="C260" s="1" t="s">
        <v>20867</v>
      </c>
      <c r="D260" s="1" t="s">
        <v>20868</v>
      </c>
      <c r="E260" s="1" t="s">
        <v>20869</v>
      </c>
      <c r="F260" s="1" t="s">
        <v>20870</v>
      </c>
      <c r="G260" s="1" t="s">
        <v>20871</v>
      </c>
      <c r="J260" s="4" t="s">
        <v>21408</v>
      </c>
      <c r="K260" s="1" t="s">
        <v>401</v>
      </c>
      <c r="L260" s="1" t="s">
        <v>10828</v>
      </c>
      <c r="M260" s="1" t="s">
        <v>10828</v>
      </c>
      <c r="N260" s="1" t="s">
        <v>21409</v>
      </c>
      <c r="O260" s="1" t="s">
        <v>21410</v>
      </c>
      <c r="P260" s="1">
        <v>2.0</v>
      </c>
      <c r="Q260" s="1">
        <v>1.0</v>
      </c>
      <c r="U260" s="1">
        <v>13.0</v>
      </c>
      <c r="V260" s="1" t="s">
        <v>21411</v>
      </c>
      <c r="W260" s="9"/>
      <c r="X260" s="1" t="s">
        <v>95</v>
      </c>
      <c r="Y260" s="1" t="s">
        <v>36</v>
      </c>
    </row>
    <row r="261">
      <c r="A261" s="1" t="s">
        <v>21412</v>
      </c>
      <c r="B261" s="1" t="s">
        <v>21413</v>
      </c>
      <c r="C261" s="1" t="s">
        <v>21414</v>
      </c>
      <c r="D261" s="1" t="s">
        <v>21415</v>
      </c>
      <c r="E261" s="1" t="s">
        <v>21416</v>
      </c>
      <c r="G261" s="1" t="s">
        <v>21417</v>
      </c>
      <c r="J261" s="4" t="s">
        <v>21418</v>
      </c>
      <c r="K261" s="1" t="s">
        <v>30</v>
      </c>
      <c r="L261" s="1" t="s">
        <v>10828</v>
      </c>
      <c r="M261" s="1" t="s">
        <v>10828</v>
      </c>
      <c r="N261" s="1" t="s">
        <v>21419</v>
      </c>
      <c r="O261" s="1" t="s">
        <v>21420</v>
      </c>
      <c r="P261" s="1">
        <v>1.0</v>
      </c>
      <c r="Q261" s="1">
        <v>1.0</v>
      </c>
      <c r="U261" s="1">
        <v>75.0</v>
      </c>
      <c r="V261" s="1" t="s">
        <v>21421</v>
      </c>
      <c r="W261" s="10">
        <v>41000.0</v>
      </c>
      <c r="X261" s="1"/>
      <c r="Y261" s="1" t="s">
        <v>168</v>
      </c>
    </row>
    <row r="262">
      <c r="A262" s="1" t="s">
        <v>21422</v>
      </c>
      <c r="B262" s="1" t="s">
        <v>21423</v>
      </c>
      <c r="C262" s="1" t="s">
        <v>21424</v>
      </c>
      <c r="D262" s="1" t="s">
        <v>21425</v>
      </c>
      <c r="J262" s="4" t="s">
        <v>21426</v>
      </c>
      <c r="K262" s="1" t="s">
        <v>2309</v>
      </c>
      <c r="L262" s="1" t="s">
        <v>51</v>
      </c>
      <c r="M262" s="1" t="s">
        <v>21427</v>
      </c>
      <c r="N262" s="1" t="s">
        <v>21428</v>
      </c>
      <c r="O262" s="1" t="s">
        <v>21429</v>
      </c>
      <c r="P262" s="1">
        <v>1.0</v>
      </c>
      <c r="Q262" s="1">
        <v>1.0</v>
      </c>
      <c r="U262" s="1">
        <v>6.0</v>
      </c>
      <c r="V262" s="1" t="s">
        <v>21430</v>
      </c>
      <c r="W262" s="10">
        <v>44327.0</v>
      </c>
      <c r="X262" s="1"/>
      <c r="Y262" s="1" t="s">
        <v>36</v>
      </c>
    </row>
    <row r="263">
      <c r="A263" s="1" t="s">
        <v>21431</v>
      </c>
      <c r="B263" s="1" t="s">
        <v>21432</v>
      </c>
      <c r="C263" s="1" t="s">
        <v>21433</v>
      </c>
      <c r="J263" s="4" t="s">
        <v>21434</v>
      </c>
      <c r="K263" s="1" t="s">
        <v>30</v>
      </c>
      <c r="L263" s="1" t="s">
        <v>10828</v>
      </c>
      <c r="M263" s="1" t="s">
        <v>21435</v>
      </c>
      <c r="N263" s="1" t="s">
        <v>21436</v>
      </c>
      <c r="O263" s="1" t="s">
        <v>21437</v>
      </c>
      <c r="P263" s="1">
        <v>1.0</v>
      </c>
      <c r="Q263" s="1">
        <v>1.0</v>
      </c>
      <c r="U263" s="1">
        <v>39.0</v>
      </c>
      <c r="V263" s="1" t="s">
        <v>21438</v>
      </c>
      <c r="W263" s="10">
        <v>44312.0</v>
      </c>
      <c r="X263" s="1"/>
      <c r="Y263" s="1" t="s">
        <v>199</v>
      </c>
    </row>
    <row r="264">
      <c r="A264" s="1" t="s">
        <v>21439</v>
      </c>
      <c r="B264" s="1" t="s">
        <v>61</v>
      </c>
      <c r="C264" s="1" t="s">
        <v>21440</v>
      </c>
      <c r="D264" s="1" t="s">
        <v>21441</v>
      </c>
      <c r="E264" s="1" t="s">
        <v>21442</v>
      </c>
      <c r="G264" s="1" t="s">
        <v>14582</v>
      </c>
      <c r="I264" s="1" t="s">
        <v>21443</v>
      </c>
      <c r="J264" s="4" t="s">
        <v>21444</v>
      </c>
      <c r="K264" s="1" t="s">
        <v>30</v>
      </c>
      <c r="L264" s="1" t="s">
        <v>10828</v>
      </c>
      <c r="M264" s="1" t="s">
        <v>21445</v>
      </c>
      <c r="N264" s="1" t="s">
        <v>21446</v>
      </c>
      <c r="O264" s="1" t="s">
        <v>21447</v>
      </c>
      <c r="P264" s="1">
        <v>1.0</v>
      </c>
      <c r="Q264" s="1">
        <v>1.0</v>
      </c>
      <c r="R264" s="1">
        <v>1.0</v>
      </c>
      <c r="S264" s="1">
        <v>1.0</v>
      </c>
      <c r="U264" s="1">
        <v>47.0</v>
      </c>
      <c r="V264" s="1" t="s">
        <v>21448</v>
      </c>
      <c r="W264" s="10">
        <v>43691.0</v>
      </c>
      <c r="X264" s="1"/>
      <c r="Y264" s="1" t="s">
        <v>36</v>
      </c>
    </row>
    <row r="265">
      <c r="A265" s="1" t="s">
        <v>21449</v>
      </c>
      <c r="B265" s="1" t="s">
        <v>21450</v>
      </c>
      <c r="C265" s="1" t="s">
        <v>20194</v>
      </c>
      <c r="J265" s="4" t="s">
        <v>21451</v>
      </c>
      <c r="K265" s="1" t="s">
        <v>30</v>
      </c>
      <c r="L265" s="1" t="s">
        <v>10828</v>
      </c>
      <c r="M265" s="1" t="s">
        <v>10828</v>
      </c>
      <c r="N265" s="1" t="s">
        <v>20935</v>
      </c>
      <c r="O265" s="1" t="s">
        <v>21452</v>
      </c>
      <c r="P265" s="1">
        <v>3.0</v>
      </c>
      <c r="Q265" s="1">
        <v>2.0</v>
      </c>
      <c r="U265" s="1">
        <v>24.0</v>
      </c>
      <c r="V265" s="1" t="s">
        <v>21453</v>
      </c>
      <c r="W265" s="10">
        <v>44313.0</v>
      </c>
      <c r="X265" s="1"/>
      <c r="Y265" s="1" t="s">
        <v>168</v>
      </c>
    </row>
    <row r="266">
      <c r="A266" s="1" t="s">
        <v>21454</v>
      </c>
      <c r="B266" s="1" t="s">
        <v>21455</v>
      </c>
      <c r="C266" s="1" t="s">
        <v>21456</v>
      </c>
      <c r="D266" s="1" t="s">
        <v>21457</v>
      </c>
      <c r="F266" s="1" t="s">
        <v>21458</v>
      </c>
      <c r="G266" s="1" t="s">
        <v>3239</v>
      </c>
      <c r="H266" s="1" t="s">
        <v>21459</v>
      </c>
      <c r="I266" s="1" t="s">
        <v>21460</v>
      </c>
      <c r="J266" s="4" t="s">
        <v>21461</v>
      </c>
      <c r="K266" s="1" t="s">
        <v>2309</v>
      </c>
      <c r="L266" s="1" t="s">
        <v>10828</v>
      </c>
      <c r="M266" s="1" t="s">
        <v>10828</v>
      </c>
      <c r="N266" s="1" t="s">
        <v>21462</v>
      </c>
      <c r="O266" s="1" t="s">
        <v>21463</v>
      </c>
      <c r="P266" s="1">
        <v>1.0</v>
      </c>
      <c r="Q266" s="1">
        <v>1.0</v>
      </c>
      <c r="R266" s="1">
        <v>2.0</v>
      </c>
      <c r="U266" s="1">
        <v>40.0</v>
      </c>
      <c r="V266" s="1" t="s">
        <v>21464</v>
      </c>
      <c r="W266" s="9"/>
      <c r="X266" s="1"/>
      <c r="Y266" s="1" t="s">
        <v>199</v>
      </c>
    </row>
    <row r="267">
      <c r="A267" s="1" t="s">
        <v>21465</v>
      </c>
      <c r="B267" s="1" t="s">
        <v>21466</v>
      </c>
      <c r="C267" s="1" t="s">
        <v>21467</v>
      </c>
      <c r="D267" s="1" t="s">
        <v>21468</v>
      </c>
      <c r="F267" s="1" t="s">
        <v>21469</v>
      </c>
      <c r="G267" s="1" t="s">
        <v>20526</v>
      </c>
      <c r="J267" s="4" t="s">
        <v>21470</v>
      </c>
      <c r="K267" s="1" t="s">
        <v>30</v>
      </c>
      <c r="L267" s="1" t="s">
        <v>10828</v>
      </c>
      <c r="M267" s="1" t="s">
        <v>21471</v>
      </c>
      <c r="N267" s="1" t="s">
        <v>21472</v>
      </c>
      <c r="O267" s="1" t="s">
        <v>21473</v>
      </c>
      <c r="P267" s="1">
        <v>2.0</v>
      </c>
      <c r="Q267" s="1">
        <v>2.0</v>
      </c>
      <c r="R267" s="1">
        <v>2.0</v>
      </c>
      <c r="S267" s="1">
        <v>1.0</v>
      </c>
      <c r="U267" s="1">
        <v>143.0</v>
      </c>
      <c r="V267" s="1" t="s">
        <v>21474</v>
      </c>
      <c r="W267" s="10">
        <v>42656.0</v>
      </c>
      <c r="X267" s="1" t="s">
        <v>95</v>
      </c>
      <c r="Y267" s="1" t="s">
        <v>36</v>
      </c>
    </row>
    <row r="268">
      <c r="A268" s="1" t="s">
        <v>21475</v>
      </c>
      <c r="B268" s="1" t="s">
        <v>21476</v>
      </c>
      <c r="C268" s="1" t="s">
        <v>21467</v>
      </c>
      <c r="D268" s="1" t="s">
        <v>21468</v>
      </c>
      <c r="F268" s="1" t="s">
        <v>21469</v>
      </c>
      <c r="G268" s="1" t="s">
        <v>20526</v>
      </c>
      <c r="I268" s="1" t="s">
        <v>21477</v>
      </c>
      <c r="J268" s="4" t="s">
        <v>21478</v>
      </c>
      <c r="K268" s="1" t="s">
        <v>30</v>
      </c>
      <c r="L268" s="1" t="s">
        <v>10828</v>
      </c>
      <c r="M268" s="1" t="s">
        <v>10828</v>
      </c>
      <c r="N268" s="1" t="s">
        <v>21479</v>
      </c>
      <c r="O268" s="1" t="s">
        <v>21480</v>
      </c>
      <c r="P268" s="1">
        <v>2.0</v>
      </c>
      <c r="Q268" s="1">
        <v>2.0</v>
      </c>
      <c r="U268" s="1">
        <v>118.0</v>
      </c>
      <c r="V268" s="1" t="s">
        <v>21481</v>
      </c>
      <c r="W268" s="10">
        <v>42076.0</v>
      </c>
      <c r="X268" s="1" t="s">
        <v>95</v>
      </c>
      <c r="Y268" s="1" t="s">
        <v>199</v>
      </c>
    </row>
    <row r="269">
      <c r="A269" s="1" t="s">
        <v>21482</v>
      </c>
      <c r="B269" s="1" t="s">
        <v>21483</v>
      </c>
      <c r="C269" s="1" t="s">
        <v>21467</v>
      </c>
      <c r="D269" s="1" t="s">
        <v>21468</v>
      </c>
      <c r="F269" s="1" t="s">
        <v>21469</v>
      </c>
      <c r="G269" s="1" t="s">
        <v>20526</v>
      </c>
      <c r="I269" s="1" t="s">
        <v>21484</v>
      </c>
      <c r="J269" s="4" t="s">
        <v>21485</v>
      </c>
      <c r="K269" s="1" t="s">
        <v>30</v>
      </c>
      <c r="L269" s="1" t="s">
        <v>10828</v>
      </c>
      <c r="M269" s="1" t="s">
        <v>10828</v>
      </c>
      <c r="N269" s="1" t="s">
        <v>21486</v>
      </c>
      <c r="O269" s="1" t="s">
        <v>21487</v>
      </c>
      <c r="P269" s="1">
        <v>2.0</v>
      </c>
      <c r="Q269" s="1">
        <v>2.0</v>
      </c>
      <c r="U269" s="1">
        <v>136.0</v>
      </c>
      <c r="V269" s="1" t="s">
        <v>21488</v>
      </c>
      <c r="W269" s="10">
        <v>42103.0</v>
      </c>
      <c r="X269" s="1" t="s">
        <v>95</v>
      </c>
      <c r="Y269" s="1" t="s">
        <v>199</v>
      </c>
    </row>
    <row r="270">
      <c r="A270" s="1" t="s">
        <v>21489</v>
      </c>
      <c r="B270" s="1" t="s">
        <v>21490</v>
      </c>
      <c r="C270" s="1" t="s">
        <v>21467</v>
      </c>
      <c r="D270" s="1" t="s">
        <v>21468</v>
      </c>
      <c r="F270" s="1" t="s">
        <v>21469</v>
      </c>
      <c r="G270" s="1" t="s">
        <v>20526</v>
      </c>
      <c r="I270" s="1" t="s">
        <v>21491</v>
      </c>
      <c r="J270" s="4" t="s">
        <v>21492</v>
      </c>
      <c r="K270" s="1" t="s">
        <v>30</v>
      </c>
      <c r="L270" s="1" t="s">
        <v>10828</v>
      </c>
      <c r="M270" s="1" t="s">
        <v>10828</v>
      </c>
      <c r="N270" s="1" t="s">
        <v>21493</v>
      </c>
      <c r="O270" s="1" t="s">
        <v>21494</v>
      </c>
      <c r="P270" s="1">
        <v>1.0</v>
      </c>
      <c r="Q270" s="1">
        <v>2.0</v>
      </c>
      <c r="U270" s="1">
        <v>57.0</v>
      </c>
      <c r="V270" s="1" t="s">
        <v>21495</v>
      </c>
      <c r="W270" s="10">
        <v>43532.0</v>
      </c>
      <c r="X270" s="1"/>
      <c r="Y270" s="1" t="s">
        <v>199</v>
      </c>
    </row>
    <row r="271">
      <c r="A271" s="1" t="s">
        <v>21496</v>
      </c>
      <c r="B271" s="1" t="s">
        <v>21497</v>
      </c>
      <c r="C271" s="1" t="s">
        <v>21498</v>
      </c>
      <c r="D271" s="1" t="s">
        <v>21499</v>
      </c>
      <c r="J271" s="4" t="s">
        <v>21500</v>
      </c>
      <c r="K271" s="1" t="s">
        <v>30</v>
      </c>
      <c r="L271" s="1" t="s">
        <v>10828</v>
      </c>
      <c r="M271" s="1" t="s">
        <v>10828</v>
      </c>
      <c r="N271" s="1" t="s">
        <v>21501</v>
      </c>
      <c r="O271" s="1" t="s">
        <v>21502</v>
      </c>
      <c r="P271" s="1">
        <v>1.0</v>
      </c>
      <c r="Q271" s="1">
        <v>1.0</v>
      </c>
      <c r="U271" s="1">
        <v>21.0</v>
      </c>
      <c r="V271" s="1" t="s">
        <v>21503</v>
      </c>
      <c r="W271" s="10">
        <v>44285.0</v>
      </c>
      <c r="X271" s="1"/>
      <c r="Y271" s="6"/>
    </row>
    <row r="272">
      <c r="A272" s="1" t="s">
        <v>21504</v>
      </c>
      <c r="B272" s="1" t="s">
        <v>21505</v>
      </c>
      <c r="C272" s="1" t="s">
        <v>21506</v>
      </c>
      <c r="D272" s="1" t="s">
        <v>21506</v>
      </c>
      <c r="E272" s="1" t="s">
        <v>21507</v>
      </c>
      <c r="G272" s="1" t="s">
        <v>21508</v>
      </c>
      <c r="I272" s="1" t="s">
        <v>21509</v>
      </c>
      <c r="J272" s="4" t="s">
        <v>21510</v>
      </c>
      <c r="K272" s="1" t="s">
        <v>61</v>
      </c>
      <c r="L272" s="1" t="s">
        <v>19226</v>
      </c>
      <c r="M272" s="1" t="s">
        <v>21511</v>
      </c>
      <c r="N272" s="1" t="s">
        <v>21512</v>
      </c>
      <c r="O272" s="1" t="s">
        <v>21513</v>
      </c>
      <c r="P272" s="1">
        <v>1.0</v>
      </c>
      <c r="Q272" s="1">
        <v>1.0</v>
      </c>
      <c r="R272" s="1">
        <v>3.0</v>
      </c>
      <c r="S272" s="1">
        <v>1.0</v>
      </c>
      <c r="U272" s="1">
        <v>50.0</v>
      </c>
      <c r="V272" s="1" t="s">
        <v>21514</v>
      </c>
      <c r="W272" s="9"/>
      <c r="X272" s="1"/>
      <c r="Y272" s="1" t="s">
        <v>36</v>
      </c>
    </row>
    <row r="273">
      <c r="A273" s="1" t="s">
        <v>21515</v>
      </c>
      <c r="B273" s="1" t="s">
        <v>21516</v>
      </c>
      <c r="C273" s="1" t="s">
        <v>21517</v>
      </c>
      <c r="D273" s="1" t="s">
        <v>21518</v>
      </c>
      <c r="J273" s="4" t="s">
        <v>21519</v>
      </c>
      <c r="K273" s="1" t="s">
        <v>30</v>
      </c>
      <c r="L273" s="1" t="s">
        <v>30</v>
      </c>
      <c r="N273" s="1" t="s">
        <v>21520</v>
      </c>
      <c r="O273" s="1" t="s">
        <v>21521</v>
      </c>
      <c r="P273" s="1">
        <v>1.0</v>
      </c>
      <c r="Q273" s="1">
        <v>1.0</v>
      </c>
      <c r="U273" s="1">
        <v>5.0</v>
      </c>
      <c r="V273" s="1" t="s">
        <v>21522</v>
      </c>
      <c r="W273" s="10">
        <v>44325.0</v>
      </c>
      <c r="X273" s="1"/>
      <c r="Y273" s="6"/>
    </row>
    <row r="274">
      <c r="A274" s="1" t="s">
        <v>21523</v>
      </c>
      <c r="B274" s="1" t="s">
        <v>12007</v>
      </c>
      <c r="C274" s="1" t="s">
        <v>21524</v>
      </c>
      <c r="J274" s="4" t="s">
        <v>21525</v>
      </c>
      <c r="K274" s="1" t="s">
        <v>30</v>
      </c>
      <c r="L274" s="1" t="s">
        <v>3469</v>
      </c>
      <c r="M274" s="1" t="s">
        <v>21526</v>
      </c>
      <c r="N274" s="1" t="s">
        <v>21527</v>
      </c>
      <c r="O274" s="1" t="s">
        <v>21528</v>
      </c>
      <c r="P274" s="1">
        <v>1.0</v>
      </c>
      <c r="Q274" s="1">
        <v>1.0</v>
      </c>
      <c r="U274" s="1">
        <v>4.0</v>
      </c>
      <c r="V274" s="1" t="s">
        <v>21529</v>
      </c>
      <c r="W274" s="10">
        <v>44324.0</v>
      </c>
      <c r="X274" s="1"/>
      <c r="Y274" s="1" t="s">
        <v>168</v>
      </c>
    </row>
    <row r="275">
      <c r="A275" s="1" t="s">
        <v>21530</v>
      </c>
      <c r="B275" s="1" t="s">
        <v>21531</v>
      </c>
      <c r="C275" s="1" t="s">
        <v>21532</v>
      </c>
      <c r="D275" s="1" t="s">
        <v>21532</v>
      </c>
      <c r="G275" s="1" t="s">
        <v>6870</v>
      </c>
      <c r="H275" s="1" t="s">
        <v>21533</v>
      </c>
      <c r="I275" s="1" t="s">
        <v>21534</v>
      </c>
      <c r="J275" s="4" t="s">
        <v>21535</v>
      </c>
      <c r="K275" s="1" t="s">
        <v>663</v>
      </c>
      <c r="L275" s="1" t="s">
        <v>10828</v>
      </c>
      <c r="M275" s="1" t="s">
        <v>15814</v>
      </c>
      <c r="N275" s="1" t="s">
        <v>21536</v>
      </c>
      <c r="O275" s="1" t="s">
        <v>21537</v>
      </c>
      <c r="P275" s="1">
        <v>1.0</v>
      </c>
      <c r="Q275" s="1">
        <v>16.0</v>
      </c>
      <c r="R275" s="1">
        <v>176.0</v>
      </c>
      <c r="S275" s="1">
        <v>52.0</v>
      </c>
      <c r="T275" s="1">
        <v>182.0</v>
      </c>
      <c r="U275" s="1">
        <v>1126.0</v>
      </c>
      <c r="V275" s="1" t="s">
        <v>21538</v>
      </c>
      <c r="W275" s="10">
        <v>42157.0</v>
      </c>
      <c r="X275" s="1"/>
      <c r="Y275" s="1" t="s">
        <v>36</v>
      </c>
    </row>
    <row r="276">
      <c r="A276" s="1" t="s">
        <v>21539</v>
      </c>
      <c r="B276" s="1" t="s">
        <v>21540</v>
      </c>
      <c r="C276" s="1" t="s">
        <v>21532</v>
      </c>
      <c r="D276" s="1" t="s">
        <v>21532</v>
      </c>
      <c r="G276" s="1" t="s">
        <v>6870</v>
      </c>
      <c r="H276" s="1" t="s">
        <v>21541</v>
      </c>
      <c r="I276" s="1" t="s">
        <v>21542</v>
      </c>
      <c r="J276" s="4" t="s">
        <v>21543</v>
      </c>
      <c r="K276" s="1" t="s">
        <v>663</v>
      </c>
      <c r="L276" s="1" t="s">
        <v>10828</v>
      </c>
      <c r="M276" s="1" t="s">
        <v>15768</v>
      </c>
      <c r="N276" s="1" t="s">
        <v>21544</v>
      </c>
      <c r="O276" s="1" t="s">
        <v>21545</v>
      </c>
      <c r="P276" s="1">
        <v>2.0</v>
      </c>
      <c r="Q276" s="1">
        <v>8.0</v>
      </c>
      <c r="R276" s="1">
        <v>39.0</v>
      </c>
      <c r="S276" s="1">
        <v>18.0</v>
      </c>
      <c r="T276" s="1">
        <v>21.0</v>
      </c>
      <c r="U276" s="1">
        <v>210.0</v>
      </c>
      <c r="V276" s="1" t="s">
        <v>21546</v>
      </c>
      <c r="W276" s="10">
        <v>41946.0</v>
      </c>
      <c r="X276" s="1"/>
      <c r="Y276" s="1" t="s">
        <v>36</v>
      </c>
    </row>
    <row r="277">
      <c r="A277" s="1" t="s">
        <v>21547</v>
      </c>
      <c r="B277" s="1" t="s">
        <v>21548</v>
      </c>
      <c r="C277" s="1" t="s">
        <v>21549</v>
      </c>
      <c r="I277" s="1" t="s">
        <v>21550</v>
      </c>
      <c r="J277" s="4" t="s">
        <v>21551</v>
      </c>
      <c r="K277" s="1" t="s">
        <v>401</v>
      </c>
      <c r="L277" s="1" t="s">
        <v>10828</v>
      </c>
      <c r="M277" s="1" t="s">
        <v>21552</v>
      </c>
      <c r="N277" s="1" t="s">
        <v>21553</v>
      </c>
      <c r="O277" s="1" t="s">
        <v>21554</v>
      </c>
      <c r="P277" s="1">
        <v>26.0</v>
      </c>
      <c r="Q277" s="1">
        <v>9.0</v>
      </c>
      <c r="S277" s="1">
        <v>1.0</v>
      </c>
      <c r="T277" s="1">
        <v>7.0</v>
      </c>
      <c r="U277" s="1">
        <v>93.0</v>
      </c>
      <c r="V277" s="1" t="s">
        <v>21555</v>
      </c>
      <c r="W277" s="10">
        <v>43380.0</v>
      </c>
      <c r="X277" s="1"/>
      <c r="Y277" s="1" t="s">
        <v>36</v>
      </c>
    </row>
    <row r="278">
      <c r="A278" s="1" t="s">
        <v>21556</v>
      </c>
      <c r="B278" s="1" t="s">
        <v>21557</v>
      </c>
      <c r="C278" s="1" t="s">
        <v>21558</v>
      </c>
      <c r="D278" s="1" t="s">
        <v>21559</v>
      </c>
      <c r="F278" s="1" t="s">
        <v>21560</v>
      </c>
      <c r="G278" s="1" t="s">
        <v>14465</v>
      </c>
      <c r="H278" s="1" t="s">
        <v>21561</v>
      </c>
      <c r="I278" s="1" t="s">
        <v>21562</v>
      </c>
      <c r="J278" s="4" t="s">
        <v>21563</v>
      </c>
      <c r="K278" s="1" t="s">
        <v>663</v>
      </c>
      <c r="L278" s="1" t="s">
        <v>10828</v>
      </c>
      <c r="M278" s="1" t="s">
        <v>21564</v>
      </c>
      <c r="N278" s="1" t="s">
        <v>21565</v>
      </c>
      <c r="O278" s="1" t="s">
        <v>21566</v>
      </c>
      <c r="P278" s="1">
        <v>1.0</v>
      </c>
      <c r="Q278" s="1">
        <v>1.0</v>
      </c>
      <c r="R278" s="1">
        <v>2.0</v>
      </c>
      <c r="T278" s="1">
        <v>4.0</v>
      </c>
      <c r="U278" s="1">
        <v>564.0</v>
      </c>
      <c r="V278" s="1" t="s">
        <v>21567</v>
      </c>
      <c r="W278" s="10">
        <v>42715.0</v>
      </c>
      <c r="X278" s="1" t="s">
        <v>95</v>
      </c>
      <c r="Y278" s="1" t="s">
        <v>36</v>
      </c>
    </row>
    <row r="279">
      <c r="A279" s="1" t="s">
        <v>21568</v>
      </c>
      <c r="B279" s="1" t="s">
        <v>21569</v>
      </c>
      <c r="C279" s="1" t="s">
        <v>21570</v>
      </c>
      <c r="I279" s="1" t="s">
        <v>21571</v>
      </c>
      <c r="J279" s="4" t="s">
        <v>21572</v>
      </c>
      <c r="K279" s="1" t="s">
        <v>2309</v>
      </c>
      <c r="L279" s="1" t="s">
        <v>10828</v>
      </c>
      <c r="M279" s="1" t="s">
        <v>21573</v>
      </c>
      <c r="N279" s="1" t="s">
        <v>21574</v>
      </c>
      <c r="O279" s="1" t="s">
        <v>21575</v>
      </c>
      <c r="P279" s="1">
        <v>1.0</v>
      </c>
      <c r="Q279" s="1">
        <v>1.0</v>
      </c>
      <c r="R279" s="1">
        <v>5.0</v>
      </c>
      <c r="U279" s="1">
        <v>132.0</v>
      </c>
      <c r="V279" s="1" t="s">
        <v>21576</v>
      </c>
      <c r="W279" s="10">
        <v>44038.0</v>
      </c>
      <c r="X279" s="1"/>
      <c r="Y279" s="1" t="s">
        <v>168</v>
      </c>
    </row>
    <row r="280">
      <c r="A280" s="1" t="s">
        <v>21577</v>
      </c>
      <c r="B280" s="1" t="s">
        <v>21578</v>
      </c>
      <c r="C280" s="1" t="s">
        <v>21579</v>
      </c>
      <c r="H280" s="1" t="s">
        <v>21580</v>
      </c>
      <c r="I280" s="1" t="s">
        <v>21581</v>
      </c>
      <c r="J280" s="4" t="s">
        <v>21582</v>
      </c>
      <c r="K280" s="1" t="s">
        <v>30</v>
      </c>
      <c r="L280" s="1" t="s">
        <v>10828</v>
      </c>
      <c r="M280" s="1" t="s">
        <v>10828</v>
      </c>
      <c r="N280" s="1" t="s">
        <v>21583</v>
      </c>
      <c r="O280" s="1" t="s">
        <v>21584</v>
      </c>
      <c r="P280" s="1">
        <v>6.0</v>
      </c>
      <c r="Q280" s="1">
        <v>2.0</v>
      </c>
      <c r="U280" s="1">
        <v>13.0</v>
      </c>
      <c r="V280" s="1" t="s">
        <v>21585</v>
      </c>
      <c r="W280" s="9"/>
      <c r="X280" s="1" t="s">
        <v>95</v>
      </c>
      <c r="Y280" s="1" t="s">
        <v>199</v>
      </c>
    </row>
    <row r="281">
      <c r="A281" s="1" t="s">
        <v>21586</v>
      </c>
      <c r="B281" s="1" t="s">
        <v>21587</v>
      </c>
      <c r="C281" s="1" t="s">
        <v>21588</v>
      </c>
      <c r="D281" s="1" t="s">
        <v>21589</v>
      </c>
      <c r="E281" s="1" t="s">
        <v>21590</v>
      </c>
      <c r="G281" s="1" t="s">
        <v>21591</v>
      </c>
      <c r="J281" s="4" t="s">
        <v>21592</v>
      </c>
      <c r="K281" s="1" t="s">
        <v>30</v>
      </c>
      <c r="L281" s="1" t="s">
        <v>10828</v>
      </c>
      <c r="M281" s="1" t="s">
        <v>10828</v>
      </c>
      <c r="N281" s="1" t="s">
        <v>21593</v>
      </c>
      <c r="O281" s="1" t="s">
        <v>21594</v>
      </c>
      <c r="P281" s="1">
        <v>1.0</v>
      </c>
      <c r="U281" s="1">
        <v>47.0</v>
      </c>
      <c r="V281" s="1" t="s">
        <v>21595</v>
      </c>
      <c r="W281" s="10">
        <v>44303.0</v>
      </c>
      <c r="X281" s="1" t="s">
        <v>135</v>
      </c>
      <c r="Y281" s="1" t="s">
        <v>36</v>
      </c>
    </row>
    <row r="282">
      <c r="A282" s="1" t="s">
        <v>21596</v>
      </c>
      <c r="B282" s="1" t="s">
        <v>21597</v>
      </c>
      <c r="C282" s="1" t="s">
        <v>21598</v>
      </c>
      <c r="J282" s="4" t="s">
        <v>21599</v>
      </c>
      <c r="K282" s="1" t="s">
        <v>30</v>
      </c>
      <c r="L282" s="1" t="s">
        <v>10828</v>
      </c>
      <c r="M282" s="1" t="s">
        <v>10828</v>
      </c>
      <c r="N282" s="1" t="s">
        <v>21600</v>
      </c>
      <c r="O282" s="1" t="s">
        <v>21601</v>
      </c>
      <c r="P282" s="1">
        <v>1.0</v>
      </c>
      <c r="Q282" s="1">
        <v>1.0</v>
      </c>
      <c r="U282" s="1">
        <v>6.0</v>
      </c>
      <c r="V282" s="1" t="s">
        <v>21602</v>
      </c>
      <c r="W282" s="10">
        <v>44319.0</v>
      </c>
      <c r="X282" s="1"/>
      <c r="Y282" s="1" t="s">
        <v>199</v>
      </c>
    </row>
    <row r="283">
      <c r="A283" s="1" t="s">
        <v>21603</v>
      </c>
      <c r="B283" s="1" t="s">
        <v>21604</v>
      </c>
      <c r="C283" s="1" t="s">
        <v>21383</v>
      </c>
      <c r="J283" s="4" t="s">
        <v>21605</v>
      </c>
      <c r="K283" s="1" t="s">
        <v>30</v>
      </c>
      <c r="L283" s="1" t="s">
        <v>30</v>
      </c>
      <c r="N283" s="1" t="s">
        <v>21606</v>
      </c>
      <c r="O283" s="1" t="s">
        <v>21607</v>
      </c>
      <c r="P283" s="1">
        <v>5.0</v>
      </c>
      <c r="Q283" s="1">
        <v>3.0</v>
      </c>
      <c r="U283" s="1">
        <v>3.0</v>
      </c>
      <c r="V283" s="1" t="s">
        <v>21608</v>
      </c>
      <c r="W283" s="10">
        <v>44316.0</v>
      </c>
      <c r="X283" s="1"/>
      <c r="Y283" s="1" t="s">
        <v>5816</v>
      </c>
    </row>
    <row r="284">
      <c r="A284" s="1" t="s">
        <v>21609</v>
      </c>
      <c r="B284" s="1" t="s">
        <v>21610</v>
      </c>
      <c r="C284" s="1" t="s">
        <v>21383</v>
      </c>
      <c r="J284" s="4" t="s">
        <v>21611</v>
      </c>
      <c r="K284" s="1" t="s">
        <v>30</v>
      </c>
      <c r="L284" s="1" t="s">
        <v>30</v>
      </c>
      <c r="N284" s="1" t="s">
        <v>21612</v>
      </c>
      <c r="O284" s="1" t="s">
        <v>21613</v>
      </c>
      <c r="P284" s="1">
        <v>5.0</v>
      </c>
      <c r="Q284" s="1">
        <v>3.0</v>
      </c>
      <c r="U284" s="1">
        <v>3.0</v>
      </c>
      <c r="V284" s="1" t="s">
        <v>21614</v>
      </c>
      <c r="W284" s="10">
        <v>44316.0</v>
      </c>
      <c r="X284" s="1"/>
      <c r="Y284" s="1" t="s">
        <v>5816</v>
      </c>
    </row>
    <row r="285">
      <c r="A285" s="1" t="s">
        <v>21615</v>
      </c>
      <c r="B285" s="1" t="s">
        <v>21616</v>
      </c>
      <c r="C285" s="1" t="s">
        <v>21617</v>
      </c>
      <c r="I285" s="1" t="s">
        <v>21618</v>
      </c>
      <c r="J285" s="4" t="s">
        <v>21619</v>
      </c>
      <c r="K285" s="1" t="s">
        <v>30</v>
      </c>
      <c r="L285" s="1" t="s">
        <v>10828</v>
      </c>
      <c r="M285" s="1" t="s">
        <v>10828</v>
      </c>
      <c r="N285" s="1" t="s">
        <v>21620</v>
      </c>
      <c r="O285" s="1" t="s">
        <v>21621</v>
      </c>
      <c r="P285" s="1">
        <v>1.0</v>
      </c>
      <c r="Q285" s="1">
        <v>1.0</v>
      </c>
      <c r="S285" s="1">
        <v>1.0</v>
      </c>
      <c r="U285" s="1">
        <v>25.0</v>
      </c>
      <c r="V285" s="1" t="s">
        <v>21622</v>
      </c>
      <c r="W285" s="10">
        <v>44319.0</v>
      </c>
      <c r="X285" s="1"/>
      <c r="Y285" s="1" t="s">
        <v>199</v>
      </c>
    </row>
    <row r="286">
      <c r="A286" s="1" t="s">
        <v>21623</v>
      </c>
      <c r="B286" s="1" t="s">
        <v>21624</v>
      </c>
      <c r="C286" s="1" t="s">
        <v>21625</v>
      </c>
      <c r="J286" s="4" t="s">
        <v>21626</v>
      </c>
      <c r="K286" s="1" t="s">
        <v>30</v>
      </c>
      <c r="L286" s="1" t="s">
        <v>10828</v>
      </c>
      <c r="M286" s="1" t="s">
        <v>10828</v>
      </c>
      <c r="N286" s="1" t="s">
        <v>21627</v>
      </c>
      <c r="O286" s="1" t="s">
        <v>21628</v>
      </c>
      <c r="P286" s="1">
        <v>10.0</v>
      </c>
      <c r="Q286" s="1">
        <v>2.0</v>
      </c>
      <c r="U286" s="1">
        <v>3.0</v>
      </c>
      <c r="V286" s="1" t="s">
        <v>21629</v>
      </c>
      <c r="W286" s="10">
        <v>44322.0</v>
      </c>
      <c r="X286" s="1" t="s">
        <v>95</v>
      </c>
      <c r="Y286" s="1" t="s">
        <v>199</v>
      </c>
    </row>
    <row r="287">
      <c r="A287" s="1" t="s">
        <v>21630</v>
      </c>
      <c r="B287" s="1" t="s">
        <v>21631</v>
      </c>
      <c r="C287" s="1" t="s">
        <v>21632</v>
      </c>
      <c r="D287" s="1" t="s">
        <v>21633</v>
      </c>
      <c r="G287" s="1" t="s">
        <v>15723</v>
      </c>
      <c r="J287" s="4" t="s">
        <v>21634</v>
      </c>
      <c r="K287" s="1" t="s">
        <v>30</v>
      </c>
      <c r="L287" s="1" t="s">
        <v>10828</v>
      </c>
      <c r="M287" s="1" t="s">
        <v>20500</v>
      </c>
      <c r="N287" s="1" t="s">
        <v>21635</v>
      </c>
      <c r="O287" s="1" t="s">
        <v>21636</v>
      </c>
      <c r="P287" s="1">
        <v>1.0</v>
      </c>
      <c r="Q287" s="1">
        <v>1.0</v>
      </c>
      <c r="U287" s="1">
        <v>3.0</v>
      </c>
      <c r="V287" s="1" t="s">
        <v>21637</v>
      </c>
      <c r="W287" s="10">
        <v>44320.0</v>
      </c>
      <c r="X287" s="1"/>
      <c r="Y287" s="1" t="s">
        <v>36</v>
      </c>
    </row>
    <row r="288">
      <c r="A288" s="1" t="s">
        <v>21638</v>
      </c>
      <c r="B288" s="1" t="s">
        <v>21639</v>
      </c>
      <c r="C288" s="1" t="s">
        <v>21640</v>
      </c>
      <c r="J288" s="4" t="s">
        <v>21641</v>
      </c>
      <c r="K288" s="1" t="s">
        <v>30</v>
      </c>
      <c r="L288" s="1" t="s">
        <v>10828</v>
      </c>
      <c r="M288" s="1" t="s">
        <v>10828</v>
      </c>
      <c r="N288" s="1" t="s">
        <v>21642</v>
      </c>
      <c r="O288" s="1" t="s">
        <v>21643</v>
      </c>
      <c r="P288" s="1">
        <v>4.0</v>
      </c>
      <c r="Q288" s="1">
        <v>2.0</v>
      </c>
      <c r="T288" s="1">
        <v>1.0</v>
      </c>
      <c r="U288" s="1">
        <v>10.0</v>
      </c>
      <c r="V288" s="1" t="s">
        <v>21644</v>
      </c>
      <c r="W288" s="10">
        <v>44313.0</v>
      </c>
      <c r="X288" s="1"/>
      <c r="Y288" s="1" t="s">
        <v>168</v>
      </c>
    </row>
    <row r="289">
      <c r="A289" s="1" t="s">
        <v>21645</v>
      </c>
      <c r="B289" s="1" t="s">
        <v>21646</v>
      </c>
      <c r="C289" s="1" t="s">
        <v>21647</v>
      </c>
      <c r="D289" s="1" t="s">
        <v>21648</v>
      </c>
      <c r="G289" s="1" t="s">
        <v>5415</v>
      </c>
      <c r="J289" s="4" t="s">
        <v>21649</v>
      </c>
      <c r="K289" s="1" t="s">
        <v>30</v>
      </c>
      <c r="L289" s="1" t="s">
        <v>51</v>
      </c>
      <c r="M289" s="1" t="s">
        <v>21650</v>
      </c>
      <c r="N289" s="1" t="s">
        <v>21651</v>
      </c>
      <c r="O289" s="1" t="s">
        <v>21652</v>
      </c>
      <c r="P289" s="1">
        <v>1.0</v>
      </c>
      <c r="Q289" s="1">
        <v>1.0</v>
      </c>
      <c r="R289" s="1">
        <v>1.0</v>
      </c>
      <c r="U289" s="1">
        <v>26.0</v>
      </c>
      <c r="V289" s="1" t="s">
        <v>21653</v>
      </c>
      <c r="W289" s="10">
        <v>44286.0</v>
      </c>
      <c r="X289" s="1"/>
      <c r="Y289" s="1" t="s">
        <v>36</v>
      </c>
    </row>
    <row r="290">
      <c r="A290" s="1" t="s">
        <v>21654</v>
      </c>
      <c r="B290" s="1" t="s">
        <v>21655</v>
      </c>
      <c r="C290" s="1" t="s">
        <v>21656</v>
      </c>
      <c r="D290" s="1" t="s">
        <v>21657</v>
      </c>
      <c r="E290" s="1" t="s">
        <v>20544</v>
      </c>
      <c r="F290" s="1" t="s">
        <v>21658</v>
      </c>
      <c r="G290" s="1" t="s">
        <v>21659</v>
      </c>
      <c r="I290" s="1" t="s">
        <v>21660</v>
      </c>
      <c r="J290" s="4" t="s">
        <v>21661</v>
      </c>
      <c r="K290" s="1" t="s">
        <v>30</v>
      </c>
      <c r="L290" s="1" t="s">
        <v>10828</v>
      </c>
      <c r="M290" s="1" t="s">
        <v>10828</v>
      </c>
      <c r="N290" s="1" t="s">
        <v>21662</v>
      </c>
      <c r="O290" s="1" t="s">
        <v>21663</v>
      </c>
      <c r="P290" s="1">
        <v>2.0</v>
      </c>
      <c r="Q290" s="1">
        <v>1.0</v>
      </c>
      <c r="U290" s="1">
        <v>34.0</v>
      </c>
      <c r="V290" s="1" t="s">
        <v>21664</v>
      </c>
      <c r="W290" s="10">
        <v>44244.0</v>
      </c>
      <c r="X290" s="1" t="s">
        <v>135</v>
      </c>
      <c r="Y290" s="1" t="s">
        <v>199</v>
      </c>
    </row>
    <row r="291">
      <c r="A291" s="1" t="s">
        <v>21665</v>
      </c>
      <c r="B291" s="1" t="s">
        <v>21666</v>
      </c>
      <c r="C291" s="1" t="s">
        <v>21667</v>
      </c>
      <c r="D291" s="1" t="s">
        <v>21668</v>
      </c>
      <c r="J291" s="4" t="s">
        <v>21669</v>
      </c>
      <c r="K291" s="1" t="s">
        <v>30</v>
      </c>
      <c r="L291" s="1" t="s">
        <v>19226</v>
      </c>
      <c r="M291" s="1" t="s">
        <v>21670</v>
      </c>
      <c r="N291" s="1" t="s">
        <v>21671</v>
      </c>
      <c r="O291" s="1" t="s">
        <v>21672</v>
      </c>
      <c r="P291" s="1">
        <v>1.0</v>
      </c>
      <c r="Q291" s="1">
        <v>1.0</v>
      </c>
      <c r="U291" s="1">
        <v>51.0</v>
      </c>
      <c r="V291" s="1" t="s">
        <v>21673</v>
      </c>
      <c r="W291" s="10">
        <v>44135.0</v>
      </c>
      <c r="X291" s="1"/>
      <c r="Y291" s="1"/>
    </row>
    <row r="292">
      <c r="A292" s="1" t="s">
        <v>21674</v>
      </c>
      <c r="B292" s="1" t="s">
        <v>21675</v>
      </c>
      <c r="C292" s="1" t="s">
        <v>21676</v>
      </c>
      <c r="D292" s="1" t="s">
        <v>21677</v>
      </c>
      <c r="F292" s="1" t="s">
        <v>21678</v>
      </c>
      <c r="G292" s="1" t="s">
        <v>21679</v>
      </c>
      <c r="H292" s="1" t="s">
        <v>21680</v>
      </c>
      <c r="I292" s="1" t="s">
        <v>21681</v>
      </c>
      <c r="J292" s="4" t="s">
        <v>21682</v>
      </c>
      <c r="K292" s="1" t="s">
        <v>30</v>
      </c>
      <c r="L292" s="1" t="s">
        <v>10828</v>
      </c>
      <c r="M292" s="1" t="s">
        <v>10828</v>
      </c>
      <c r="N292" s="1" t="s">
        <v>21683</v>
      </c>
      <c r="O292" s="1" t="s">
        <v>21684</v>
      </c>
      <c r="P292" s="1">
        <v>1.0</v>
      </c>
      <c r="Q292" s="1">
        <v>1.0</v>
      </c>
      <c r="U292" s="1">
        <v>102.0</v>
      </c>
      <c r="V292" s="1" t="s">
        <v>21685</v>
      </c>
      <c r="W292" s="10">
        <v>43837.0</v>
      </c>
      <c r="X292" s="1"/>
      <c r="Y292" s="1" t="s">
        <v>168</v>
      </c>
    </row>
    <row r="293">
      <c r="A293" s="1" t="s">
        <v>21686</v>
      </c>
      <c r="B293" s="1" t="s">
        <v>21687</v>
      </c>
      <c r="C293" s="1" t="s">
        <v>21688</v>
      </c>
      <c r="D293" s="1" t="s">
        <v>21689</v>
      </c>
      <c r="E293" s="1" t="s">
        <v>21690</v>
      </c>
      <c r="F293" s="1" t="s">
        <v>1943</v>
      </c>
      <c r="G293" s="1" t="s">
        <v>21691</v>
      </c>
      <c r="H293" s="1" t="s">
        <v>21692</v>
      </c>
      <c r="I293" s="1" t="s">
        <v>21687</v>
      </c>
      <c r="J293" s="4" t="s">
        <v>21693</v>
      </c>
      <c r="K293" s="1" t="s">
        <v>30</v>
      </c>
      <c r="L293" s="1" t="s">
        <v>10828</v>
      </c>
      <c r="M293" s="1" t="s">
        <v>21694</v>
      </c>
      <c r="N293" s="1" t="s">
        <v>21695</v>
      </c>
      <c r="O293" s="1" t="s">
        <v>21696</v>
      </c>
      <c r="P293" s="1">
        <v>1.0</v>
      </c>
      <c r="Q293" s="1">
        <v>1.0</v>
      </c>
      <c r="T293" s="1">
        <v>3.0</v>
      </c>
      <c r="U293" s="1">
        <v>44.0</v>
      </c>
      <c r="V293" s="1" t="s">
        <v>21697</v>
      </c>
      <c r="W293" s="10">
        <v>43807.0</v>
      </c>
      <c r="X293" s="1" t="s">
        <v>95</v>
      </c>
      <c r="Y293" s="1" t="s">
        <v>168</v>
      </c>
    </row>
    <row r="294">
      <c r="A294" s="1" t="s">
        <v>21698</v>
      </c>
      <c r="B294" s="1" t="s">
        <v>21699</v>
      </c>
      <c r="C294" s="1" t="s">
        <v>21700</v>
      </c>
      <c r="D294" s="1" t="s">
        <v>21701</v>
      </c>
      <c r="E294" s="1" t="s">
        <v>21702</v>
      </c>
      <c r="G294" s="1" t="s">
        <v>21703</v>
      </c>
      <c r="H294" s="1" t="s">
        <v>21704</v>
      </c>
      <c r="I294" s="1" t="s">
        <v>21705</v>
      </c>
      <c r="J294" s="4" t="s">
        <v>21706</v>
      </c>
      <c r="K294" s="1" t="s">
        <v>401</v>
      </c>
      <c r="L294" s="1" t="s">
        <v>10828</v>
      </c>
      <c r="M294" s="1" t="s">
        <v>10828</v>
      </c>
      <c r="N294" s="1" t="s">
        <v>21707</v>
      </c>
      <c r="O294" s="1" t="s">
        <v>21708</v>
      </c>
      <c r="P294" s="1">
        <v>1.0</v>
      </c>
      <c r="R294" s="1">
        <v>1.0</v>
      </c>
      <c r="U294" s="1">
        <v>283.0</v>
      </c>
      <c r="V294" s="1" t="s">
        <v>21709</v>
      </c>
      <c r="W294" s="9"/>
      <c r="X294" s="1" t="s">
        <v>135</v>
      </c>
      <c r="Y294" s="1" t="s">
        <v>199</v>
      </c>
    </row>
    <row r="295">
      <c r="A295" s="1" t="s">
        <v>21710</v>
      </c>
      <c r="B295" s="1" t="s">
        <v>21711</v>
      </c>
      <c r="C295" s="1" t="s">
        <v>21712</v>
      </c>
      <c r="J295" s="4" t="s">
        <v>21713</v>
      </c>
      <c r="K295" s="1" t="s">
        <v>30</v>
      </c>
      <c r="L295" s="1" t="s">
        <v>10828</v>
      </c>
      <c r="M295" s="1" t="s">
        <v>10828</v>
      </c>
      <c r="N295" s="1" t="s">
        <v>21714</v>
      </c>
      <c r="O295" s="1" t="s">
        <v>21715</v>
      </c>
      <c r="P295" s="1">
        <v>1.0</v>
      </c>
      <c r="Q295" s="1">
        <v>1.0</v>
      </c>
      <c r="U295" s="1">
        <v>20.0</v>
      </c>
      <c r="V295" s="1" t="s">
        <v>21716</v>
      </c>
      <c r="W295" s="10">
        <v>44308.0</v>
      </c>
      <c r="X295" s="1"/>
      <c r="Y295" s="6"/>
    </row>
    <row r="296">
      <c r="A296" s="1" t="s">
        <v>21717</v>
      </c>
      <c r="B296" s="1" t="s">
        <v>20340</v>
      </c>
      <c r="C296" s="1" t="s">
        <v>21718</v>
      </c>
      <c r="D296" s="1" t="s">
        <v>21719</v>
      </c>
      <c r="E296" s="1" t="s">
        <v>21720</v>
      </c>
      <c r="F296" s="1" t="s">
        <v>21721</v>
      </c>
      <c r="G296" s="1" t="s">
        <v>21722</v>
      </c>
      <c r="H296" s="1" t="s">
        <v>21723</v>
      </c>
      <c r="I296" s="1" t="s">
        <v>21724</v>
      </c>
      <c r="J296" s="4" t="s">
        <v>21725</v>
      </c>
      <c r="K296" s="1" t="s">
        <v>30</v>
      </c>
      <c r="L296" s="1" t="s">
        <v>10828</v>
      </c>
      <c r="M296" s="1" t="s">
        <v>10828</v>
      </c>
      <c r="N296" s="1" t="s">
        <v>21726</v>
      </c>
      <c r="O296" s="1" t="s">
        <v>21727</v>
      </c>
      <c r="P296" s="1">
        <v>1.0</v>
      </c>
      <c r="Q296" s="1">
        <v>1.0</v>
      </c>
      <c r="R296" s="1">
        <v>3.0</v>
      </c>
      <c r="U296" s="1">
        <v>10.0</v>
      </c>
      <c r="V296" s="1" t="s">
        <v>21728</v>
      </c>
      <c r="W296" s="10">
        <v>44066.0</v>
      </c>
      <c r="X296" s="1"/>
      <c r="Y296" s="1" t="s">
        <v>199</v>
      </c>
    </row>
    <row r="297">
      <c r="A297" s="1" t="s">
        <v>21729</v>
      </c>
      <c r="B297" s="1" t="s">
        <v>21730</v>
      </c>
      <c r="C297" s="1" t="s">
        <v>21731</v>
      </c>
      <c r="D297" s="1" t="s">
        <v>21732</v>
      </c>
      <c r="E297" s="1" t="s">
        <v>21733</v>
      </c>
      <c r="F297" s="1" t="s">
        <v>21734</v>
      </c>
      <c r="G297" s="1" t="s">
        <v>21735</v>
      </c>
      <c r="H297" s="1" t="s">
        <v>21736</v>
      </c>
      <c r="I297" s="1" t="s">
        <v>21737</v>
      </c>
      <c r="J297" s="4" t="s">
        <v>21738</v>
      </c>
      <c r="K297" s="1" t="s">
        <v>30</v>
      </c>
      <c r="L297" s="1" t="s">
        <v>10828</v>
      </c>
      <c r="M297" s="1" t="s">
        <v>21739</v>
      </c>
      <c r="N297" s="1" t="s">
        <v>21740</v>
      </c>
      <c r="O297" s="1" t="s">
        <v>21741</v>
      </c>
      <c r="P297" s="1">
        <v>1.0</v>
      </c>
      <c r="Q297" s="1">
        <v>1.0</v>
      </c>
      <c r="R297" s="1">
        <v>1.0</v>
      </c>
      <c r="U297" s="1">
        <v>51.0</v>
      </c>
      <c r="V297" s="1" t="s">
        <v>21742</v>
      </c>
      <c r="W297" s="10">
        <v>43534.0</v>
      </c>
      <c r="X297" s="1" t="s">
        <v>95</v>
      </c>
      <c r="Y297" s="1" t="s">
        <v>168</v>
      </c>
    </row>
    <row r="298">
      <c r="A298" s="1" t="s">
        <v>21743</v>
      </c>
      <c r="B298" s="1" t="s">
        <v>21744</v>
      </c>
      <c r="C298" s="1" t="s">
        <v>21745</v>
      </c>
      <c r="D298" s="1" t="s">
        <v>21746</v>
      </c>
      <c r="G298" s="1" t="s">
        <v>15346</v>
      </c>
      <c r="J298" s="4" t="s">
        <v>21747</v>
      </c>
      <c r="K298" s="1" t="s">
        <v>30</v>
      </c>
      <c r="L298" s="1" t="s">
        <v>10828</v>
      </c>
      <c r="M298" s="1" t="s">
        <v>15725</v>
      </c>
      <c r="N298" s="1" t="s">
        <v>21748</v>
      </c>
      <c r="O298" s="1" t="s">
        <v>21749</v>
      </c>
      <c r="P298" s="1">
        <v>2.0</v>
      </c>
      <c r="Q298" s="1">
        <v>1.0</v>
      </c>
      <c r="U298" s="1">
        <v>180.0</v>
      </c>
      <c r="V298" s="1" t="s">
        <v>21750</v>
      </c>
      <c r="W298" s="10">
        <v>44043.0</v>
      </c>
      <c r="X298" s="1"/>
      <c r="Y298" s="1" t="s">
        <v>36</v>
      </c>
    </row>
    <row r="299">
      <c r="A299" s="1" t="s">
        <v>21751</v>
      </c>
      <c r="B299" s="1" t="s">
        <v>21752</v>
      </c>
      <c r="C299" s="1" t="s">
        <v>21570</v>
      </c>
      <c r="J299" s="4" t="s">
        <v>21753</v>
      </c>
      <c r="K299" s="1" t="s">
        <v>30</v>
      </c>
      <c r="L299" s="1" t="s">
        <v>30</v>
      </c>
      <c r="N299" s="1" t="s">
        <v>21754</v>
      </c>
      <c r="O299" s="1" t="s">
        <v>21755</v>
      </c>
      <c r="P299" s="1">
        <v>1.0</v>
      </c>
      <c r="Q299" s="1">
        <v>1.0</v>
      </c>
      <c r="U299" s="1">
        <v>60.0</v>
      </c>
      <c r="V299" s="1" t="s">
        <v>21756</v>
      </c>
      <c r="W299" s="10">
        <v>44080.0</v>
      </c>
      <c r="X299" s="1"/>
      <c r="Y299" s="6"/>
    </row>
    <row r="300">
      <c r="A300" s="1" t="s">
        <v>21757</v>
      </c>
      <c r="B300" s="1" t="s">
        <v>21758</v>
      </c>
      <c r="C300" s="1" t="s">
        <v>21349</v>
      </c>
      <c r="D300" s="1" t="s">
        <v>21350</v>
      </c>
      <c r="E300" s="1" t="s">
        <v>18489</v>
      </c>
      <c r="G300" s="1" t="s">
        <v>21351</v>
      </c>
      <c r="J300" s="4" t="s">
        <v>21759</v>
      </c>
      <c r="K300" s="1" t="s">
        <v>30</v>
      </c>
      <c r="L300" s="1" t="s">
        <v>10828</v>
      </c>
      <c r="M300" s="1" t="s">
        <v>10828</v>
      </c>
      <c r="N300" s="1" t="s">
        <v>21760</v>
      </c>
      <c r="O300" s="1" t="s">
        <v>21761</v>
      </c>
      <c r="P300" s="1">
        <v>1.0</v>
      </c>
      <c r="Q300" s="1">
        <v>1.0</v>
      </c>
      <c r="T300" s="1">
        <v>2.0</v>
      </c>
      <c r="U300" s="1">
        <v>32.0</v>
      </c>
      <c r="V300" s="1" t="s">
        <v>21762</v>
      </c>
      <c r="W300" s="10">
        <v>44001.0</v>
      </c>
      <c r="X300" s="1"/>
      <c r="Y300" s="1" t="s">
        <v>36</v>
      </c>
    </row>
    <row r="301">
      <c r="A301" s="1" t="s">
        <v>21763</v>
      </c>
      <c r="B301" s="1" t="s">
        <v>21764</v>
      </c>
      <c r="C301" s="1" t="s">
        <v>21765</v>
      </c>
      <c r="D301" s="1" t="s">
        <v>21766</v>
      </c>
      <c r="F301" s="1" t="s">
        <v>21767</v>
      </c>
      <c r="H301" s="1" t="s">
        <v>21768</v>
      </c>
      <c r="I301" s="1" t="s">
        <v>21769</v>
      </c>
      <c r="J301" s="4" t="s">
        <v>21770</v>
      </c>
      <c r="K301" s="1" t="s">
        <v>401</v>
      </c>
      <c r="L301" s="1" t="s">
        <v>10828</v>
      </c>
      <c r="M301" s="1" t="s">
        <v>10828</v>
      </c>
      <c r="N301" s="1" t="s">
        <v>21771</v>
      </c>
      <c r="O301" s="1" t="s">
        <v>21772</v>
      </c>
      <c r="P301" s="1">
        <v>2.0</v>
      </c>
      <c r="Q301" s="1">
        <v>2.0</v>
      </c>
      <c r="S301" s="1">
        <v>1.0</v>
      </c>
      <c r="U301" s="1">
        <v>434.0</v>
      </c>
      <c r="V301" s="1" t="s">
        <v>21773</v>
      </c>
      <c r="W301" s="10">
        <v>43841.0</v>
      </c>
      <c r="X301" s="1" t="s">
        <v>95</v>
      </c>
      <c r="Y301" s="1" t="s">
        <v>36</v>
      </c>
    </row>
    <row r="302">
      <c r="A302" s="1" t="s">
        <v>21774</v>
      </c>
      <c r="B302" s="1" t="s">
        <v>21775</v>
      </c>
      <c r="C302" s="1" t="s">
        <v>20741</v>
      </c>
      <c r="D302" s="1" t="s">
        <v>20742</v>
      </c>
      <c r="E302" s="1" t="s">
        <v>20743</v>
      </c>
      <c r="F302" s="1" t="s">
        <v>20744</v>
      </c>
      <c r="G302" s="1" t="s">
        <v>20745</v>
      </c>
      <c r="J302" s="4" t="s">
        <v>21776</v>
      </c>
      <c r="K302" s="1" t="s">
        <v>30</v>
      </c>
      <c r="L302" s="1" t="s">
        <v>10828</v>
      </c>
      <c r="M302" s="1" t="s">
        <v>10828</v>
      </c>
      <c r="N302" s="1" t="s">
        <v>21777</v>
      </c>
      <c r="O302" s="1" t="s">
        <v>21778</v>
      </c>
      <c r="P302" s="1">
        <v>4.0</v>
      </c>
      <c r="Q302" s="1">
        <v>2.0</v>
      </c>
      <c r="U302" s="1">
        <v>12.0</v>
      </c>
      <c r="V302" s="1" t="s">
        <v>21779</v>
      </c>
      <c r="W302" s="10">
        <v>44313.0</v>
      </c>
      <c r="X302" s="1"/>
      <c r="Y302" s="1" t="s">
        <v>199</v>
      </c>
    </row>
    <row r="303">
      <c r="A303" s="1" t="s">
        <v>21780</v>
      </c>
      <c r="B303" s="1" t="s">
        <v>21781</v>
      </c>
      <c r="C303" s="1" t="s">
        <v>21782</v>
      </c>
      <c r="D303" s="1" t="s">
        <v>21783</v>
      </c>
      <c r="J303" s="4" t="s">
        <v>21784</v>
      </c>
      <c r="K303" s="1" t="s">
        <v>30</v>
      </c>
      <c r="L303" s="1" t="s">
        <v>10828</v>
      </c>
      <c r="M303" s="1" t="s">
        <v>21785</v>
      </c>
      <c r="N303" s="1" t="s">
        <v>21786</v>
      </c>
      <c r="O303" s="1" t="s">
        <v>21787</v>
      </c>
      <c r="P303" s="1">
        <v>1.0</v>
      </c>
      <c r="Q303" s="1">
        <v>1.0</v>
      </c>
      <c r="U303" s="1">
        <v>3.0</v>
      </c>
      <c r="V303" s="1" t="s">
        <v>21788</v>
      </c>
      <c r="W303" s="10">
        <v>43890.0</v>
      </c>
      <c r="X303" s="1"/>
      <c r="Y303" s="6"/>
    </row>
    <row r="304">
      <c r="A304" s="1" t="s">
        <v>21789</v>
      </c>
      <c r="B304" s="1" t="s">
        <v>21790</v>
      </c>
      <c r="C304" s="1" t="s">
        <v>21791</v>
      </c>
      <c r="D304" s="1" t="s">
        <v>21792</v>
      </c>
      <c r="E304" s="1" t="s">
        <v>21793</v>
      </c>
      <c r="F304" s="1" t="s">
        <v>21794</v>
      </c>
      <c r="G304" s="1" t="s">
        <v>18472</v>
      </c>
      <c r="I304" s="1" t="s">
        <v>21795</v>
      </c>
      <c r="J304" s="4" t="s">
        <v>21796</v>
      </c>
      <c r="K304" s="1" t="s">
        <v>2309</v>
      </c>
      <c r="L304" s="1" t="s">
        <v>19226</v>
      </c>
      <c r="M304" s="1" t="s">
        <v>21797</v>
      </c>
      <c r="N304" s="1" t="s">
        <v>21798</v>
      </c>
      <c r="O304" s="1" t="s">
        <v>21799</v>
      </c>
      <c r="P304" s="1">
        <v>1.0</v>
      </c>
      <c r="Q304" s="1">
        <v>2.0</v>
      </c>
      <c r="R304" s="1">
        <v>15.0</v>
      </c>
      <c r="S304" s="1">
        <v>5.0</v>
      </c>
      <c r="T304" s="1">
        <v>1.0</v>
      </c>
      <c r="U304" s="1">
        <v>308.0</v>
      </c>
      <c r="V304" s="1" t="s">
        <v>21800</v>
      </c>
      <c r="W304" s="10">
        <v>43457.0</v>
      </c>
      <c r="X304" s="1" t="s">
        <v>95</v>
      </c>
      <c r="Y304" s="1" t="s">
        <v>36</v>
      </c>
    </row>
    <row r="305">
      <c r="A305" s="1" t="s">
        <v>21801</v>
      </c>
      <c r="B305" s="1" t="s">
        <v>21802</v>
      </c>
      <c r="C305" s="1" t="s">
        <v>21803</v>
      </c>
      <c r="I305" s="1" t="s">
        <v>21804</v>
      </c>
      <c r="J305" s="4" t="s">
        <v>21805</v>
      </c>
      <c r="K305" s="1" t="s">
        <v>30</v>
      </c>
      <c r="L305" s="1" t="s">
        <v>10828</v>
      </c>
      <c r="M305" s="1" t="s">
        <v>10828</v>
      </c>
      <c r="N305" s="1" t="s">
        <v>21806</v>
      </c>
      <c r="O305" s="1" t="s">
        <v>21807</v>
      </c>
      <c r="P305" s="1">
        <v>3.0</v>
      </c>
      <c r="Q305" s="1">
        <v>2.0</v>
      </c>
      <c r="U305" s="1">
        <v>39.0</v>
      </c>
      <c r="V305" s="1" t="s">
        <v>21808</v>
      </c>
      <c r="W305" s="10">
        <v>44297.0</v>
      </c>
      <c r="X305" s="1"/>
      <c r="Y305" s="1" t="s">
        <v>36</v>
      </c>
    </row>
    <row r="306">
      <c r="A306" s="1" t="s">
        <v>21809</v>
      </c>
      <c r="B306" s="1" t="s">
        <v>21810</v>
      </c>
      <c r="C306" s="1" t="s">
        <v>21811</v>
      </c>
      <c r="E306" s="1" t="s">
        <v>21812</v>
      </c>
      <c r="J306" s="4" t="s">
        <v>21813</v>
      </c>
      <c r="K306" s="1" t="s">
        <v>30</v>
      </c>
      <c r="L306" s="1" t="s">
        <v>79</v>
      </c>
      <c r="M306" s="1" t="s">
        <v>21814</v>
      </c>
      <c r="N306" s="1" t="s">
        <v>21815</v>
      </c>
      <c r="O306" s="1" t="s">
        <v>21816</v>
      </c>
      <c r="P306" s="1">
        <v>1.0</v>
      </c>
      <c r="Q306" s="1">
        <v>1.0</v>
      </c>
      <c r="U306" s="1">
        <v>7.0</v>
      </c>
      <c r="V306" s="1" t="s">
        <v>21817</v>
      </c>
      <c r="W306" s="9"/>
      <c r="X306" s="1"/>
      <c r="Y306" s="1" t="s">
        <v>199</v>
      </c>
    </row>
    <row r="307">
      <c r="A307" s="1" t="s">
        <v>21818</v>
      </c>
      <c r="B307" s="1" t="s">
        <v>21819</v>
      </c>
      <c r="C307" s="1" t="s">
        <v>21820</v>
      </c>
      <c r="D307" s="1" t="s">
        <v>21821</v>
      </c>
      <c r="J307" s="4" t="s">
        <v>21822</v>
      </c>
      <c r="K307" s="1" t="s">
        <v>30</v>
      </c>
      <c r="L307" s="1" t="s">
        <v>79</v>
      </c>
      <c r="M307" s="1" t="s">
        <v>21814</v>
      </c>
      <c r="N307" s="1" t="s">
        <v>21823</v>
      </c>
      <c r="O307" s="1" t="s">
        <v>21824</v>
      </c>
      <c r="P307" s="1">
        <v>1.0</v>
      </c>
      <c r="Q307" s="1">
        <v>1.0</v>
      </c>
      <c r="U307" s="1">
        <v>8.0</v>
      </c>
      <c r="V307" s="1" t="s">
        <v>21825</v>
      </c>
      <c r="W307" s="9"/>
      <c r="X307" s="1"/>
      <c r="Y307" s="1" t="s">
        <v>168</v>
      </c>
    </row>
    <row r="308">
      <c r="A308" s="1" t="s">
        <v>21826</v>
      </c>
      <c r="B308" s="1" t="s">
        <v>21827</v>
      </c>
      <c r="C308" s="1" t="s">
        <v>20867</v>
      </c>
      <c r="D308" s="1" t="s">
        <v>20868</v>
      </c>
      <c r="E308" s="1" t="s">
        <v>20869</v>
      </c>
      <c r="F308" s="1" t="s">
        <v>20870</v>
      </c>
      <c r="G308" s="1" t="s">
        <v>20871</v>
      </c>
      <c r="I308" s="1" t="s">
        <v>21828</v>
      </c>
      <c r="J308" s="4" t="s">
        <v>21829</v>
      </c>
      <c r="K308" s="1" t="s">
        <v>401</v>
      </c>
      <c r="L308" s="1" t="s">
        <v>10828</v>
      </c>
      <c r="M308" s="1" t="s">
        <v>10828</v>
      </c>
      <c r="N308" s="1" t="s">
        <v>21830</v>
      </c>
      <c r="O308" s="1" t="s">
        <v>21831</v>
      </c>
      <c r="P308" s="1">
        <v>2.0</v>
      </c>
      <c r="Q308" s="1">
        <v>1.0</v>
      </c>
      <c r="U308" s="1">
        <v>7.0</v>
      </c>
      <c r="V308" s="1" t="s">
        <v>21832</v>
      </c>
      <c r="W308" s="9"/>
      <c r="X308" s="1" t="s">
        <v>95</v>
      </c>
      <c r="Y308" s="1" t="s">
        <v>199</v>
      </c>
    </row>
    <row r="309">
      <c r="A309" s="1" t="s">
        <v>21833</v>
      </c>
      <c r="B309" s="1" t="s">
        <v>21834</v>
      </c>
      <c r="C309" s="1" t="s">
        <v>21835</v>
      </c>
      <c r="D309" s="1" t="s">
        <v>21836</v>
      </c>
      <c r="F309" s="1" t="s">
        <v>21837</v>
      </c>
      <c r="I309" s="1" t="s">
        <v>21838</v>
      </c>
      <c r="J309" s="4" t="s">
        <v>21839</v>
      </c>
      <c r="K309" s="1" t="s">
        <v>30</v>
      </c>
      <c r="L309" s="1" t="s">
        <v>10828</v>
      </c>
      <c r="M309" s="1" t="s">
        <v>21840</v>
      </c>
      <c r="N309" s="1" t="s">
        <v>21841</v>
      </c>
      <c r="O309" s="1" t="s">
        <v>21842</v>
      </c>
      <c r="P309" s="1">
        <v>1.0</v>
      </c>
      <c r="Q309" s="1">
        <v>1.0</v>
      </c>
      <c r="R309" s="1">
        <v>1.0</v>
      </c>
      <c r="U309" s="1">
        <v>20.0</v>
      </c>
      <c r="V309" s="1" t="s">
        <v>21843</v>
      </c>
      <c r="W309" s="9"/>
      <c r="X309" s="1" t="s">
        <v>135</v>
      </c>
      <c r="Y309" s="1" t="s">
        <v>199</v>
      </c>
    </row>
    <row r="310">
      <c r="A310" s="1" t="s">
        <v>21844</v>
      </c>
      <c r="B310" s="1" t="s">
        <v>21845</v>
      </c>
      <c r="C310" s="1" t="s">
        <v>21846</v>
      </c>
      <c r="D310" s="1" t="s">
        <v>21847</v>
      </c>
      <c r="E310" s="1" t="s">
        <v>21848</v>
      </c>
      <c r="F310" s="1" t="s">
        <v>21849</v>
      </c>
      <c r="G310" s="1" t="s">
        <v>10519</v>
      </c>
      <c r="H310" s="1" t="s">
        <v>21850</v>
      </c>
      <c r="I310" s="1" t="s">
        <v>21851</v>
      </c>
      <c r="J310" s="4" t="s">
        <v>21852</v>
      </c>
      <c r="K310" s="1" t="s">
        <v>2309</v>
      </c>
      <c r="L310" s="1" t="s">
        <v>10828</v>
      </c>
      <c r="M310" s="1" t="s">
        <v>21853</v>
      </c>
      <c r="N310" s="1" t="s">
        <v>21854</v>
      </c>
      <c r="O310" s="1" t="s">
        <v>21855</v>
      </c>
      <c r="P310" s="1">
        <v>1.0</v>
      </c>
      <c r="Q310" s="1">
        <v>1.0</v>
      </c>
      <c r="R310" s="1">
        <v>3.0</v>
      </c>
      <c r="T310" s="1">
        <v>3.0</v>
      </c>
      <c r="U310" s="1">
        <v>943.0</v>
      </c>
      <c r="V310" s="1" t="s">
        <v>21856</v>
      </c>
      <c r="W310" s="10">
        <v>42889.0</v>
      </c>
      <c r="X310" s="1" t="s">
        <v>95</v>
      </c>
      <c r="Y310" s="1" t="s">
        <v>36</v>
      </c>
    </row>
    <row r="311">
      <c r="A311" s="1" t="s">
        <v>21857</v>
      </c>
      <c r="B311" s="1" t="s">
        <v>21858</v>
      </c>
      <c r="C311" s="1" t="s">
        <v>21859</v>
      </c>
      <c r="D311" s="1" t="s">
        <v>21860</v>
      </c>
      <c r="F311" s="1" t="s">
        <v>21861</v>
      </c>
      <c r="H311" s="1" t="s">
        <v>21862</v>
      </c>
      <c r="I311" s="1" t="s">
        <v>21863</v>
      </c>
      <c r="J311" s="4" t="s">
        <v>21864</v>
      </c>
      <c r="K311" s="1" t="s">
        <v>2309</v>
      </c>
      <c r="L311" s="1" t="s">
        <v>10828</v>
      </c>
      <c r="M311" s="1" t="s">
        <v>15714</v>
      </c>
      <c r="N311" s="1" t="s">
        <v>21865</v>
      </c>
      <c r="O311" s="1" t="s">
        <v>21866</v>
      </c>
      <c r="P311" s="1">
        <v>1.0</v>
      </c>
      <c r="Q311" s="1">
        <v>1.0</v>
      </c>
      <c r="R311" s="1">
        <v>1.0</v>
      </c>
      <c r="T311" s="1">
        <v>9.0</v>
      </c>
      <c r="U311" s="1">
        <v>859.0</v>
      </c>
      <c r="V311" s="1" t="s">
        <v>21867</v>
      </c>
      <c r="W311" s="9"/>
      <c r="X311" s="1" t="s">
        <v>95</v>
      </c>
      <c r="Y311" s="1" t="s">
        <v>36</v>
      </c>
    </row>
    <row r="312">
      <c r="A312" s="1" t="s">
        <v>21868</v>
      </c>
      <c r="B312" s="1" t="s">
        <v>21869</v>
      </c>
      <c r="C312" s="1" t="s">
        <v>21870</v>
      </c>
      <c r="J312" s="4" t="s">
        <v>21871</v>
      </c>
      <c r="K312" s="1" t="s">
        <v>30</v>
      </c>
      <c r="L312" s="1" t="s">
        <v>10828</v>
      </c>
      <c r="M312" s="1" t="s">
        <v>21872</v>
      </c>
      <c r="N312" s="1" t="s">
        <v>21873</v>
      </c>
      <c r="O312" s="1" t="s">
        <v>21874</v>
      </c>
      <c r="P312" s="1">
        <v>1.0</v>
      </c>
      <c r="Q312" s="1">
        <v>1.0</v>
      </c>
      <c r="U312" s="1">
        <v>108.0</v>
      </c>
      <c r="V312" s="1" t="s">
        <v>21875</v>
      </c>
      <c r="W312" s="10">
        <v>44116.0</v>
      </c>
      <c r="X312" s="1"/>
      <c r="Y312" s="1" t="s">
        <v>199</v>
      </c>
    </row>
    <row r="313">
      <c r="A313" s="1" t="s">
        <v>21876</v>
      </c>
      <c r="B313" s="1" t="s">
        <v>21877</v>
      </c>
      <c r="C313" s="1" t="s">
        <v>20713</v>
      </c>
      <c r="D313" s="1" t="s">
        <v>20714</v>
      </c>
      <c r="E313" s="1" t="s">
        <v>20715</v>
      </c>
      <c r="F313" s="1" t="s">
        <v>20716</v>
      </c>
      <c r="G313" s="1" t="s">
        <v>20526</v>
      </c>
      <c r="J313" s="4" t="s">
        <v>21878</v>
      </c>
      <c r="K313" s="1" t="s">
        <v>401</v>
      </c>
      <c r="L313" s="1" t="s">
        <v>10828</v>
      </c>
      <c r="M313" s="1" t="s">
        <v>10828</v>
      </c>
      <c r="N313" s="1" t="s">
        <v>21879</v>
      </c>
      <c r="O313" s="1" t="s">
        <v>21880</v>
      </c>
      <c r="P313" s="1">
        <v>1.0</v>
      </c>
      <c r="Q313" s="1">
        <v>1.0</v>
      </c>
      <c r="U313" s="1">
        <v>35.0</v>
      </c>
      <c r="V313" s="1" t="s">
        <v>21881</v>
      </c>
      <c r="W313" s="10">
        <v>44244.0</v>
      </c>
      <c r="X313" s="1" t="s">
        <v>135</v>
      </c>
      <c r="Y313" s="6"/>
    </row>
    <row r="314">
      <c r="A314" s="1" t="s">
        <v>21882</v>
      </c>
      <c r="B314" s="1" t="s">
        <v>21883</v>
      </c>
      <c r="C314" s="1" t="s">
        <v>21884</v>
      </c>
      <c r="I314" s="1" t="s">
        <v>21885</v>
      </c>
      <c r="J314" s="4" t="s">
        <v>21886</v>
      </c>
      <c r="K314" s="1" t="s">
        <v>30</v>
      </c>
      <c r="L314" s="1" t="s">
        <v>8089</v>
      </c>
      <c r="M314" s="1" t="s">
        <v>19188</v>
      </c>
      <c r="N314" s="1" t="s">
        <v>21887</v>
      </c>
      <c r="O314" s="1" t="s">
        <v>21888</v>
      </c>
      <c r="P314" s="1">
        <v>4.0</v>
      </c>
      <c r="Q314" s="1">
        <v>3.0</v>
      </c>
      <c r="R314" s="1">
        <v>4.0</v>
      </c>
      <c r="S314" s="1">
        <v>4.0</v>
      </c>
      <c r="U314" s="1">
        <v>101.0</v>
      </c>
      <c r="V314" s="1" t="s">
        <v>21889</v>
      </c>
      <c r="W314" s="10">
        <v>44029.0</v>
      </c>
      <c r="X314" s="1"/>
      <c r="Y314" s="1" t="s">
        <v>199</v>
      </c>
    </row>
    <row r="315">
      <c r="A315" s="1" t="s">
        <v>21890</v>
      </c>
      <c r="B315" s="1" t="s">
        <v>21891</v>
      </c>
      <c r="C315" s="1" t="s">
        <v>21892</v>
      </c>
      <c r="I315" s="1" t="s">
        <v>21893</v>
      </c>
      <c r="J315" s="4" t="s">
        <v>21894</v>
      </c>
      <c r="K315" s="1" t="s">
        <v>30</v>
      </c>
      <c r="L315" s="1" t="s">
        <v>10828</v>
      </c>
      <c r="M315" s="1" t="s">
        <v>10828</v>
      </c>
      <c r="N315" s="1" t="s">
        <v>21895</v>
      </c>
      <c r="O315" s="1" t="s">
        <v>21896</v>
      </c>
      <c r="P315" s="1">
        <v>1.0</v>
      </c>
      <c r="Q315" s="1">
        <v>1.0</v>
      </c>
      <c r="U315" s="1">
        <v>2.0</v>
      </c>
      <c r="V315" s="1" t="s">
        <v>21897</v>
      </c>
      <c r="W315" s="10">
        <v>44314.0</v>
      </c>
      <c r="X315" s="1"/>
      <c r="Y315" s="1" t="s">
        <v>36</v>
      </c>
    </row>
    <row r="316">
      <c r="A316" s="1" t="s">
        <v>21898</v>
      </c>
      <c r="B316" s="1" t="s">
        <v>21899</v>
      </c>
      <c r="C316" s="1" t="s">
        <v>21900</v>
      </c>
      <c r="D316" s="1" t="s">
        <v>21901</v>
      </c>
      <c r="F316" s="1" t="s">
        <v>21902</v>
      </c>
      <c r="G316" s="1" t="s">
        <v>21903</v>
      </c>
      <c r="I316" s="1" t="s">
        <v>21904</v>
      </c>
      <c r="J316" s="4" t="s">
        <v>21905</v>
      </c>
      <c r="K316" s="1" t="s">
        <v>30</v>
      </c>
      <c r="L316" s="1" t="s">
        <v>19226</v>
      </c>
      <c r="M316" s="1" t="s">
        <v>19226</v>
      </c>
      <c r="N316" s="1" t="s">
        <v>21906</v>
      </c>
      <c r="O316" s="1" t="s">
        <v>21907</v>
      </c>
      <c r="P316" s="1">
        <v>1.0</v>
      </c>
      <c r="Q316" s="1">
        <v>1.0</v>
      </c>
      <c r="U316" s="1">
        <v>3.0</v>
      </c>
      <c r="V316" s="1" t="s">
        <v>21908</v>
      </c>
      <c r="W316" s="9"/>
      <c r="X316" s="1" t="s">
        <v>95</v>
      </c>
      <c r="Y316" s="1" t="s">
        <v>36</v>
      </c>
    </row>
    <row r="317">
      <c r="A317" s="1" t="s">
        <v>21909</v>
      </c>
      <c r="B317" s="1" t="s">
        <v>21910</v>
      </c>
      <c r="C317" s="1" t="s">
        <v>19113</v>
      </c>
      <c r="J317" s="4" t="s">
        <v>21911</v>
      </c>
      <c r="K317" s="1" t="s">
        <v>401</v>
      </c>
      <c r="L317" s="1" t="s">
        <v>10828</v>
      </c>
      <c r="M317" s="1" t="s">
        <v>21912</v>
      </c>
      <c r="N317" s="1" t="s">
        <v>21913</v>
      </c>
      <c r="O317" s="1" t="s">
        <v>21914</v>
      </c>
      <c r="P317" s="1">
        <v>418.0</v>
      </c>
      <c r="Q317" s="1">
        <v>6.0</v>
      </c>
      <c r="S317" s="1">
        <v>1.0</v>
      </c>
      <c r="U317" s="1">
        <v>103.0</v>
      </c>
      <c r="V317" s="1" t="s">
        <v>21915</v>
      </c>
      <c r="W317" s="10">
        <v>43984.0</v>
      </c>
      <c r="X317" s="1" t="s">
        <v>178</v>
      </c>
      <c r="Y317" s="1" t="s">
        <v>36</v>
      </c>
    </row>
    <row r="318">
      <c r="A318" s="1" t="s">
        <v>21916</v>
      </c>
      <c r="B318" s="1" t="s">
        <v>21917</v>
      </c>
      <c r="C318" s="1" t="s">
        <v>21918</v>
      </c>
      <c r="D318" s="1" t="s">
        <v>21919</v>
      </c>
      <c r="E318" s="1" t="s">
        <v>21920</v>
      </c>
      <c r="F318" s="1" t="s">
        <v>21921</v>
      </c>
      <c r="G318" s="1" t="s">
        <v>21922</v>
      </c>
      <c r="J318" s="4" t="s">
        <v>21923</v>
      </c>
      <c r="K318" s="1" t="s">
        <v>30</v>
      </c>
      <c r="L318" s="1" t="s">
        <v>10828</v>
      </c>
      <c r="M318" s="1" t="s">
        <v>10828</v>
      </c>
      <c r="N318" s="1" t="s">
        <v>21924</v>
      </c>
      <c r="O318" s="1" t="s">
        <v>21925</v>
      </c>
      <c r="P318" s="1">
        <v>1.0</v>
      </c>
      <c r="Q318" s="1">
        <v>1.0</v>
      </c>
      <c r="U318" s="1">
        <v>8.0</v>
      </c>
      <c r="V318" s="1" t="s">
        <v>21926</v>
      </c>
      <c r="W318" s="9"/>
      <c r="X318" s="1" t="s">
        <v>95</v>
      </c>
      <c r="Y318" s="6"/>
    </row>
    <row r="319">
      <c r="A319" s="1" t="s">
        <v>21927</v>
      </c>
      <c r="B319" s="1" t="s">
        <v>21928</v>
      </c>
      <c r="C319" s="1" t="s">
        <v>21929</v>
      </c>
      <c r="D319" s="1" t="s">
        <v>21930</v>
      </c>
      <c r="E319" s="1" t="s">
        <v>21931</v>
      </c>
      <c r="J319" s="4" t="s">
        <v>21932</v>
      </c>
      <c r="K319" s="1" t="s">
        <v>30</v>
      </c>
      <c r="L319" s="1" t="s">
        <v>10828</v>
      </c>
      <c r="M319" s="1" t="s">
        <v>10828</v>
      </c>
      <c r="N319" s="1" t="s">
        <v>21933</v>
      </c>
      <c r="O319" s="1" t="s">
        <v>21934</v>
      </c>
      <c r="P319" s="1">
        <v>1.0</v>
      </c>
      <c r="Q319" s="1">
        <v>1.0</v>
      </c>
      <c r="U319" s="1">
        <v>3.0</v>
      </c>
      <c r="V319" s="1" t="s">
        <v>21935</v>
      </c>
      <c r="W319" s="9"/>
      <c r="X319" s="1"/>
      <c r="Y319" s="1"/>
    </row>
    <row r="320">
      <c r="A320" s="1" t="s">
        <v>21936</v>
      </c>
      <c r="B320" s="1" t="s">
        <v>21937</v>
      </c>
      <c r="C320" s="1" t="s">
        <v>21938</v>
      </c>
      <c r="J320" s="4" t="s">
        <v>21939</v>
      </c>
      <c r="K320" s="1" t="s">
        <v>30</v>
      </c>
      <c r="L320" s="1" t="s">
        <v>10828</v>
      </c>
      <c r="M320" s="1" t="s">
        <v>10828</v>
      </c>
      <c r="N320" s="1" t="s">
        <v>21940</v>
      </c>
      <c r="O320" s="1" t="s">
        <v>21941</v>
      </c>
      <c r="P320" s="1">
        <v>2.0</v>
      </c>
      <c r="U320" s="1">
        <v>77.0</v>
      </c>
      <c r="V320" s="1" t="s">
        <v>21942</v>
      </c>
      <c r="W320" s="9"/>
      <c r="X320" s="1"/>
      <c r="Y320" s="6"/>
    </row>
    <row r="321">
      <c r="A321" s="1" t="s">
        <v>21943</v>
      </c>
      <c r="B321" s="1" t="s">
        <v>21944</v>
      </c>
      <c r="C321" s="1" t="s">
        <v>21945</v>
      </c>
      <c r="J321" s="4" t="s">
        <v>21946</v>
      </c>
      <c r="K321" s="1" t="s">
        <v>30</v>
      </c>
      <c r="L321" s="1" t="s">
        <v>79</v>
      </c>
      <c r="M321" s="1" t="s">
        <v>20099</v>
      </c>
      <c r="N321" s="1" t="s">
        <v>21947</v>
      </c>
      <c r="O321" s="1" t="s">
        <v>21948</v>
      </c>
      <c r="P321" s="1">
        <v>1.0</v>
      </c>
      <c r="Q321" s="1">
        <v>1.0</v>
      </c>
      <c r="U321" s="1">
        <v>1.0</v>
      </c>
      <c r="V321" s="1" t="s">
        <v>21949</v>
      </c>
      <c r="W321" s="10">
        <v>44310.0</v>
      </c>
      <c r="X321" s="1"/>
      <c r="Y321" s="6"/>
    </row>
    <row r="322">
      <c r="A322" s="1" t="s">
        <v>21950</v>
      </c>
      <c r="B322" s="1" t="s">
        <v>21951</v>
      </c>
      <c r="C322" s="1" t="s">
        <v>21952</v>
      </c>
      <c r="D322" s="1" t="s">
        <v>21953</v>
      </c>
      <c r="E322" s="1" t="s">
        <v>21954</v>
      </c>
      <c r="G322" s="1" t="s">
        <v>8682</v>
      </c>
      <c r="H322" s="1" t="s">
        <v>21955</v>
      </c>
      <c r="I322" s="1" t="s">
        <v>21956</v>
      </c>
      <c r="J322" s="4" t="s">
        <v>21957</v>
      </c>
      <c r="K322" s="1" t="s">
        <v>401</v>
      </c>
      <c r="L322" s="1" t="s">
        <v>10828</v>
      </c>
      <c r="M322" s="1" t="s">
        <v>10828</v>
      </c>
      <c r="N322" s="1" t="s">
        <v>21958</v>
      </c>
      <c r="O322" s="1" t="s">
        <v>21959</v>
      </c>
      <c r="P322" s="1">
        <v>1.0</v>
      </c>
      <c r="Q322" s="1">
        <v>1.0</v>
      </c>
      <c r="T322" s="1">
        <v>1.0</v>
      </c>
      <c r="U322" s="1">
        <v>179.0</v>
      </c>
      <c r="V322" s="1" t="s">
        <v>21960</v>
      </c>
      <c r="W322" s="9"/>
      <c r="X322" s="1"/>
      <c r="Y322" s="1" t="s">
        <v>36</v>
      </c>
    </row>
    <row r="323">
      <c r="A323" s="1" t="s">
        <v>21961</v>
      </c>
      <c r="B323" s="1" t="s">
        <v>21962</v>
      </c>
      <c r="C323" s="1" t="s">
        <v>21963</v>
      </c>
      <c r="D323" s="1" t="s">
        <v>21964</v>
      </c>
      <c r="E323" s="1" t="s">
        <v>21965</v>
      </c>
      <c r="F323" s="1" t="s">
        <v>21966</v>
      </c>
      <c r="G323" s="1" t="s">
        <v>13337</v>
      </c>
      <c r="I323" s="1" t="s">
        <v>21967</v>
      </c>
      <c r="J323" s="4" t="s">
        <v>21968</v>
      </c>
      <c r="K323" s="1" t="s">
        <v>401</v>
      </c>
      <c r="L323" s="1" t="s">
        <v>9903</v>
      </c>
      <c r="M323" s="1" t="s">
        <v>21969</v>
      </c>
      <c r="N323" s="1" t="s">
        <v>21970</v>
      </c>
      <c r="O323" s="1" t="s">
        <v>21971</v>
      </c>
      <c r="P323" s="1">
        <v>1.0</v>
      </c>
      <c r="Q323" s="1">
        <v>1.0</v>
      </c>
      <c r="U323" s="1">
        <v>18.0</v>
      </c>
      <c r="V323" s="1" t="s">
        <v>21972</v>
      </c>
      <c r="W323" s="10">
        <v>44232.0</v>
      </c>
      <c r="X323" s="1" t="s">
        <v>95</v>
      </c>
      <c r="Y323" s="1" t="s">
        <v>36</v>
      </c>
    </row>
    <row r="324">
      <c r="A324" s="1" t="s">
        <v>21973</v>
      </c>
      <c r="B324" s="1" t="s">
        <v>21974</v>
      </c>
      <c r="C324" s="1" t="s">
        <v>20785</v>
      </c>
      <c r="I324" s="1" t="s">
        <v>21975</v>
      </c>
      <c r="J324" s="4" t="s">
        <v>21976</v>
      </c>
      <c r="K324" s="1" t="s">
        <v>401</v>
      </c>
      <c r="L324" s="1" t="s">
        <v>9903</v>
      </c>
      <c r="M324" s="1" t="s">
        <v>21977</v>
      </c>
      <c r="N324" s="1" t="s">
        <v>21978</v>
      </c>
      <c r="O324" s="1" t="s">
        <v>21979</v>
      </c>
      <c r="P324" s="1">
        <v>2.0</v>
      </c>
      <c r="Q324" s="1">
        <v>3.0</v>
      </c>
      <c r="U324" s="1">
        <v>39.0</v>
      </c>
      <c r="V324" s="1" t="s">
        <v>21980</v>
      </c>
      <c r="W324" s="10">
        <v>44194.0</v>
      </c>
      <c r="X324" s="1" t="s">
        <v>95</v>
      </c>
      <c r="Y324" s="1" t="s">
        <v>36</v>
      </c>
    </row>
    <row r="325">
      <c r="A325" s="1" t="s">
        <v>21981</v>
      </c>
      <c r="B325" s="1" t="s">
        <v>21982</v>
      </c>
      <c r="C325" s="1" t="s">
        <v>20785</v>
      </c>
      <c r="J325" s="4" t="s">
        <v>21983</v>
      </c>
      <c r="K325" s="1" t="s">
        <v>30</v>
      </c>
      <c r="L325" s="1" t="s">
        <v>79</v>
      </c>
      <c r="M325" s="1" t="s">
        <v>21984</v>
      </c>
      <c r="N325" s="1" t="s">
        <v>21985</v>
      </c>
      <c r="O325" s="1" t="s">
        <v>21986</v>
      </c>
      <c r="P325" s="1">
        <v>2.0</v>
      </c>
      <c r="Q325" s="1">
        <v>3.0</v>
      </c>
      <c r="S325" s="1">
        <v>3.0</v>
      </c>
      <c r="U325" s="1">
        <v>34.0</v>
      </c>
      <c r="V325" s="1" t="s">
        <v>21987</v>
      </c>
      <c r="W325" s="9"/>
      <c r="X325" s="1" t="s">
        <v>95</v>
      </c>
      <c r="Y325" s="1" t="s">
        <v>199</v>
      </c>
    </row>
    <row r="326">
      <c r="A326" s="1" t="s">
        <v>21988</v>
      </c>
      <c r="B326" s="1" t="s">
        <v>21989</v>
      </c>
      <c r="C326" s="1" t="s">
        <v>21990</v>
      </c>
      <c r="D326" s="1" t="s">
        <v>21991</v>
      </c>
      <c r="F326" s="1" t="s">
        <v>21992</v>
      </c>
      <c r="G326" s="1" t="s">
        <v>21993</v>
      </c>
      <c r="I326" s="1" t="s">
        <v>21994</v>
      </c>
      <c r="J326" s="4" t="s">
        <v>21995</v>
      </c>
      <c r="K326" s="1" t="s">
        <v>2309</v>
      </c>
      <c r="L326" s="1" t="s">
        <v>10828</v>
      </c>
      <c r="M326" s="1" t="s">
        <v>10828</v>
      </c>
      <c r="N326" s="1" t="s">
        <v>21996</v>
      </c>
      <c r="O326" s="1" t="s">
        <v>21997</v>
      </c>
      <c r="P326" s="1">
        <v>1.0</v>
      </c>
      <c r="Q326" s="1">
        <v>1.0</v>
      </c>
      <c r="U326" s="1">
        <v>36.0</v>
      </c>
      <c r="V326" s="1" t="s">
        <v>21998</v>
      </c>
      <c r="W326" s="10">
        <v>42652.0</v>
      </c>
      <c r="X326" s="1" t="s">
        <v>95</v>
      </c>
      <c r="Y326" s="1" t="s">
        <v>36</v>
      </c>
    </row>
    <row r="327">
      <c r="A327" s="1" t="s">
        <v>21999</v>
      </c>
      <c r="B327" s="1" t="s">
        <v>22000</v>
      </c>
      <c r="C327" s="1" t="s">
        <v>22001</v>
      </c>
      <c r="D327" s="1" t="s">
        <v>22002</v>
      </c>
      <c r="E327" s="1" t="s">
        <v>22003</v>
      </c>
      <c r="H327" s="1" t="s">
        <v>22004</v>
      </c>
      <c r="I327" s="1" t="s">
        <v>22005</v>
      </c>
      <c r="J327" s="4" t="s">
        <v>22006</v>
      </c>
      <c r="K327" s="1" t="s">
        <v>2309</v>
      </c>
      <c r="L327" s="1" t="s">
        <v>20147</v>
      </c>
      <c r="M327" s="1" t="s">
        <v>22007</v>
      </c>
      <c r="N327" s="1" t="s">
        <v>22008</v>
      </c>
      <c r="O327" s="1" t="s">
        <v>22009</v>
      </c>
      <c r="P327" s="1">
        <v>2.0</v>
      </c>
      <c r="Q327" s="1">
        <v>11.0</v>
      </c>
      <c r="R327" s="1">
        <v>150.0</v>
      </c>
      <c r="S327" s="1">
        <v>44.0</v>
      </c>
      <c r="T327" s="1">
        <v>138.0</v>
      </c>
      <c r="U327" s="1">
        <v>664.0</v>
      </c>
      <c r="V327" s="1" t="s">
        <v>22010</v>
      </c>
      <c r="W327" s="10">
        <v>41111.0</v>
      </c>
      <c r="X327" s="1"/>
      <c r="Y327" s="1" t="s">
        <v>5816</v>
      </c>
    </row>
    <row r="328">
      <c r="A328" s="1" t="s">
        <v>22011</v>
      </c>
      <c r="B328" s="1" t="s">
        <v>22012</v>
      </c>
      <c r="C328" s="1" t="s">
        <v>22013</v>
      </c>
      <c r="D328" s="1" t="s">
        <v>22014</v>
      </c>
      <c r="J328" s="4" t="s">
        <v>22015</v>
      </c>
      <c r="K328" s="1" t="s">
        <v>401</v>
      </c>
      <c r="L328" s="1" t="s">
        <v>10828</v>
      </c>
      <c r="M328" s="1" t="s">
        <v>20500</v>
      </c>
      <c r="N328" s="1" t="s">
        <v>22016</v>
      </c>
      <c r="O328" s="1" t="s">
        <v>22017</v>
      </c>
      <c r="P328" s="1">
        <v>1.0</v>
      </c>
      <c r="U328" s="1">
        <v>121.0</v>
      </c>
      <c r="V328" s="1" t="s">
        <v>22018</v>
      </c>
      <c r="W328" s="10">
        <v>43156.0</v>
      </c>
      <c r="X328" s="1"/>
      <c r="Y328" s="1" t="s">
        <v>36</v>
      </c>
    </row>
    <row r="329">
      <c r="A329" s="1" t="s">
        <v>22019</v>
      </c>
      <c r="B329" s="1" t="s">
        <v>22020</v>
      </c>
      <c r="C329" s="1" t="s">
        <v>22021</v>
      </c>
      <c r="D329" s="1" t="s">
        <v>22022</v>
      </c>
      <c r="G329" s="1" t="s">
        <v>22023</v>
      </c>
      <c r="I329" s="1" t="s">
        <v>22024</v>
      </c>
      <c r="J329" s="4" t="s">
        <v>22025</v>
      </c>
      <c r="K329" s="1" t="s">
        <v>401</v>
      </c>
      <c r="L329" s="1" t="s">
        <v>10828</v>
      </c>
      <c r="M329" s="1" t="s">
        <v>10828</v>
      </c>
      <c r="N329" s="1" t="s">
        <v>22026</v>
      </c>
      <c r="O329" s="1" t="s">
        <v>22027</v>
      </c>
      <c r="P329" s="1">
        <v>1.0</v>
      </c>
      <c r="Q329" s="1">
        <v>1.0</v>
      </c>
      <c r="R329" s="1">
        <v>2.0</v>
      </c>
      <c r="S329" s="1">
        <v>1.0</v>
      </c>
      <c r="U329" s="1">
        <v>33.0</v>
      </c>
      <c r="V329" s="1" t="s">
        <v>22028</v>
      </c>
      <c r="W329" s="10">
        <v>43992.0</v>
      </c>
      <c r="X329" s="1"/>
      <c r="Y329" s="1" t="s">
        <v>36</v>
      </c>
    </row>
    <row r="330">
      <c r="A330" s="1" t="s">
        <v>22029</v>
      </c>
      <c r="B330" s="1" t="s">
        <v>21043</v>
      </c>
      <c r="C330" s="1" t="s">
        <v>22030</v>
      </c>
      <c r="J330" s="4" t="s">
        <v>22031</v>
      </c>
      <c r="K330" s="1" t="s">
        <v>30</v>
      </c>
      <c r="L330" s="1" t="s">
        <v>10828</v>
      </c>
      <c r="M330" s="1" t="s">
        <v>10828</v>
      </c>
      <c r="N330" s="1" t="s">
        <v>22032</v>
      </c>
      <c r="O330" s="1" t="s">
        <v>22033</v>
      </c>
      <c r="P330" s="1">
        <v>1.0</v>
      </c>
      <c r="Q330" s="1">
        <v>1.0</v>
      </c>
      <c r="U330" s="1">
        <v>5.0</v>
      </c>
      <c r="V330" s="1" t="s">
        <v>22034</v>
      </c>
      <c r="W330" s="9"/>
      <c r="X330" s="1"/>
      <c r="Y330" s="6"/>
    </row>
    <row r="331">
      <c r="A331" s="1" t="s">
        <v>22035</v>
      </c>
      <c r="B331" s="1" t="s">
        <v>22036</v>
      </c>
      <c r="C331" s="1" t="s">
        <v>19648</v>
      </c>
      <c r="H331" s="1" t="s">
        <v>22037</v>
      </c>
      <c r="I331" s="1" t="s">
        <v>22038</v>
      </c>
      <c r="J331" s="4" t="s">
        <v>22039</v>
      </c>
      <c r="K331" s="1" t="s">
        <v>401</v>
      </c>
      <c r="L331" s="1" t="s">
        <v>10828</v>
      </c>
      <c r="M331" s="1" t="s">
        <v>10828</v>
      </c>
      <c r="N331" s="1" t="s">
        <v>22040</v>
      </c>
      <c r="O331" s="1" t="s">
        <v>22041</v>
      </c>
      <c r="P331" s="1">
        <v>1.0</v>
      </c>
      <c r="Q331" s="1">
        <v>2.0</v>
      </c>
      <c r="R331" s="1">
        <v>15.0</v>
      </c>
      <c r="S331" s="1">
        <v>10.0</v>
      </c>
      <c r="T331" s="1">
        <v>7.0</v>
      </c>
      <c r="U331" s="1">
        <v>193.0</v>
      </c>
      <c r="V331" s="1" t="s">
        <v>22042</v>
      </c>
      <c r="W331" s="10">
        <v>43524.0</v>
      </c>
      <c r="X331" s="1"/>
      <c r="Y331" s="1" t="s">
        <v>36</v>
      </c>
    </row>
    <row r="332">
      <c r="A332" s="1" t="s">
        <v>22043</v>
      </c>
      <c r="B332" s="1" t="s">
        <v>21781</v>
      </c>
      <c r="C332" s="1" t="s">
        <v>22044</v>
      </c>
      <c r="D332" s="1" t="s">
        <v>22045</v>
      </c>
      <c r="J332" s="4" t="s">
        <v>22046</v>
      </c>
      <c r="K332" s="1" t="s">
        <v>30</v>
      </c>
      <c r="L332" s="1" t="s">
        <v>79</v>
      </c>
      <c r="M332" s="1" t="s">
        <v>22047</v>
      </c>
      <c r="N332" s="1" t="s">
        <v>22048</v>
      </c>
      <c r="O332" s="1" t="s">
        <v>22049</v>
      </c>
      <c r="P332" s="1">
        <v>1.0</v>
      </c>
      <c r="Q332" s="1">
        <v>1.0</v>
      </c>
      <c r="U332" s="1">
        <v>29.0</v>
      </c>
      <c r="V332" s="1" t="s">
        <v>22050</v>
      </c>
      <c r="W332" s="10">
        <v>43873.0</v>
      </c>
      <c r="X332" s="1"/>
      <c r="Y332" s="1" t="s">
        <v>199</v>
      </c>
    </row>
    <row r="333">
      <c r="A333" s="1" t="s">
        <v>22051</v>
      </c>
      <c r="B333" s="1" t="s">
        <v>21781</v>
      </c>
      <c r="C333" s="1" t="s">
        <v>22052</v>
      </c>
      <c r="D333" s="1" t="s">
        <v>22053</v>
      </c>
      <c r="E333" s="1" t="s">
        <v>22054</v>
      </c>
      <c r="F333" s="1" t="s">
        <v>22055</v>
      </c>
      <c r="G333" s="1" t="s">
        <v>2160</v>
      </c>
      <c r="H333" s="1" t="s">
        <v>22056</v>
      </c>
      <c r="I333" s="1" t="s">
        <v>22057</v>
      </c>
      <c r="J333" s="4" t="s">
        <v>22058</v>
      </c>
      <c r="K333" s="1" t="s">
        <v>30</v>
      </c>
      <c r="L333" s="1" t="s">
        <v>10828</v>
      </c>
      <c r="M333" s="1" t="s">
        <v>20099</v>
      </c>
      <c r="N333" s="1" t="s">
        <v>22059</v>
      </c>
      <c r="O333" s="1" t="s">
        <v>22060</v>
      </c>
      <c r="P333" s="1">
        <v>2.0</v>
      </c>
      <c r="Q333" s="1">
        <v>1.0</v>
      </c>
      <c r="S333" s="1">
        <v>1.0</v>
      </c>
      <c r="U333" s="1">
        <v>323.0</v>
      </c>
      <c r="V333" s="1" t="s">
        <v>22061</v>
      </c>
      <c r="W333" s="10">
        <v>43871.0</v>
      </c>
      <c r="X333" s="1" t="s">
        <v>135</v>
      </c>
      <c r="Y333" s="1" t="s">
        <v>199</v>
      </c>
    </row>
    <row r="334">
      <c r="A334" s="1" t="s">
        <v>22062</v>
      </c>
      <c r="B334" s="1" t="s">
        <v>20629</v>
      </c>
      <c r="C334" s="1" t="s">
        <v>22063</v>
      </c>
      <c r="D334" s="1" t="s">
        <v>22064</v>
      </c>
      <c r="E334" s="1" t="s">
        <v>22065</v>
      </c>
      <c r="G334" s="1" t="s">
        <v>15723</v>
      </c>
      <c r="J334" s="4" t="s">
        <v>22066</v>
      </c>
      <c r="K334" s="1" t="s">
        <v>30</v>
      </c>
      <c r="L334" s="1" t="s">
        <v>10828</v>
      </c>
      <c r="M334" s="1" t="s">
        <v>10828</v>
      </c>
      <c r="N334" s="1" t="s">
        <v>22067</v>
      </c>
      <c r="O334" s="1" t="s">
        <v>22068</v>
      </c>
      <c r="P334" s="1">
        <v>1.0</v>
      </c>
      <c r="Q334" s="1">
        <v>1.0</v>
      </c>
      <c r="U334" s="1">
        <v>1.0</v>
      </c>
      <c r="V334" s="1" t="s">
        <v>22069</v>
      </c>
      <c r="W334" s="10">
        <v>44307.0</v>
      </c>
      <c r="X334" s="1" t="s">
        <v>135</v>
      </c>
      <c r="Y334" s="1" t="s">
        <v>199</v>
      </c>
    </row>
    <row r="335">
      <c r="A335" s="1" t="s">
        <v>22070</v>
      </c>
      <c r="B335" s="1" t="s">
        <v>22071</v>
      </c>
      <c r="C335" s="1" t="s">
        <v>22072</v>
      </c>
      <c r="J335" s="4" t="s">
        <v>22073</v>
      </c>
      <c r="K335" s="1" t="s">
        <v>30</v>
      </c>
      <c r="L335" s="1" t="s">
        <v>10828</v>
      </c>
      <c r="M335" s="1" t="s">
        <v>10828</v>
      </c>
      <c r="N335" s="1" t="s">
        <v>22074</v>
      </c>
      <c r="O335" s="1" t="s">
        <v>22075</v>
      </c>
      <c r="P335" s="1">
        <v>1.0</v>
      </c>
      <c r="Q335" s="1">
        <v>1.0</v>
      </c>
      <c r="U335" s="1">
        <v>101.0</v>
      </c>
      <c r="V335" s="1" t="s">
        <v>22076</v>
      </c>
      <c r="W335" s="10">
        <v>44265.0</v>
      </c>
      <c r="X335" s="1"/>
      <c r="Y335" s="6"/>
    </row>
    <row r="336">
      <c r="A336" s="1" t="s">
        <v>22077</v>
      </c>
      <c r="B336" s="1" t="s">
        <v>22078</v>
      </c>
      <c r="C336" s="1" t="s">
        <v>22079</v>
      </c>
      <c r="J336" s="4" t="s">
        <v>22080</v>
      </c>
      <c r="K336" s="1" t="s">
        <v>30</v>
      </c>
      <c r="L336" s="1" t="s">
        <v>10828</v>
      </c>
      <c r="M336" s="1" t="s">
        <v>10828</v>
      </c>
      <c r="N336" s="1" t="s">
        <v>22081</v>
      </c>
      <c r="O336" s="1" t="s">
        <v>22082</v>
      </c>
      <c r="P336" s="1">
        <v>1.0</v>
      </c>
      <c r="Q336" s="1">
        <v>1.0</v>
      </c>
      <c r="U336" s="1">
        <v>65.0</v>
      </c>
      <c r="V336" s="1" t="s">
        <v>22083</v>
      </c>
      <c r="W336" s="10">
        <v>44306.0</v>
      </c>
      <c r="X336" s="1"/>
      <c r="Y336" s="1" t="s">
        <v>36</v>
      </c>
    </row>
    <row r="337">
      <c r="A337" s="1" t="s">
        <v>22084</v>
      </c>
      <c r="B337" s="1" t="s">
        <v>2261</v>
      </c>
      <c r="C337" s="1" t="s">
        <v>22085</v>
      </c>
      <c r="J337" s="4" t="s">
        <v>22086</v>
      </c>
      <c r="K337" s="1" t="s">
        <v>30</v>
      </c>
      <c r="L337" s="1" t="s">
        <v>79</v>
      </c>
      <c r="M337" s="1" t="s">
        <v>22087</v>
      </c>
      <c r="N337" s="1" t="s">
        <v>22088</v>
      </c>
      <c r="O337" s="1" t="s">
        <v>22089</v>
      </c>
      <c r="P337" s="1">
        <v>1.0</v>
      </c>
      <c r="U337" s="1">
        <v>1.0</v>
      </c>
      <c r="V337" s="1" t="s">
        <v>22090</v>
      </c>
      <c r="W337" s="9"/>
      <c r="X337" s="1"/>
      <c r="Y337" s="1" t="s">
        <v>168</v>
      </c>
    </row>
    <row r="338">
      <c r="A338" s="1" t="s">
        <v>22091</v>
      </c>
      <c r="B338" s="1" t="s">
        <v>20541</v>
      </c>
      <c r="C338" s="1" t="s">
        <v>22092</v>
      </c>
      <c r="D338" s="1" t="s">
        <v>22093</v>
      </c>
      <c r="E338" s="1" t="s">
        <v>22094</v>
      </c>
      <c r="F338" s="1" t="s">
        <v>15722</v>
      </c>
      <c r="G338" s="1" t="s">
        <v>2160</v>
      </c>
      <c r="I338" s="1" t="s">
        <v>22095</v>
      </c>
      <c r="J338" s="4" t="s">
        <v>22096</v>
      </c>
      <c r="K338" s="1" t="s">
        <v>61</v>
      </c>
      <c r="L338" s="1" t="s">
        <v>10828</v>
      </c>
      <c r="M338" s="1" t="s">
        <v>10828</v>
      </c>
      <c r="N338" s="1" t="s">
        <v>22097</v>
      </c>
      <c r="O338" s="1" t="s">
        <v>22098</v>
      </c>
      <c r="P338" s="1">
        <v>1.0</v>
      </c>
      <c r="Q338" s="1">
        <v>1.0</v>
      </c>
      <c r="U338" s="1">
        <v>59.0</v>
      </c>
      <c r="V338" s="1" t="s">
        <v>22099</v>
      </c>
      <c r="W338" s="10">
        <v>44244.0</v>
      </c>
      <c r="X338" s="1" t="s">
        <v>135</v>
      </c>
      <c r="Y338" s="1" t="s">
        <v>199</v>
      </c>
    </row>
    <row r="339">
      <c r="A339" s="1" t="s">
        <v>22100</v>
      </c>
      <c r="B339" s="1" t="s">
        <v>22101</v>
      </c>
      <c r="C339" s="1" t="s">
        <v>22102</v>
      </c>
      <c r="E339" s="1" t="s">
        <v>22103</v>
      </c>
      <c r="F339" s="1" t="s">
        <v>22104</v>
      </c>
      <c r="G339" s="1" t="s">
        <v>20313</v>
      </c>
      <c r="I339" s="1" t="s">
        <v>22105</v>
      </c>
      <c r="J339" s="4" t="s">
        <v>22106</v>
      </c>
      <c r="K339" s="1" t="s">
        <v>30</v>
      </c>
      <c r="L339" s="1" t="s">
        <v>10828</v>
      </c>
      <c r="M339" s="1" t="s">
        <v>10828</v>
      </c>
      <c r="N339" s="1" t="s">
        <v>22107</v>
      </c>
      <c r="O339" s="1" t="s">
        <v>22108</v>
      </c>
      <c r="P339" s="1">
        <v>1.0</v>
      </c>
      <c r="Q339" s="1">
        <v>1.0</v>
      </c>
      <c r="S339" s="1">
        <v>6.0</v>
      </c>
      <c r="U339" s="1">
        <v>22.0</v>
      </c>
      <c r="V339" s="1" t="s">
        <v>22109</v>
      </c>
      <c r="W339" s="10">
        <v>43957.0</v>
      </c>
      <c r="X339" s="1" t="s">
        <v>135</v>
      </c>
      <c r="Y339" s="1" t="s">
        <v>168</v>
      </c>
    </row>
    <row r="340">
      <c r="A340" s="1" t="s">
        <v>22110</v>
      </c>
      <c r="B340" s="1" t="s">
        <v>22111</v>
      </c>
      <c r="C340" s="1" t="s">
        <v>22112</v>
      </c>
      <c r="J340" s="4" t="s">
        <v>22113</v>
      </c>
      <c r="K340" s="1" t="s">
        <v>30</v>
      </c>
      <c r="L340" s="1" t="s">
        <v>79</v>
      </c>
      <c r="M340" s="1" t="s">
        <v>21840</v>
      </c>
      <c r="N340" s="1" t="s">
        <v>22114</v>
      </c>
      <c r="O340" s="1" t="s">
        <v>22115</v>
      </c>
      <c r="P340" s="1">
        <v>1.0</v>
      </c>
      <c r="Q340" s="1">
        <v>1.0</v>
      </c>
      <c r="U340" s="1">
        <v>2.0</v>
      </c>
      <c r="V340" s="1" t="s">
        <v>22116</v>
      </c>
      <c r="W340" s="9"/>
      <c r="X340" s="1"/>
      <c r="Y340" s="1" t="s">
        <v>168</v>
      </c>
    </row>
    <row r="341">
      <c r="A341" s="1" t="s">
        <v>22117</v>
      </c>
      <c r="B341" s="1" t="s">
        <v>22118</v>
      </c>
      <c r="C341" s="1" t="s">
        <v>22119</v>
      </c>
      <c r="G341" s="1" t="s">
        <v>22120</v>
      </c>
      <c r="H341" s="1" t="s">
        <v>22121</v>
      </c>
      <c r="I341" s="1" t="s">
        <v>22122</v>
      </c>
      <c r="J341" s="4" t="s">
        <v>22123</v>
      </c>
      <c r="K341" s="1" t="s">
        <v>401</v>
      </c>
      <c r="L341" s="1" t="s">
        <v>10828</v>
      </c>
      <c r="M341" s="1" t="s">
        <v>10828</v>
      </c>
      <c r="N341" s="1" t="s">
        <v>22124</v>
      </c>
      <c r="O341" s="1" t="s">
        <v>22125</v>
      </c>
      <c r="P341" s="1">
        <v>1.0</v>
      </c>
      <c r="Q341" s="1">
        <v>1.0</v>
      </c>
      <c r="U341" s="1">
        <v>26.0</v>
      </c>
      <c r="V341" s="1" t="s">
        <v>22126</v>
      </c>
      <c r="W341" s="10">
        <v>44263.0</v>
      </c>
      <c r="X341" s="1"/>
      <c r="Y341" s="1" t="s">
        <v>36</v>
      </c>
    </row>
    <row r="342">
      <c r="A342" s="1" t="s">
        <v>22127</v>
      </c>
      <c r="B342" s="1" t="s">
        <v>22128</v>
      </c>
      <c r="C342" s="1" t="s">
        <v>22129</v>
      </c>
      <c r="D342" s="1" t="s">
        <v>22130</v>
      </c>
      <c r="E342" s="1" t="s">
        <v>22131</v>
      </c>
      <c r="F342" s="1" t="s">
        <v>21902</v>
      </c>
      <c r="G342" s="1" t="s">
        <v>22132</v>
      </c>
      <c r="J342" s="4" t="s">
        <v>22133</v>
      </c>
      <c r="K342" s="1" t="s">
        <v>30</v>
      </c>
      <c r="L342" s="1" t="s">
        <v>19226</v>
      </c>
      <c r="M342" s="1" t="s">
        <v>19226</v>
      </c>
      <c r="N342" s="1" t="s">
        <v>22134</v>
      </c>
      <c r="O342" s="1" t="s">
        <v>22135</v>
      </c>
      <c r="P342" s="1">
        <v>1.0</v>
      </c>
      <c r="Q342" s="1">
        <v>1.0</v>
      </c>
      <c r="U342" s="1">
        <v>3.0</v>
      </c>
      <c r="V342" s="1" t="s">
        <v>22136</v>
      </c>
      <c r="W342" s="10">
        <v>44305.0</v>
      </c>
      <c r="X342" s="1" t="s">
        <v>95</v>
      </c>
      <c r="Y342" s="1" t="s">
        <v>168</v>
      </c>
    </row>
    <row r="343">
      <c r="A343" s="1" t="s">
        <v>22137</v>
      </c>
      <c r="B343" s="1" t="s">
        <v>22138</v>
      </c>
      <c r="C343" s="1" t="s">
        <v>22139</v>
      </c>
      <c r="D343" s="1" t="s">
        <v>22140</v>
      </c>
      <c r="E343" s="1" t="s">
        <v>22141</v>
      </c>
      <c r="F343" s="1" t="s">
        <v>15722</v>
      </c>
      <c r="G343" s="1" t="s">
        <v>20526</v>
      </c>
      <c r="J343" s="4" t="s">
        <v>22142</v>
      </c>
      <c r="K343" s="1" t="s">
        <v>30</v>
      </c>
      <c r="L343" s="1" t="s">
        <v>10828</v>
      </c>
      <c r="M343" s="1" t="s">
        <v>10828</v>
      </c>
      <c r="N343" s="1" t="s">
        <v>22143</v>
      </c>
      <c r="O343" s="1" t="s">
        <v>22144</v>
      </c>
      <c r="P343" s="1">
        <v>1.0</v>
      </c>
      <c r="Q343" s="1">
        <v>1.0</v>
      </c>
      <c r="S343" s="1">
        <v>1.0</v>
      </c>
      <c r="U343" s="1">
        <v>1.0</v>
      </c>
      <c r="V343" s="1" t="s">
        <v>22145</v>
      </c>
      <c r="W343" s="10">
        <v>44305.0</v>
      </c>
      <c r="X343" s="1"/>
      <c r="Y343" s="1" t="s">
        <v>199</v>
      </c>
    </row>
    <row r="344">
      <c r="A344" s="1" t="s">
        <v>22146</v>
      </c>
      <c r="B344" s="1" t="s">
        <v>22147</v>
      </c>
      <c r="C344" s="1" t="s">
        <v>22148</v>
      </c>
      <c r="J344" s="4" t="s">
        <v>22149</v>
      </c>
      <c r="K344" s="1" t="s">
        <v>30</v>
      </c>
      <c r="L344" s="1" t="s">
        <v>10828</v>
      </c>
      <c r="M344" s="1" t="s">
        <v>20962</v>
      </c>
      <c r="N344" s="1" t="s">
        <v>22150</v>
      </c>
      <c r="O344" s="1" t="s">
        <v>22151</v>
      </c>
      <c r="P344" s="1">
        <v>1.0</v>
      </c>
      <c r="Q344" s="1">
        <v>1.0</v>
      </c>
      <c r="U344" s="1">
        <v>13.0</v>
      </c>
      <c r="V344" s="1" t="s">
        <v>22152</v>
      </c>
      <c r="W344" s="9"/>
      <c r="X344" s="1"/>
      <c r="Y344" s="1" t="s">
        <v>36</v>
      </c>
    </row>
    <row r="345">
      <c r="A345" s="1" t="s">
        <v>22153</v>
      </c>
      <c r="B345" s="1" t="s">
        <v>22154</v>
      </c>
      <c r="C345" s="1" t="s">
        <v>22155</v>
      </c>
      <c r="I345" s="1" t="s">
        <v>22156</v>
      </c>
      <c r="J345" s="4" t="s">
        <v>22157</v>
      </c>
      <c r="K345" s="1" t="s">
        <v>2309</v>
      </c>
      <c r="L345" s="1" t="s">
        <v>30</v>
      </c>
      <c r="N345" s="1" t="s">
        <v>22158</v>
      </c>
      <c r="O345" s="1" t="s">
        <v>22159</v>
      </c>
      <c r="P345" s="1">
        <v>7.0</v>
      </c>
      <c r="Q345" s="1">
        <v>5.0</v>
      </c>
      <c r="S345" s="1">
        <v>2.0</v>
      </c>
      <c r="U345" s="1">
        <v>166.0</v>
      </c>
      <c r="V345" s="1" t="s">
        <v>22160</v>
      </c>
      <c r="W345" s="10">
        <v>43746.0</v>
      </c>
      <c r="X345" s="1"/>
      <c r="Y345" s="1" t="s">
        <v>36</v>
      </c>
    </row>
    <row r="346">
      <c r="A346" s="1" t="s">
        <v>22161</v>
      </c>
      <c r="B346" s="1" t="s">
        <v>22162</v>
      </c>
      <c r="C346" s="1" t="s">
        <v>20506</v>
      </c>
      <c r="I346" s="1" t="s">
        <v>22163</v>
      </c>
      <c r="J346" s="4" t="s">
        <v>22164</v>
      </c>
      <c r="K346" s="1" t="s">
        <v>30</v>
      </c>
      <c r="L346" s="1" t="s">
        <v>10828</v>
      </c>
      <c r="M346" s="1" t="s">
        <v>10828</v>
      </c>
      <c r="N346" s="1" t="s">
        <v>22165</v>
      </c>
      <c r="O346" s="1" t="s">
        <v>22166</v>
      </c>
      <c r="P346" s="1">
        <v>1.0</v>
      </c>
      <c r="Q346" s="1">
        <v>1.0</v>
      </c>
      <c r="S346" s="1">
        <v>1.0</v>
      </c>
      <c r="U346" s="1">
        <v>27.0</v>
      </c>
      <c r="V346" s="1" t="s">
        <v>22167</v>
      </c>
      <c r="W346" s="10">
        <v>44271.0</v>
      </c>
      <c r="X346" s="1"/>
      <c r="Y346" s="1" t="s">
        <v>199</v>
      </c>
    </row>
    <row r="347">
      <c r="A347" s="1" t="s">
        <v>22168</v>
      </c>
      <c r="B347" s="1" t="s">
        <v>22169</v>
      </c>
      <c r="C347" s="1" t="s">
        <v>22170</v>
      </c>
      <c r="J347" s="4" t="s">
        <v>22171</v>
      </c>
      <c r="K347" s="1" t="s">
        <v>30</v>
      </c>
      <c r="L347" s="1" t="s">
        <v>10828</v>
      </c>
      <c r="M347" s="1" t="s">
        <v>10828</v>
      </c>
      <c r="N347" s="1" t="s">
        <v>22172</v>
      </c>
      <c r="O347" s="1" t="s">
        <v>22173</v>
      </c>
      <c r="P347" s="1">
        <v>1.0</v>
      </c>
      <c r="Q347" s="1">
        <v>1.0</v>
      </c>
      <c r="U347" s="1">
        <v>16.0</v>
      </c>
      <c r="V347" s="1" t="s">
        <v>22174</v>
      </c>
      <c r="W347" s="10">
        <v>43963.0</v>
      </c>
      <c r="X347" s="1"/>
      <c r="Y347" s="6"/>
    </row>
    <row r="348">
      <c r="A348" s="1" t="s">
        <v>22175</v>
      </c>
      <c r="B348" s="1" t="s">
        <v>22176</v>
      </c>
      <c r="C348" s="1" t="s">
        <v>22177</v>
      </c>
      <c r="D348" s="1" t="s">
        <v>22178</v>
      </c>
      <c r="F348" s="1" t="s">
        <v>22179</v>
      </c>
      <c r="G348" s="1" t="s">
        <v>22180</v>
      </c>
      <c r="J348" s="4" t="s">
        <v>22181</v>
      </c>
      <c r="K348" s="1" t="s">
        <v>30</v>
      </c>
      <c r="L348" s="1" t="s">
        <v>10828</v>
      </c>
      <c r="M348" s="1" t="s">
        <v>10828</v>
      </c>
      <c r="N348" s="1" t="s">
        <v>22182</v>
      </c>
      <c r="O348" s="1" t="s">
        <v>22183</v>
      </c>
      <c r="P348" s="1">
        <v>1.0</v>
      </c>
      <c r="Q348" s="1">
        <v>1.0</v>
      </c>
      <c r="U348" s="1">
        <v>61.0</v>
      </c>
      <c r="V348" s="1" t="s">
        <v>22184</v>
      </c>
      <c r="W348" s="10">
        <v>44237.0</v>
      </c>
      <c r="X348" s="1" t="s">
        <v>95</v>
      </c>
      <c r="Y348" s="1" t="s">
        <v>36</v>
      </c>
    </row>
    <row r="349">
      <c r="A349" s="1" t="s">
        <v>22185</v>
      </c>
      <c r="B349" s="1" t="s">
        <v>22186</v>
      </c>
      <c r="C349" s="1" t="s">
        <v>22187</v>
      </c>
      <c r="D349" s="1" t="s">
        <v>22188</v>
      </c>
      <c r="E349" s="1" t="s">
        <v>22189</v>
      </c>
      <c r="F349" s="1" t="s">
        <v>21902</v>
      </c>
      <c r="G349" s="1" t="s">
        <v>22190</v>
      </c>
      <c r="I349" s="1" t="s">
        <v>22191</v>
      </c>
      <c r="J349" s="4" t="s">
        <v>22192</v>
      </c>
      <c r="K349" s="1" t="s">
        <v>30</v>
      </c>
      <c r="L349" s="1" t="s">
        <v>10828</v>
      </c>
      <c r="M349" s="1" t="s">
        <v>10828</v>
      </c>
      <c r="N349" s="1" t="s">
        <v>22193</v>
      </c>
      <c r="O349" s="1" t="s">
        <v>22194</v>
      </c>
      <c r="P349" s="1">
        <v>1.0</v>
      </c>
      <c r="Q349" s="1">
        <v>1.0</v>
      </c>
      <c r="R349" s="1">
        <v>1.0</v>
      </c>
      <c r="U349" s="1">
        <v>128.0</v>
      </c>
      <c r="V349" s="1" t="s">
        <v>22195</v>
      </c>
      <c r="W349" s="10">
        <v>44105.0</v>
      </c>
      <c r="X349" s="1"/>
      <c r="Y349" s="1" t="s">
        <v>199</v>
      </c>
    </row>
    <row r="350">
      <c r="A350" s="1" t="s">
        <v>22196</v>
      </c>
      <c r="B350" s="1" t="s">
        <v>22197</v>
      </c>
      <c r="C350" s="1" t="s">
        <v>18548</v>
      </c>
      <c r="D350" s="1" t="s">
        <v>18549</v>
      </c>
      <c r="F350" s="1" t="s">
        <v>18550</v>
      </c>
      <c r="G350" s="1" t="s">
        <v>14465</v>
      </c>
      <c r="I350" s="1" t="s">
        <v>22198</v>
      </c>
      <c r="J350" s="4" t="s">
        <v>22199</v>
      </c>
      <c r="K350" s="1" t="s">
        <v>30</v>
      </c>
      <c r="L350" s="1" t="s">
        <v>10828</v>
      </c>
      <c r="M350" s="1" t="s">
        <v>20023</v>
      </c>
      <c r="N350" s="1" t="s">
        <v>22200</v>
      </c>
      <c r="O350" s="1" t="s">
        <v>22201</v>
      </c>
      <c r="P350" s="1">
        <v>1.0</v>
      </c>
      <c r="Q350" s="1">
        <v>2.0</v>
      </c>
      <c r="R350" s="1">
        <v>4.0</v>
      </c>
      <c r="S350" s="1">
        <v>3.0</v>
      </c>
      <c r="U350" s="1">
        <v>3.0</v>
      </c>
      <c r="V350" s="1" t="s">
        <v>22202</v>
      </c>
      <c r="W350" s="10">
        <v>43950.0</v>
      </c>
      <c r="X350" s="1" t="s">
        <v>95</v>
      </c>
      <c r="Y350" s="1" t="s">
        <v>36</v>
      </c>
    </row>
    <row r="351">
      <c r="A351" s="1" t="s">
        <v>22203</v>
      </c>
      <c r="B351" s="1" t="s">
        <v>22204</v>
      </c>
      <c r="C351" s="1" t="s">
        <v>22205</v>
      </c>
      <c r="D351" s="1" t="s">
        <v>22206</v>
      </c>
      <c r="E351" s="1" t="s">
        <v>22207</v>
      </c>
      <c r="F351" s="1" t="s">
        <v>22208</v>
      </c>
      <c r="G351" s="1" t="s">
        <v>17754</v>
      </c>
      <c r="I351" s="1" t="s">
        <v>22209</v>
      </c>
      <c r="J351" s="4" t="s">
        <v>22210</v>
      </c>
      <c r="K351" s="1" t="s">
        <v>30</v>
      </c>
      <c r="L351" s="1" t="s">
        <v>10828</v>
      </c>
      <c r="M351" s="1" t="s">
        <v>10828</v>
      </c>
      <c r="N351" s="1" t="s">
        <v>22211</v>
      </c>
      <c r="O351" s="1" t="s">
        <v>22212</v>
      </c>
      <c r="P351" s="1">
        <v>1.0</v>
      </c>
      <c r="Q351" s="1">
        <v>1.0</v>
      </c>
      <c r="U351" s="1">
        <v>4.0</v>
      </c>
      <c r="V351" s="1" t="s">
        <v>22213</v>
      </c>
      <c r="W351" s="9"/>
      <c r="X351" s="1" t="s">
        <v>95</v>
      </c>
      <c r="Y351" s="1" t="s">
        <v>199</v>
      </c>
    </row>
    <row r="352">
      <c r="A352" s="1" t="s">
        <v>22214</v>
      </c>
      <c r="B352" s="1" t="s">
        <v>22215</v>
      </c>
      <c r="C352" s="1" t="s">
        <v>22216</v>
      </c>
      <c r="D352" s="1" t="s">
        <v>22217</v>
      </c>
      <c r="J352" s="4" t="s">
        <v>22218</v>
      </c>
      <c r="K352" s="1" t="s">
        <v>30</v>
      </c>
      <c r="L352" s="1" t="s">
        <v>10828</v>
      </c>
      <c r="M352" s="1" t="s">
        <v>10828</v>
      </c>
      <c r="N352" s="1" t="s">
        <v>22219</v>
      </c>
      <c r="O352" s="1" t="s">
        <v>22220</v>
      </c>
      <c r="P352" s="1">
        <v>1.0</v>
      </c>
      <c r="Q352" s="1">
        <v>1.0</v>
      </c>
      <c r="S352" s="1">
        <v>2.0</v>
      </c>
      <c r="U352" s="1">
        <v>51.0</v>
      </c>
      <c r="V352" s="1" t="s">
        <v>22221</v>
      </c>
      <c r="W352" s="10">
        <v>43203.0</v>
      </c>
      <c r="X352" s="1"/>
      <c r="Y352" s="1" t="s">
        <v>199</v>
      </c>
    </row>
    <row r="353">
      <c r="A353" s="1" t="s">
        <v>22222</v>
      </c>
      <c r="B353" s="1" t="s">
        <v>22223</v>
      </c>
      <c r="C353" s="1" t="s">
        <v>22148</v>
      </c>
      <c r="J353" s="4" t="s">
        <v>22224</v>
      </c>
      <c r="K353" s="1" t="s">
        <v>30</v>
      </c>
      <c r="L353" s="1" t="s">
        <v>10828</v>
      </c>
      <c r="M353" s="1" t="s">
        <v>20962</v>
      </c>
      <c r="N353" s="1" t="s">
        <v>22225</v>
      </c>
      <c r="O353" s="1" t="s">
        <v>22226</v>
      </c>
      <c r="P353" s="1">
        <v>1.0</v>
      </c>
      <c r="Q353" s="1">
        <v>1.0</v>
      </c>
      <c r="U353" s="1">
        <v>7.0</v>
      </c>
      <c r="V353" s="1" t="s">
        <v>22227</v>
      </c>
      <c r="W353" s="10">
        <v>44299.0</v>
      </c>
      <c r="X353" s="1"/>
      <c r="Y353" s="1" t="s">
        <v>36</v>
      </c>
    </row>
    <row r="354">
      <c r="A354" s="1" t="s">
        <v>22228</v>
      </c>
      <c r="B354" s="1" t="s">
        <v>22229</v>
      </c>
      <c r="C354" s="1" t="s">
        <v>21588</v>
      </c>
      <c r="D354" s="1" t="s">
        <v>21589</v>
      </c>
      <c r="E354" s="1" t="s">
        <v>21590</v>
      </c>
      <c r="G354" s="1" t="s">
        <v>21591</v>
      </c>
      <c r="J354" s="4" t="s">
        <v>22230</v>
      </c>
      <c r="K354" s="1" t="s">
        <v>30</v>
      </c>
      <c r="L354" s="1" t="s">
        <v>10828</v>
      </c>
      <c r="M354" s="1" t="s">
        <v>10828</v>
      </c>
      <c r="N354" s="1" t="s">
        <v>22231</v>
      </c>
      <c r="O354" s="1" t="s">
        <v>22232</v>
      </c>
      <c r="P354" s="1">
        <v>1.0</v>
      </c>
      <c r="Q354" s="1">
        <v>1.0</v>
      </c>
      <c r="U354" s="1">
        <v>8.0</v>
      </c>
      <c r="V354" s="1" t="s">
        <v>22233</v>
      </c>
      <c r="W354" s="10">
        <v>44298.0</v>
      </c>
      <c r="X354" s="1" t="s">
        <v>135</v>
      </c>
      <c r="Y354" s="1" t="s">
        <v>36</v>
      </c>
    </row>
    <row r="355">
      <c r="A355" s="1" t="s">
        <v>22234</v>
      </c>
      <c r="B355" s="1" t="s">
        <v>22235</v>
      </c>
      <c r="C355" s="1" t="s">
        <v>22236</v>
      </c>
      <c r="D355" s="1" t="s">
        <v>22237</v>
      </c>
      <c r="E355" s="1" t="s">
        <v>22238</v>
      </c>
      <c r="F355" s="1" t="s">
        <v>22239</v>
      </c>
      <c r="G355" s="1" t="s">
        <v>1513</v>
      </c>
      <c r="J355" s="4" t="s">
        <v>22240</v>
      </c>
      <c r="K355" s="1" t="s">
        <v>30</v>
      </c>
      <c r="L355" s="1" t="s">
        <v>10828</v>
      </c>
      <c r="M355" s="1" t="s">
        <v>10828</v>
      </c>
      <c r="N355" s="1" t="s">
        <v>22241</v>
      </c>
      <c r="O355" s="1" t="s">
        <v>22242</v>
      </c>
      <c r="P355" s="1">
        <v>1.0</v>
      </c>
      <c r="Q355" s="1">
        <v>1.0</v>
      </c>
      <c r="R355" s="1">
        <v>1.0</v>
      </c>
      <c r="U355" s="1">
        <v>1.0</v>
      </c>
      <c r="V355" s="1" t="s">
        <v>22243</v>
      </c>
      <c r="W355" s="10">
        <v>44301.0</v>
      </c>
      <c r="X355" s="1" t="s">
        <v>95</v>
      </c>
      <c r="Y355" s="1" t="s">
        <v>199</v>
      </c>
    </row>
    <row r="356">
      <c r="A356" s="1" t="s">
        <v>22244</v>
      </c>
      <c r="B356" s="1" t="s">
        <v>22245</v>
      </c>
      <c r="C356" s="1" t="s">
        <v>22148</v>
      </c>
      <c r="J356" s="4" t="s">
        <v>22246</v>
      </c>
      <c r="K356" s="1" t="s">
        <v>30</v>
      </c>
      <c r="L356" s="1" t="s">
        <v>10828</v>
      </c>
      <c r="M356" s="1" t="s">
        <v>20962</v>
      </c>
      <c r="N356" s="1" t="s">
        <v>22247</v>
      </c>
      <c r="O356" s="1" t="s">
        <v>22248</v>
      </c>
      <c r="P356" s="1">
        <v>1.0</v>
      </c>
      <c r="Q356" s="1">
        <v>1.0</v>
      </c>
      <c r="U356" s="1">
        <v>5.0</v>
      </c>
      <c r="V356" s="1" t="s">
        <v>22249</v>
      </c>
      <c r="W356" s="10">
        <v>44299.0</v>
      </c>
      <c r="X356" s="1"/>
      <c r="Y356" s="1" t="s">
        <v>36</v>
      </c>
    </row>
    <row r="357">
      <c r="A357" s="1" t="s">
        <v>22250</v>
      </c>
      <c r="B357" s="1" t="s">
        <v>22251</v>
      </c>
      <c r="C357" s="1" t="s">
        <v>22252</v>
      </c>
      <c r="D357" s="1" t="s">
        <v>22253</v>
      </c>
      <c r="I357" s="1" t="s">
        <v>22254</v>
      </c>
      <c r="J357" s="4" t="s">
        <v>22255</v>
      </c>
      <c r="K357" s="1" t="s">
        <v>61</v>
      </c>
      <c r="L357" s="1" t="s">
        <v>10828</v>
      </c>
      <c r="M357" s="1" t="s">
        <v>10828</v>
      </c>
      <c r="N357" s="1" t="s">
        <v>22256</v>
      </c>
      <c r="O357" s="1" t="s">
        <v>22257</v>
      </c>
      <c r="P357" s="1">
        <v>1.0</v>
      </c>
      <c r="Q357" s="1">
        <v>1.0</v>
      </c>
      <c r="T357" s="1">
        <v>12.0</v>
      </c>
      <c r="U357" s="1">
        <v>105.0</v>
      </c>
      <c r="V357" s="1" t="s">
        <v>22258</v>
      </c>
      <c r="W357" s="9"/>
      <c r="X357" s="1"/>
      <c r="Y357" s="1" t="s">
        <v>36</v>
      </c>
    </row>
    <row r="358">
      <c r="A358" s="1" t="s">
        <v>22259</v>
      </c>
      <c r="B358" s="1" t="s">
        <v>22260</v>
      </c>
      <c r="C358" s="1" t="s">
        <v>22261</v>
      </c>
      <c r="D358" s="1" t="s">
        <v>22262</v>
      </c>
      <c r="E358" s="1" t="s">
        <v>22263</v>
      </c>
      <c r="F358" s="1" t="s">
        <v>22264</v>
      </c>
      <c r="G358" s="1" t="s">
        <v>22265</v>
      </c>
      <c r="H358" s="1" t="s">
        <v>22266</v>
      </c>
      <c r="I358" s="1" t="s">
        <v>22267</v>
      </c>
      <c r="J358" s="4" t="s">
        <v>22268</v>
      </c>
      <c r="K358" s="1" t="s">
        <v>2309</v>
      </c>
      <c r="L358" s="1" t="s">
        <v>10828</v>
      </c>
      <c r="M358" s="1" t="s">
        <v>22269</v>
      </c>
      <c r="N358" s="1" t="s">
        <v>22270</v>
      </c>
      <c r="O358" s="1" t="s">
        <v>22271</v>
      </c>
      <c r="P358" s="1">
        <v>1.0</v>
      </c>
      <c r="Q358" s="1">
        <v>1.0</v>
      </c>
      <c r="U358" s="1">
        <v>137.0</v>
      </c>
      <c r="V358" s="1" t="s">
        <v>22272</v>
      </c>
      <c r="W358" s="10">
        <v>43708.0</v>
      </c>
      <c r="X358" s="1" t="s">
        <v>95</v>
      </c>
      <c r="Y358" s="1" t="s">
        <v>36</v>
      </c>
    </row>
    <row r="359">
      <c r="A359" s="1" t="s">
        <v>22273</v>
      </c>
      <c r="B359" s="1" t="s">
        <v>22274</v>
      </c>
      <c r="C359" s="1" t="s">
        <v>22275</v>
      </c>
      <c r="D359" s="1" t="s">
        <v>22276</v>
      </c>
      <c r="I359" s="1" t="s">
        <v>22277</v>
      </c>
      <c r="J359" s="4" t="s">
        <v>22278</v>
      </c>
      <c r="K359" s="1" t="s">
        <v>30</v>
      </c>
      <c r="L359" s="1" t="s">
        <v>10828</v>
      </c>
      <c r="M359" s="1" t="s">
        <v>10828</v>
      </c>
      <c r="N359" s="1" t="s">
        <v>22279</v>
      </c>
      <c r="O359" s="1" t="s">
        <v>22280</v>
      </c>
      <c r="P359" s="1">
        <v>1.0</v>
      </c>
      <c r="Q359" s="1">
        <v>1.0</v>
      </c>
      <c r="U359" s="1">
        <v>47.0</v>
      </c>
      <c r="V359" s="1" t="s">
        <v>22281</v>
      </c>
      <c r="W359" s="10">
        <v>44297.0</v>
      </c>
      <c r="X359" s="1"/>
      <c r="Y359" s="1" t="s">
        <v>168</v>
      </c>
    </row>
    <row r="360">
      <c r="A360" s="1" t="s">
        <v>22282</v>
      </c>
      <c r="B360" s="1" t="s">
        <v>22283</v>
      </c>
      <c r="C360" s="1" t="s">
        <v>22284</v>
      </c>
      <c r="I360" s="1" t="s">
        <v>22285</v>
      </c>
      <c r="J360" s="4" t="s">
        <v>22286</v>
      </c>
      <c r="K360" s="1" t="s">
        <v>30</v>
      </c>
      <c r="L360" s="1" t="s">
        <v>10828</v>
      </c>
      <c r="M360" s="1" t="s">
        <v>10828</v>
      </c>
      <c r="N360" s="1" t="s">
        <v>22287</v>
      </c>
      <c r="O360" s="1" t="s">
        <v>22288</v>
      </c>
      <c r="P360" s="1">
        <v>1.0</v>
      </c>
      <c r="Q360" s="1">
        <v>1.0</v>
      </c>
      <c r="U360" s="1">
        <v>5.0</v>
      </c>
      <c r="V360" s="1" t="s">
        <v>22289</v>
      </c>
      <c r="W360" s="9"/>
      <c r="X360" s="1"/>
      <c r="Y360" s="1" t="s">
        <v>199</v>
      </c>
    </row>
    <row r="361">
      <c r="A361" s="1" t="s">
        <v>22290</v>
      </c>
      <c r="B361" s="1" t="s">
        <v>22291</v>
      </c>
      <c r="C361" s="1" t="s">
        <v>21256</v>
      </c>
      <c r="D361" s="1" t="s">
        <v>21257</v>
      </c>
      <c r="F361" s="1" t="s">
        <v>21258</v>
      </c>
      <c r="G361" s="1" t="s">
        <v>4988</v>
      </c>
      <c r="J361" s="4" t="s">
        <v>22292</v>
      </c>
      <c r="K361" s="1" t="s">
        <v>30</v>
      </c>
      <c r="L361" s="1" t="s">
        <v>10828</v>
      </c>
      <c r="M361" s="1" t="s">
        <v>22293</v>
      </c>
      <c r="N361" s="1" t="s">
        <v>22294</v>
      </c>
      <c r="O361" s="1" t="s">
        <v>22295</v>
      </c>
      <c r="P361" s="1">
        <v>1.0</v>
      </c>
      <c r="Q361" s="1">
        <v>1.0</v>
      </c>
      <c r="U361" s="1">
        <v>4.0</v>
      </c>
      <c r="V361" s="1" t="s">
        <v>22296</v>
      </c>
      <c r="W361" s="10">
        <v>44292.0</v>
      </c>
      <c r="X361" s="1" t="s">
        <v>95</v>
      </c>
      <c r="Y361" s="1"/>
    </row>
    <row r="362">
      <c r="A362" s="1" t="s">
        <v>22297</v>
      </c>
      <c r="B362" s="1" t="s">
        <v>22298</v>
      </c>
      <c r="C362" s="1" t="s">
        <v>22299</v>
      </c>
      <c r="D362" s="1" t="s">
        <v>22300</v>
      </c>
      <c r="E362" s="1" t="s">
        <v>22301</v>
      </c>
      <c r="I362" s="1" t="s">
        <v>22302</v>
      </c>
      <c r="J362" s="4" t="s">
        <v>22303</v>
      </c>
      <c r="K362" s="1" t="s">
        <v>30</v>
      </c>
      <c r="L362" s="1" t="s">
        <v>10828</v>
      </c>
      <c r="M362" s="1" t="s">
        <v>22304</v>
      </c>
      <c r="N362" s="1" t="s">
        <v>22305</v>
      </c>
      <c r="O362" s="1" t="s">
        <v>22306</v>
      </c>
      <c r="P362" s="1">
        <v>1.0</v>
      </c>
      <c r="Q362" s="1">
        <v>1.0</v>
      </c>
      <c r="U362" s="1">
        <v>6.0</v>
      </c>
      <c r="V362" s="1" t="s">
        <v>22307</v>
      </c>
      <c r="W362" s="9"/>
      <c r="X362" s="1"/>
      <c r="Y362" s="1" t="s">
        <v>199</v>
      </c>
    </row>
    <row r="363">
      <c r="A363" s="1" t="s">
        <v>22308</v>
      </c>
      <c r="B363" s="1" t="s">
        <v>22309</v>
      </c>
      <c r="C363" s="1" t="s">
        <v>22310</v>
      </c>
      <c r="I363" s="4" t="s">
        <v>22311</v>
      </c>
      <c r="J363" s="4" t="s">
        <v>22312</v>
      </c>
      <c r="K363" s="1" t="s">
        <v>2309</v>
      </c>
      <c r="L363" s="1" t="s">
        <v>79</v>
      </c>
      <c r="M363" s="1" t="s">
        <v>20575</v>
      </c>
      <c r="N363" s="1" t="s">
        <v>22313</v>
      </c>
      <c r="O363" s="1" t="s">
        <v>22314</v>
      </c>
      <c r="P363" s="1">
        <v>1.0</v>
      </c>
      <c r="Q363" s="1">
        <v>2.0</v>
      </c>
      <c r="U363" s="1">
        <v>16.0</v>
      </c>
      <c r="V363" s="1" t="s">
        <v>22315</v>
      </c>
      <c r="W363" s="9"/>
      <c r="X363" s="1"/>
      <c r="Y363" s="1" t="s">
        <v>5816</v>
      </c>
    </row>
    <row r="364">
      <c r="A364" s="1" t="s">
        <v>22316</v>
      </c>
      <c r="B364" s="1" t="s">
        <v>22317</v>
      </c>
      <c r="C364" s="1" t="s">
        <v>22318</v>
      </c>
      <c r="D364" s="1" t="s">
        <v>22319</v>
      </c>
      <c r="J364" s="4" t="s">
        <v>22320</v>
      </c>
      <c r="K364" s="1" t="s">
        <v>30</v>
      </c>
      <c r="L364" s="1" t="s">
        <v>19226</v>
      </c>
      <c r="M364" s="1" t="s">
        <v>22321</v>
      </c>
      <c r="N364" s="1" t="s">
        <v>22322</v>
      </c>
      <c r="O364" s="1" t="s">
        <v>22323</v>
      </c>
      <c r="P364" s="1">
        <v>1.0</v>
      </c>
      <c r="Q364" s="1">
        <v>1.0</v>
      </c>
      <c r="U364" s="1">
        <v>17.0</v>
      </c>
      <c r="V364" s="1" t="s">
        <v>22324</v>
      </c>
      <c r="W364" s="10">
        <v>44287.0</v>
      </c>
      <c r="X364" s="1"/>
      <c r="Y364" s="1" t="s">
        <v>36</v>
      </c>
    </row>
    <row r="365">
      <c r="A365" s="1" t="s">
        <v>22325</v>
      </c>
      <c r="B365" s="1" t="s">
        <v>22326</v>
      </c>
      <c r="C365" s="1" t="s">
        <v>22327</v>
      </c>
      <c r="I365" s="1" t="s">
        <v>22328</v>
      </c>
      <c r="J365" s="4" t="s">
        <v>22329</v>
      </c>
      <c r="K365" s="1" t="s">
        <v>30</v>
      </c>
      <c r="L365" s="1" t="s">
        <v>10828</v>
      </c>
      <c r="M365" s="1" t="s">
        <v>22330</v>
      </c>
      <c r="N365" s="1" t="s">
        <v>22331</v>
      </c>
      <c r="O365" s="1" t="s">
        <v>22332</v>
      </c>
      <c r="P365" s="1">
        <v>1.0</v>
      </c>
      <c r="Q365" s="1">
        <v>1.0</v>
      </c>
      <c r="T365" s="1">
        <v>8.0</v>
      </c>
      <c r="U365" s="1">
        <v>47.0</v>
      </c>
      <c r="V365" s="1" t="s">
        <v>22333</v>
      </c>
      <c r="W365" s="9"/>
      <c r="X365" s="1"/>
      <c r="Y365" s="6"/>
    </row>
    <row r="366">
      <c r="A366" s="1" t="s">
        <v>22334</v>
      </c>
      <c r="B366" s="1" t="s">
        <v>22335</v>
      </c>
      <c r="C366" s="1" t="s">
        <v>22336</v>
      </c>
      <c r="E366" s="1" t="s">
        <v>22337</v>
      </c>
      <c r="G366" s="1" t="s">
        <v>10280</v>
      </c>
      <c r="J366" s="4" t="s">
        <v>22338</v>
      </c>
      <c r="K366" s="1" t="s">
        <v>30</v>
      </c>
      <c r="L366" s="1" t="s">
        <v>10828</v>
      </c>
      <c r="M366" s="1" t="s">
        <v>22330</v>
      </c>
      <c r="N366" s="1" t="s">
        <v>22339</v>
      </c>
      <c r="O366" s="1" t="s">
        <v>22340</v>
      </c>
      <c r="P366" s="1">
        <v>1.0</v>
      </c>
      <c r="Q366" s="1">
        <v>1.0</v>
      </c>
      <c r="U366" s="1">
        <v>37.0</v>
      </c>
      <c r="V366" s="1" t="s">
        <v>22341</v>
      </c>
      <c r="W366" s="9"/>
      <c r="X366" s="1"/>
      <c r="Y366" s="6"/>
    </row>
    <row r="367">
      <c r="A367" s="1" t="s">
        <v>22342</v>
      </c>
      <c r="B367" s="1" t="s">
        <v>22343</v>
      </c>
      <c r="C367" s="1" t="s">
        <v>22344</v>
      </c>
      <c r="H367" s="1" t="s">
        <v>22345</v>
      </c>
      <c r="I367" s="1" t="s">
        <v>22346</v>
      </c>
      <c r="J367" s="4" t="s">
        <v>22347</v>
      </c>
      <c r="K367" s="1" t="s">
        <v>30</v>
      </c>
      <c r="L367" s="1" t="s">
        <v>10828</v>
      </c>
      <c r="M367" s="1" t="s">
        <v>10828</v>
      </c>
      <c r="N367" s="1" t="s">
        <v>22348</v>
      </c>
      <c r="O367" s="1" t="s">
        <v>22349</v>
      </c>
      <c r="P367" s="1">
        <v>1.0</v>
      </c>
      <c r="Q367" s="1">
        <v>1.0</v>
      </c>
      <c r="U367" s="1">
        <v>24.0</v>
      </c>
      <c r="V367" s="1" t="s">
        <v>22350</v>
      </c>
      <c r="W367" s="10">
        <v>43884.0</v>
      </c>
      <c r="X367" s="1"/>
      <c r="Y367" s="1" t="s">
        <v>199</v>
      </c>
    </row>
    <row r="368">
      <c r="A368" s="1" t="s">
        <v>22351</v>
      </c>
      <c r="B368" s="1" t="s">
        <v>22352</v>
      </c>
      <c r="C368" s="1" t="s">
        <v>21588</v>
      </c>
      <c r="D368" s="1" t="s">
        <v>21589</v>
      </c>
      <c r="E368" s="1" t="s">
        <v>21590</v>
      </c>
      <c r="G368" s="1" t="s">
        <v>21591</v>
      </c>
      <c r="J368" s="4" t="s">
        <v>22353</v>
      </c>
      <c r="K368" s="1" t="s">
        <v>30</v>
      </c>
      <c r="L368" s="1" t="s">
        <v>10828</v>
      </c>
      <c r="M368" s="1" t="s">
        <v>19562</v>
      </c>
      <c r="N368" s="1" t="s">
        <v>22354</v>
      </c>
      <c r="O368" s="1" t="s">
        <v>22355</v>
      </c>
      <c r="P368" s="1">
        <v>1.0</v>
      </c>
      <c r="Q368" s="1">
        <v>1.0</v>
      </c>
      <c r="U368" s="1">
        <v>43.0</v>
      </c>
      <c r="V368" s="1" t="s">
        <v>22356</v>
      </c>
      <c r="W368" s="10">
        <v>44239.0</v>
      </c>
      <c r="X368" s="1" t="s">
        <v>135</v>
      </c>
      <c r="Y368" s="1" t="s">
        <v>36</v>
      </c>
    </row>
    <row r="369">
      <c r="A369" s="1" t="s">
        <v>22357</v>
      </c>
      <c r="B369" s="1" t="s">
        <v>22358</v>
      </c>
      <c r="C369" s="1" t="s">
        <v>22359</v>
      </c>
      <c r="I369" s="1" t="s">
        <v>22360</v>
      </c>
      <c r="J369" s="4" t="s">
        <v>22361</v>
      </c>
      <c r="K369" s="1" t="s">
        <v>30</v>
      </c>
      <c r="L369" s="1" t="s">
        <v>10828</v>
      </c>
      <c r="M369" s="1" t="s">
        <v>19562</v>
      </c>
      <c r="N369" s="1" t="s">
        <v>22362</v>
      </c>
      <c r="O369" s="1" t="s">
        <v>22363</v>
      </c>
      <c r="P369" s="1">
        <v>1.0</v>
      </c>
      <c r="S369" s="1">
        <v>1.0</v>
      </c>
      <c r="U369" s="1">
        <v>32.0</v>
      </c>
      <c r="V369" s="1" t="s">
        <v>22364</v>
      </c>
      <c r="W369" s="10">
        <v>43699.0</v>
      </c>
      <c r="X369" s="1"/>
      <c r="Y369" s="1" t="s">
        <v>36</v>
      </c>
    </row>
    <row r="370">
      <c r="A370" s="1" t="s">
        <v>22365</v>
      </c>
      <c r="B370" s="1" t="s">
        <v>22366</v>
      </c>
      <c r="C370" s="1" t="s">
        <v>22367</v>
      </c>
      <c r="D370" s="1" t="s">
        <v>22368</v>
      </c>
      <c r="E370" s="1" t="s">
        <v>22369</v>
      </c>
      <c r="G370" s="1" t="s">
        <v>1589</v>
      </c>
      <c r="J370" s="4" t="s">
        <v>22370</v>
      </c>
      <c r="K370" s="1" t="s">
        <v>30</v>
      </c>
      <c r="L370" s="1" t="s">
        <v>10828</v>
      </c>
      <c r="M370" s="1" t="s">
        <v>22371</v>
      </c>
      <c r="N370" s="1" t="s">
        <v>22372</v>
      </c>
      <c r="O370" s="1" t="s">
        <v>22373</v>
      </c>
      <c r="P370" s="1">
        <v>7.0</v>
      </c>
      <c r="Q370" s="1">
        <v>2.0</v>
      </c>
      <c r="S370" s="1">
        <v>2.0</v>
      </c>
      <c r="T370" s="1">
        <v>6.0</v>
      </c>
      <c r="U370" s="1">
        <v>90.0</v>
      </c>
      <c r="V370" s="1" t="s">
        <v>22374</v>
      </c>
      <c r="W370" s="9"/>
      <c r="X370" s="1" t="s">
        <v>135</v>
      </c>
      <c r="Y370" s="1" t="s">
        <v>36</v>
      </c>
    </row>
    <row r="371">
      <c r="A371" s="1" t="s">
        <v>22375</v>
      </c>
      <c r="B371" s="1" t="s">
        <v>22376</v>
      </c>
      <c r="C371" s="1" t="s">
        <v>22377</v>
      </c>
      <c r="I371" s="1" t="s">
        <v>22378</v>
      </c>
      <c r="J371" s="4" t="s">
        <v>22379</v>
      </c>
      <c r="K371" s="1" t="s">
        <v>30</v>
      </c>
      <c r="L371" s="1" t="s">
        <v>10828</v>
      </c>
      <c r="M371" s="1" t="s">
        <v>10828</v>
      </c>
      <c r="N371" s="1" t="s">
        <v>22380</v>
      </c>
      <c r="O371" s="1" t="s">
        <v>22381</v>
      </c>
      <c r="P371" s="1">
        <v>3.0</v>
      </c>
      <c r="Q371" s="1">
        <v>1.0</v>
      </c>
      <c r="U371" s="1">
        <v>27.0</v>
      </c>
      <c r="V371" s="1" t="s">
        <v>22382</v>
      </c>
      <c r="W371" s="10">
        <v>44267.0</v>
      </c>
      <c r="X371" s="1"/>
      <c r="Y371" s="1" t="s">
        <v>199</v>
      </c>
    </row>
    <row r="372">
      <c r="A372" s="1" t="s">
        <v>22383</v>
      </c>
      <c r="B372" s="1" t="s">
        <v>22384</v>
      </c>
      <c r="C372" s="1" t="s">
        <v>22385</v>
      </c>
      <c r="D372" s="1" t="s">
        <v>22386</v>
      </c>
      <c r="F372" s="1" t="s">
        <v>22387</v>
      </c>
      <c r="G372" s="1" t="s">
        <v>22388</v>
      </c>
      <c r="I372" s="1" t="s">
        <v>22389</v>
      </c>
      <c r="J372" s="4" t="s">
        <v>22390</v>
      </c>
      <c r="K372" s="1" t="s">
        <v>30</v>
      </c>
      <c r="L372" s="1" t="s">
        <v>19226</v>
      </c>
      <c r="M372" s="1" t="s">
        <v>22391</v>
      </c>
      <c r="N372" s="1" t="s">
        <v>22392</v>
      </c>
      <c r="O372" s="1" t="s">
        <v>22393</v>
      </c>
      <c r="P372" s="1">
        <v>1.0</v>
      </c>
      <c r="T372" s="1">
        <v>3.0</v>
      </c>
      <c r="U372" s="1">
        <v>42.0</v>
      </c>
      <c r="V372" s="1" t="s">
        <v>22394</v>
      </c>
      <c r="W372" s="10">
        <v>43359.0</v>
      </c>
      <c r="X372" s="1" t="s">
        <v>95</v>
      </c>
      <c r="Y372" s="1" t="s">
        <v>36</v>
      </c>
    </row>
    <row r="373">
      <c r="A373" s="1" t="s">
        <v>22395</v>
      </c>
      <c r="B373" s="1" t="s">
        <v>22396</v>
      </c>
      <c r="C373" s="1" t="s">
        <v>21765</v>
      </c>
      <c r="D373" s="1" t="s">
        <v>21766</v>
      </c>
      <c r="F373" s="1" t="s">
        <v>21767</v>
      </c>
      <c r="J373" s="4" t="s">
        <v>22397</v>
      </c>
      <c r="K373" s="1" t="s">
        <v>401</v>
      </c>
      <c r="L373" s="1" t="s">
        <v>10828</v>
      </c>
      <c r="M373" s="1" t="s">
        <v>10828</v>
      </c>
      <c r="N373" s="1" t="s">
        <v>22398</v>
      </c>
      <c r="O373" s="1" t="s">
        <v>22399</v>
      </c>
      <c r="P373" s="1">
        <v>1.0</v>
      </c>
      <c r="Q373" s="1">
        <v>1.0</v>
      </c>
      <c r="U373" s="1">
        <v>14.0</v>
      </c>
      <c r="V373" s="1" t="s">
        <v>22400</v>
      </c>
      <c r="W373" s="10">
        <v>44282.0</v>
      </c>
      <c r="X373" s="1" t="s">
        <v>95</v>
      </c>
      <c r="Y373" s="1" t="s">
        <v>36</v>
      </c>
    </row>
    <row r="374">
      <c r="A374" s="1" t="s">
        <v>22401</v>
      </c>
      <c r="B374" s="1" t="s">
        <v>22402</v>
      </c>
      <c r="C374" s="1" t="s">
        <v>22403</v>
      </c>
      <c r="D374" s="1" t="s">
        <v>22404</v>
      </c>
      <c r="E374" s="1" t="s">
        <v>22405</v>
      </c>
      <c r="G374" s="1" t="s">
        <v>22406</v>
      </c>
      <c r="J374" s="4" t="s">
        <v>22407</v>
      </c>
      <c r="K374" s="1" t="s">
        <v>30</v>
      </c>
      <c r="L374" s="1" t="s">
        <v>10828</v>
      </c>
      <c r="M374" s="1" t="s">
        <v>22408</v>
      </c>
      <c r="N374" s="1" t="s">
        <v>22409</v>
      </c>
      <c r="O374" s="1" t="s">
        <v>22410</v>
      </c>
      <c r="P374" s="1">
        <v>1.0</v>
      </c>
      <c r="Q374" s="1">
        <v>1.0</v>
      </c>
      <c r="U374" s="1">
        <v>1.0</v>
      </c>
      <c r="V374" s="1" t="s">
        <v>22411</v>
      </c>
      <c r="W374" s="10">
        <v>44294.0</v>
      </c>
      <c r="X374" s="1" t="s">
        <v>135</v>
      </c>
      <c r="Y374" s="1" t="s">
        <v>199</v>
      </c>
    </row>
    <row r="375">
      <c r="A375" s="1" t="s">
        <v>22412</v>
      </c>
      <c r="B375" s="1" t="s">
        <v>22413</v>
      </c>
      <c r="C375" s="1" t="s">
        <v>22414</v>
      </c>
      <c r="J375" s="4" t="s">
        <v>22415</v>
      </c>
      <c r="K375" s="1" t="s">
        <v>30</v>
      </c>
      <c r="L375" s="1" t="s">
        <v>10828</v>
      </c>
      <c r="M375" s="1" t="s">
        <v>22330</v>
      </c>
      <c r="N375" s="1" t="s">
        <v>22416</v>
      </c>
      <c r="O375" s="1" t="s">
        <v>22417</v>
      </c>
      <c r="P375" s="1">
        <v>1.0</v>
      </c>
      <c r="Q375" s="1">
        <v>1.0</v>
      </c>
      <c r="T375" s="1">
        <v>6.0</v>
      </c>
      <c r="U375" s="1">
        <v>39.0</v>
      </c>
      <c r="V375" s="1" t="s">
        <v>22418</v>
      </c>
      <c r="W375" s="9"/>
      <c r="X375" s="1"/>
      <c r="Y375" s="6"/>
    </row>
    <row r="376">
      <c r="A376" s="1" t="s">
        <v>22419</v>
      </c>
      <c r="B376" s="1" t="s">
        <v>22420</v>
      </c>
      <c r="C376" s="1" t="s">
        <v>20785</v>
      </c>
      <c r="I376" s="1" t="s">
        <v>22421</v>
      </c>
      <c r="J376" s="4" t="s">
        <v>22422</v>
      </c>
      <c r="K376" s="1" t="s">
        <v>401</v>
      </c>
      <c r="L376" s="1" t="s">
        <v>9903</v>
      </c>
      <c r="M376" s="1" t="s">
        <v>21977</v>
      </c>
      <c r="N376" s="1" t="s">
        <v>22423</v>
      </c>
      <c r="O376" s="1" t="s">
        <v>22424</v>
      </c>
      <c r="P376" s="1">
        <v>2.0</v>
      </c>
      <c r="Q376" s="1">
        <v>3.0</v>
      </c>
      <c r="R376" s="1">
        <v>1.0</v>
      </c>
      <c r="U376" s="1">
        <v>38.0</v>
      </c>
      <c r="V376" s="1" t="s">
        <v>22425</v>
      </c>
      <c r="W376" s="10">
        <v>44194.0</v>
      </c>
      <c r="X376" s="1" t="s">
        <v>95</v>
      </c>
      <c r="Y376" s="1" t="s">
        <v>36</v>
      </c>
    </row>
    <row r="377">
      <c r="A377" s="1" t="s">
        <v>22426</v>
      </c>
      <c r="B377" s="1" t="s">
        <v>22427</v>
      </c>
      <c r="C377" s="1" t="s">
        <v>22428</v>
      </c>
      <c r="H377" s="1" t="s">
        <v>22429</v>
      </c>
      <c r="I377" s="1" t="s">
        <v>22430</v>
      </c>
      <c r="J377" s="4" t="s">
        <v>22431</v>
      </c>
      <c r="K377" s="1" t="s">
        <v>2309</v>
      </c>
      <c r="L377" s="1" t="s">
        <v>10828</v>
      </c>
      <c r="M377" s="1" t="s">
        <v>10828</v>
      </c>
      <c r="N377" s="1" t="s">
        <v>22432</v>
      </c>
      <c r="O377" s="1" t="s">
        <v>22433</v>
      </c>
      <c r="P377" s="1">
        <v>35.0</v>
      </c>
      <c r="Q377" s="1">
        <v>16.0</v>
      </c>
      <c r="R377" s="1">
        <v>14.0</v>
      </c>
      <c r="S377" s="1">
        <v>8.0</v>
      </c>
      <c r="T377" s="1">
        <v>10.0</v>
      </c>
      <c r="U377" s="1">
        <v>111.0</v>
      </c>
      <c r="V377" s="1" t="s">
        <v>22434</v>
      </c>
      <c r="W377" s="10">
        <v>43258.0</v>
      </c>
      <c r="X377" s="1" t="s">
        <v>95</v>
      </c>
      <c r="Y377" s="1" t="s">
        <v>36</v>
      </c>
    </row>
    <row r="378">
      <c r="A378" s="1" t="s">
        <v>22435</v>
      </c>
      <c r="B378" s="1" t="s">
        <v>22436</v>
      </c>
      <c r="C378" s="1" t="s">
        <v>22437</v>
      </c>
      <c r="J378" s="4" t="s">
        <v>22438</v>
      </c>
      <c r="K378" s="1" t="s">
        <v>30</v>
      </c>
      <c r="L378" s="1" t="s">
        <v>10828</v>
      </c>
      <c r="M378" s="1" t="s">
        <v>10828</v>
      </c>
      <c r="N378" s="1" t="s">
        <v>22439</v>
      </c>
      <c r="O378" s="1" t="s">
        <v>22440</v>
      </c>
      <c r="P378" s="1">
        <v>1.0</v>
      </c>
      <c r="Q378" s="1">
        <v>1.0</v>
      </c>
      <c r="U378" s="1">
        <v>7.0</v>
      </c>
      <c r="V378" s="1" t="s">
        <v>22441</v>
      </c>
      <c r="W378" s="9"/>
      <c r="X378" s="1"/>
      <c r="Y378" s="1" t="s">
        <v>199</v>
      </c>
    </row>
    <row r="379">
      <c r="A379" s="1" t="s">
        <v>22442</v>
      </c>
      <c r="B379" s="1" t="s">
        <v>22443</v>
      </c>
      <c r="C379" s="1" t="s">
        <v>21256</v>
      </c>
      <c r="D379" s="1" t="s">
        <v>21257</v>
      </c>
      <c r="F379" s="1" t="s">
        <v>21258</v>
      </c>
      <c r="G379" s="1" t="s">
        <v>4988</v>
      </c>
      <c r="J379" s="4" t="s">
        <v>22444</v>
      </c>
      <c r="K379" s="1" t="s">
        <v>30</v>
      </c>
      <c r="L379" s="1" t="s">
        <v>10828</v>
      </c>
      <c r="M379" s="1" t="s">
        <v>22445</v>
      </c>
      <c r="N379" s="1" t="s">
        <v>22446</v>
      </c>
      <c r="O379" s="1" t="s">
        <v>22447</v>
      </c>
      <c r="P379" s="1">
        <v>1.0</v>
      </c>
      <c r="Q379" s="1">
        <v>1.0</v>
      </c>
      <c r="S379" s="1">
        <v>2.0</v>
      </c>
      <c r="U379" s="1">
        <v>50.0</v>
      </c>
      <c r="V379" s="1" t="s">
        <v>22448</v>
      </c>
      <c r="W379" s="10">
        <v>44116.0</v>
      </c>
      <c r="X379" s="1" t="s">
        <v>95</v>
      </c>
      <c r="Y379" s="1" t="s">
        <v>168</v>
      </c>
    </row>
    <row r="380">
      <c r="A380" s="1" t="s">
        <v>22449</v>
      </c>
      <c r="B380" s="1" t="s">
        <v>22450</v>
      </c>
      <c r="C380" s="1" t="s">
        <v>21918</v>
      </c>
      <c r="D380" s="1" t="s">
        <v>21919</v>
      </c>
      <c r="E380" s="1" t="s">
        <v>21920</v>
      </c>
      <c r="F380" s="1" t="s">
        <v>21921</v>
      </c>
      <c r="G380" s="1" t="s">
        <v>21922</v>
      </c>
      <c r="J380" s="4" t="s">
        <v>22451</v>
      </c>
      <c r="K380" s="1" t="s">
        <v>30</v>
      </c>
      <c r="L380" s="1" t="s">
        <v>10828</v>
      </c>
      <c r="M380" s="1" t="s">
        <v>20500</v>
      </c>
      <c r="N380" s="1" t="s">
        <v>22452</v>
      </c>
      <c r="O380" s="1" t="s">
        <v>22453</v>
      </c>
      <c r="P380" s="1">
        <v>2.0</v>
      </c>
      <c r="Q380" s="1">
        <v>1.0</v>
      </c>
      <c r="U380" s="1">
        <v>16.0</v>
      </c>
      <c r="V380" s="1" t="s">
        <v>22454</v>
      </c>
      <c r="W380" s="9"/>
      <c r="X380" s="1" t="s">
        <v>95</v>
      </c>
      <c r="Y380" s="1" t="s">
        <v>36</v>
      </c>
    </row>
    <row r="381">
      <c r="A381" s="1" t="s">
        <v>22455</v>
      </c>
      <c r="B381" s="1" t="s">
        <v>22456</v>
      </c>
      <c r="C381" s="1" t="s">
        <v>22437</v>
      </c>
      <c r="J381" s="4" t="s">
        <v>22457</v>
      </c>
      <c r="K381" s="1" t="s">
        <v>30</v>
      </c>
      <c r="L381" s="1" t="s">
        <v>10828</v>
      </c>
      <c r="M381" s="1" t="s">
        <v>10828</v>
      </c>
      <c r="N381" s="1" t="s">
        <v>22458</v>
      </c>
      <c r="O381" s="1" t="s">
        <v>22459</v>
      </c>
      <c r="P381" s="1">
        <v>1.0</v>
      </c>
      <c r="Q381" s="1">
        <v>1.0</v>
      </c>
      <c r="U381" s="1">
        <v>3.0</v>
      </c>
      <c r="V381" s="1" t="s">
        <v>22460</v>
      </c>
      <c r="W381" s="9"/>
      <c r="X381" s="1"/>
      <c r="Y381" s="1" t="s">
        <v>199</v>
      </c>
    </row>
    <row r="382">
      <c r="A382" s="1" t="s">
        <v>22461</v>
      </c>
      <c r="B382" s="1" t="s">
        <v>22462</v>
      </c>
      <c r="C382" s="1" t="s">
        <v>22463</v>
      </c>
      <c r="I382" s="1" t="s">
        <v>22464</v>
      </c>
      <c r="J382" s="4" t="s">
        <v>22465</v>
      </c>
      <c r="K382" s="1" t="s">
        <v>2309</v>
      </c>
      <c r="L382" s="1" t="s">
        <v>10828</v>
      </c>
      <c r="M382" s="1" t="s">
        <v>22466</v>
      </c>
      <c r="N382" s="1" t="s">
        <v>22467</v>
      </c>
      <c r="O382" s="1" t="s">
        <v>22468</v>
      </c>
      <c r="P382" s="1">
        <v>2.0</v>
      </c>
      <c r="Q382" s="1">
        <v>2.0</v>
      </c>
      <c r="U382" s="1">
        <v>42.0</v>
      </c>
      <c r="V382" s="1" t="s">
        <v>22469</v>
      </c>
      <c r="W382" s="9"/>
      <c r="X382" s="1"/>
      <c r="Y382" s="1" t="s">
        <v>36</v>
      </c>
    </row>
    <row r="383">
      <c r="A383" s="1" t="s">
        <v>22470</v>
      </c>
      <c r="B383" s="1" t="s">
        <v>22471</v>
      </c>
      <c r="C383" s="1" t="s">
        <v>22472</v>
      </c>
      <c r="J383" s="4" t="s">
        <v>22473</v>
      </c>
      <c r="K383" s="1" t="s">
        <v>30</v>
      </c>
      <c r="L383" s="1" t="s">
        <v>19226</v>
      </c>
      <c r="M383" s="1" t="s">
        <v>22474</v>
      </c>
      <c r="N383" s="1" t="s">
        <v>22475</v>
      </c>
      <c r="O383" s="1" t="s">
        <v>22476</v>
      </c>
      <c r="P383" s="1">
        <v>1.0</v>
      </c>
      <c r="U383" s="1">
        <v>52.0</v>
      </c>
      <c r="V383" s="1" t="s">
        <v>22477</v>
      </c>
      <c r="W383" s="10">
        <v>43637.0</v>
      </c>
      <c r="X383" s="1"/>
      <c r="Y383" s="6"/>
    </row>
    <row r="384">
      <c r="A384" s="1" t="s">
        <v>22478</v>
      </c>
      <c r="B384" s="1" t="s">
        <v>22479</v>
      </c>
      <c r="C384" s="1" t="s">
        <v>22480</v>
      </c>
      <c r="J384" s="4" t="s">
        <v>22481</v>
      </c>
      <c r="K384" s="1" t="s">
        <v>30</v>
      </c>
      <c r="L384" s="1" t="s">
        <v>30</v>
      </c>
      <c r="N384" s="1" t="s">
        <v>22482</v>
      </c>
      <c r="O384" s="1" t="s">
        <v>22483</v>
      </c>
      <c r="P384" s="1">
        <v>1.0</v>
      </c>
      <c r="Q384" s="1">
        <v>1.0</v>
      </c>
      <c r="U384" s="1">
        <v>25.0</v>
      </c>
      <c r="V384" s="1" t="s">
        <v>22484</v>
      </c>
      <c r="W384" s="9"/>
      <c r="X384" s="1"/>
      <c r="Y384" s="6"/>
    </row>
    <row r="385">
      <c r="A385" s="1" t="s">
        <v>22485</v>
      </c>
      <c r="B385" s="1" t="s">
        <v>22486</v>
      </c>
      <c r="C385" s="1" t="s">
        <v>22487</v>
      </c>
      <c r="D385" s="1" t="s">
        <v>22488</v>
      </c>
      <c r="E385" s="1" t="s">
        <v>22489</v>
      </c>
      <c r="F385" s="1" t="s">
        <v>22490</v>
      </c>
      <c r="G385" s="1" t="s">
        <v>21735</v>
      </c>
      <c r="I385" s="1" t="s">
        <v>22491</v>
      </c>
      <c r="J385" s="4" t="s">
        <v>22492</v>
      </c>
      <c r="K385" s="1" t="s">
        <v>30</v>
      </c>
      <c r="L385" s="1" t="s">
        <v>10828</v>
      </c>
      <c r="M385" s="1" t="s">
        <v>20962</v>
      </c>
      <c r="N385" s="1" t="s">
        <v>22493</v>
      </c>
      <c r="O385" s="1" t="s">
        <v>22494</v>
      </c>
      <c r="P385" s="1">
        <v>1.0</v>
      </c>
      <c r="Q385" s="1">
        <v>1.0</v>
      </c>
      <c r="R385" s="1">
        <v>1.0</v>
      </c>
      <c r="U385" s="1">
        <v>14.0</v>
      </c>
      <c r="V385" s="1" t="s">
        <v>22495</v>
      </c>
      <c r="W385" s="10">
        <v>44288.0</v>
      </c>
      <c r="X385" s="1" t="s">
        <v>95</v>
      </c>
      <c r="Y385" s="1" t="s">
        <v>36</v>
      </c>
    </row>
    <row r="386">
      <c r="A386" s="1" t="s">
        <v>22496</v>
      </c>
      <c r="B386" s="1" t="s">
        <v>20541</v>
      </c>
      <c r="C386" s="1" t="s">
        <v>22497</v>
      </c>
      <c r="D386" s="1" t="s">
        <v>22498</v>
      </c>
      <c r="E386" s="1" t="s">
        <v>22499</v>
      </c>
      <c r="J386" s="4" t="s">
        <v>22500</v>
      </c>
      <c r="K386" s="1" t="s">
        <v>30</v>
      </c>
      <c r="L386" s="1" t="s">
        <v>10828</v>
      </c>
      <c r="M386" s="1" t="s">
        <v>10828</v>
      </c>
      <c r="N386" s="1" t="s">
        <v>22501</v>
      </c>
      <c r="O386" s="1" t="s">
        <v>22502</v>
      </c>
      <c r="P386" s="1">
        <v>1.0</v>
      </c>
      <c r="Q386" s="1">
        <v>1.0</v>
      </c>
      <c r="U386" s="1">
        <v>31.0</v>
      </c>
      <c r="V386" s="1" t="s">
        <v>22503</v>
      </c>
      <c r="W386" s="10">
        <v>44267.0</v>
      </c>
      <c r="X386" s="1" t="s">
        <v>135</v>
      </c>
      <c r="Y386" s="1" t="s">
        <v>199</v>
      </c>
    </row>
    <row r="387">
      <c r="A387" s="1" t="s">
        <v>22504</v>
      </c>
      <c r="B387" s="1" t="s">
        <v>22505</v>
      </c>
      <c r="C387" s="1" t="s">
        <v>22506</v>
      </c>
      <c r="D387" s="1" t="s">
        <v>22507</v>
      </c>
      <c r="I387" s="1" t="s">
        <v>22508</v>
      </c>
      <c r="J387" s="4" t="s">
        <v>22509</v>
      </c>
      <c r="K387" s="1" t="s">
        <v>2309</v>
      </c>
      <c r="L387" s="1" t="s">
        <v>10828</v>
      </c>
      <c r="M387" s="1" t="s">
        <v>22510</v>
      </c>
      <c r="N387" s="1" t="s">
        <v>22511</v>
      </c>
      <c r="O387" s="1" t="s">
        <v>22512</v>
      </c>
      <c r="P387" s="1">
        <v>1.0</v>
      </c>
      <c r="Q387" s="1">
        <v>1.0</v>
      </c>
      <c r="U387" s="1">
        <v>110.0</v>
      </c>
      <c r="V387" s="1" t="s">
        <v>22513</v>
      </c>
      <c r="W387" s="10">
        <v>43914.0</v>
      </c>
      <c r="X387" s="1"/>
      <c r="Y387" s="1" t="s">
        <v>36</v>
      </c>
    </row>
    <row r="388">
      <c r="A388" s="1" t="s">
        <v>22514</v>
      </c>
      <c r="B388" s="1" t="s">
        <v>22515</v>
      </c>
      <c r="C388" s="1" t="s">
        <v>20785</v>
      </c>
      <c r="H388" s="1" t="s">
        <v>22516</v>
      </c>
      <c r="I388" s="1" t="s">
        <v>22517</v>
      </c>
      <c r="J388" s="4" t="s">
        <v>22518</v>
      </c>
      <c r="K388" s="1" t="s">
        <v>401</v>
      </c>
      <c r="L388" s="1" t="s">
        <v>9903</v>
      </c>
      <c r="M388" s="1" t="s">
        <v>22519</v>
      </c>
      <c r="N388" s="1" t="s">
        <v>22520</v>
      </c>
      <c r="O388" s="1" t="s">
        <v>22521</v>
      </c>
      <c r="P388" s="1">
        <v>2.0</v>
      </c>
      <c r="Q388" s="1">
        <v>4.0</v>
      </c>
      <c r="R388" s="1">
        <v>1.0</v>
      </c>
      <c r="U388" s="1">
        <v>153.0</v>
      </c>
      <c r="V388" s="1" t="s">
        <v>22522</v>
      </c>
      <c r="W388" s="10">
        <v>43924.0</v>
      </c>
      <c r="X388" s="1"/>
      <c r="Y388" s="1" t="s">
        <v>36</v>
      </c>
    </row>
    <row r="389">
      <c r="A389" s="1" t="s">
        <v>22523</v>
      </c>
      <c r="B389" s="1" t="s">
        <v>22524</v>
      </c>
      <c r="C389" s="1" t="s">
        <v>20785</v>
      </c>
      <c r="H389" s="1" t="s">
        <v>22525</v>
      </c>
      <c r="I389" s="1" t="s">
        <v>22526</v>
      </c>
      <c r="J389" s="4" t="s">
        <v>22527</v>
      </c>
      <c r="K389" s="1" t="s">
        <v>401</v>
      </c>
      <c r="L389" s="1" t="s">
        <v>9903</v>
      </c>
      <c r="M389" s="1" t="s">
        <v>21969</v>
      </c>
      <c r="N389" s="1" t="s">
        <v>22528</v>
      </c>
      <c r="O389" s="1" t="s">
        <v>22529</v>
      </c>
      <c r="P389" s="1">
        <v>2.0</v>
      </c>
      <c r="Q389" s="1">
        <v>5.0</v>
      </c>
      <c r="R389" s="1">
        <v>4.0</v>
      </c>
      <c r="S389" s="1">
        <v>1.0</v>
      </c>
      <c r="U389" s="1">
        <v>175.0</v>
      </c>
      <c r="V389" s="1" t="s">
        <v>22530</v>
      </c>
      <c r="W389" s="10">
        <v>43912.0</v>
      </c>
      <c r="X389" s="1"/>
      <c r="Y389" s="1" t="s">
        <v>36</v>
      </c>
    </row>
    <row r="390">
      <c r="A390" s="1" t="s">
        <v>22531</v>
      </c>
      <c r="B390" s="1" t="s">
        <v>22532</v>
      </c>
      <c r="C390" s="1" t="s">
        <v>22533</v>
      </c>
      <c r="D390" s="1" t="s">
        <v>22534</v>
      </c>
      <c r="E390" s="1" t="s">
        <v>13270</v>
      </c>
      <c r="F390" s="1" t="s">
        <v>22535</v>
      </c>
      <c r="G390" s="1" t="s">
        <v>22536</v>
      </c>
      <c r="I390" s="1" t="s">
        <v>22537</v>
      </c>
      <c r="J390" s="4" t="s">
        <v>22538</v>
      </c>
      <c r="K390" s="1" t="s">
        <v>30</v>
      </c>
      <c r="L390" s="1" t="s">
        <v>10828</v>
      </c>
      <c r="M390" s="1" t="s">
        <v>19270</v>
      </c>
      <c r="N390" s="1" t="s">
        <v>22539</v>
      </c>
      <c r="O390" s="1" t="s">
        <v>22540</v>
      </c>
      <c r="P390" s="1">
        <v>1.0</v>
      </c>
      <c r="U390" s="1">
        <v>7.0</v>
      </c>
      <c r="V390" s="1" t="s">
        <v>22541</v>
      </c>
      <c r="W390" s="10">
        <v>44040.0</v>
      </c>
      <c r="X390" s="1" t="s">
        <v>95</v>
      </c>
      <c r="Y390" s="1" t="s">
        <v>168</v>
      </c>
    </row>
    <row r="391">
      <c r="A391" s="1" t="s">
        <v>22542</v>
      </c>
      <c r="B391" s="1" t="s">
        <v>22543</v>
      </c>
      <c r="C391" s="1" t="s">
        <v>22544</v>
      </c>
      <c r="J391" s="4" t="s">
        <v>22545</v>
      </c>
      <c r="K391" s="1" t="s">
        <v>30</v>
      </c>
      <c r="L391" s="1" t="s">
        <v>10828</v>
      </c>
      <c r="M391" s="1" t="s">
        <v>20500</v>
      </c>
      <c r="N391" s="1" t="s">
        <v>22546</v>
      </c>
      <c r="O391" s="1" t="s">
        <v>22547</v>
      </c>
      <c r="P391" s="1">
        <v>5.0</v>
      </c>
      <c r="Q391" s="1">
        <v>1.0</v>
      </c>
      <c r="U391" s="1">
        <v>38.0</v>
      </c>
      <c r="V391" s="1" t="s">
        <v>22548</v>
      </c>
      <c r="W391" s="10">
        <v>44285.0</v>
      </c>
      <c r="X391" s="1"/>
      <c r="Y391" s="6"/>
    </row>
    <row r="392">
      <c r="A392" s="1" t="s">
        <v>22549</v>
      </c>
      <c r="B392" s="1" t="s">
        <v>22550</v>
      </c>
      <c r="C392" s="1" t="s">
        <v>20175</v>
      </c>
      <c r="D392" s="1" t="s">
        <v>20176</v>
      </c>
      <c r="G392" s="1" t="s">
        <v>2399</v>
      </c>
      <c r="J392" s="4" t="s">
        <v>22551</v>
      </c>
      <c r="K392" s="1" t="s">
        <v>30</v>
      </c>
      <c r="L392" s="1" t="s">
        <v>10828</v>
      </c>
      <c r="M392" s="1" t="s">
        <v>10828</v>
      </c>
      <c r="N392" s="1" t="s">
        <v>22552</v>
      </c>
      <c r="O392" s="1" t="s">
        <v>22553</v>
      </c>
      <c r="P392" s="1">
        <v>2.0</v>
      </c>
      <c r="Q392" s="1">
        <v>1.0</v>
      </c>
      <c r="U392" s="1">
        <v>7.0</v>
      </c>
      <c r="V392" s="1" t="s">
        <v>22554</v>
      </c>
      <c r="W392" s="10">
        <v>43823.0</v>
      </c>
      <c r="X392" s="1"/>
      <c r="Y392" s="1" t="s">
        <v>36</v>
      </c>
    </row>
    <row r="393">
      <c r="A393" s="1" t="s">
        <v>22555</v>
      </c>
      <c r="B393" s="1" t="s">
        <v>22556</v>
      </c>
      <c r="C393" s="1" t="s">
        <v>22557</v>
      </c>
      <c r="D393" s="1" t="s">
        <v>22558</v>
      </c>
      <c r="F393" s="1" t="s">
        <v>22559</v>
      </c>
      <c r="G393" s="1" t="s">
        <v>5319</v>
      </c>
      <c r="J393" s="4" t="s">
        <v>22560</v>
      </c>
      <c r="K393" s="1" t="s">
        <v>30</v>
      </c>
      <c r="L393" s="1" t="s">
        <v>10828</v>
      </c>
      <c r="M393" s="1" t="s">
        <v>10828</v>
      </c>
      <c r="N393" s="1" t="s">
        <v>22561</v>
      </c>
      <c r="O393" s="1" t="s">
        <v>22562</v>
      </c>
      <c r="P393" s="1">
        <v>1.0</v>
      </c>
      <c r="Q393" s="1">
        <v>1.0</v>
      </c>
      <c r="U393" s="1">
        <v>4.0</v>
      </c>
      <c r="V393" s="1" t="s">
        <v>22563</v>
      </c>
      <c r="W393" s="10">
        <v>44221.0</v>
      </c>
      <c r="X393" s="1" t="s">
        <v>95</v>
      </c>
      <c r="Y393" s="1" t="s">
        <v>36</v>
      </c>
    </row>
    <row r="394">
      <c r="A394" s="1" t="s">
        <v>22564</v>
      </c>
      <c r="B394" s="1" t="s">
        <v>22565</v>
      </c>
      <c r="C394" s="1" t="s">
        <v>22566</v>
      </c>
      <c r="D394" s="1" t="s">
        <v>22567</v>
      </c>
      <c r="G394" s="1" t="s">
        <v>22568</v>
      </c>
      <c r="H394" s="1" t="s">
        <v>22569</v>
      </c>
      <c r="I394" s="1" t="s">
        <v>22570</v>
      </c>
      <c r="J394" s="4" t="s">
        <v>22571</v>
      </c>
      <c r="K394" s="1" t="s">
        <v>663</v>
      </c>
      <c r="L394" s="1" t="s">
        <v>10828</v>
      </c>
      <c r="M394" s="1" t="s">
        <v>22572</v>
      </c>
      <c r="N394" s="1" t="s">
        <v>22573</v>
      </c>
      <c r="O394" s="1" t="s">
        <v>22574</v>
      </c>
      <c r="P394" s="1">
        <v>1.0</v>
      </c>
      <c r="Q394" s="1">
        <v>15.0</v>
      </c>
      <c r="R394" s="1">
        <v>168.0</v>
      </c>
      <c r="S394" s="1">
        <v>55.0</v>
      </c>
      <c r="U394" s="1">
        <v>504.0</v>
      </c>
      <c r="V394" s="1" t="s">
        <v>22575</v>
      </c>
      <c r="W394" s="10">
        <v>42258.0</v>
      </c>
      <c r="X394" s="1"/>
      <c r="Y394" s="1" t="s">
        <v>36</v>
      </c>
    </row>
    <row r="395">
      <c r="A395" s="1" t="s">
        <v>22576</v>
      </c>
      <c r="B395" s="1" t="s">
        <v>20629</v>
      </c>
      <c r="C395" s="1" t="s">
        <v>22577</v>
      </c>
      <c r="D395" s="1" t="s">
        <v>22578</v>
      </c>
      <c r="J395" s="4" t="s">
        <v>22579</v>
      </c>
      <c r="K395" s="1" t="s">
        <v>30</v>
      </c>
      <c r="L395" s="1" t="s">
        <v>10828</v>
      </c>
      <c r="M395" s="1" t="s">
        <v>10828</v>
      </c>
      <c r="N395" s="1" t="s">
        <v>22580</v>
      </c>
      <c r="O395" s="1" t="s">
        <v>22581</v>
      </c>
      <c r="P395" s="1">
        <v>1.0</v>
      </c>
      <c r="Q395" s="1">
        <v>1.0</v>
      </c>
      <c r="T395" s="1">
        <v>1.0</v>
      </c>
      <c r="U395" s="1">
        <v>51.0</v>
      </c>
      <c r="V395" s="1" t="s">
        <v>22582</v>
      </c>
      <c r="W395" s="10">
        <v>44251.0</v>
      </c>
      <c r="X395" s="1"/>
      <c r="Y395" s="1" t="s">
        <v>199</v>
      </c>
    </row>
    <row r="396">
      <c r="A396" s="1" t="s">
        <v>22583</v>
      </c>
      <c r="B396" s="1" t="s">
        <v>20541</v>
      </c>
      <c r="C396" s="1" t="s">
        <v>22584</v>
      </c>
      <c r="D396" s="1" t="s">
        <v>22585</v>
      </c>
      <c r="E396" s="1" t="s">
        <v>20544</v>
      </c>
      <c r="F396" s="1" t="s">
        <v>15722</v>
      </c>
      <c r="G396" s="1" t="s">
        <v>15723</v>
      </c>
      <c r="I396" s="1" t="s">
        <v>22586</v>
      </c>
      <c r="J396" s="4" t="s">
        <v>22587</v>
      </c>
      <c r="K396" s="1" t="s">
        <v>30</v>
      </c>
      <c r="L396" s="1" t="s">
        <v>79</v>
      </c>
      <c r="M396" s="1" t="s">
        <v>20575</v>
      </c>
      <c r="N396" s="1" t="s">
        <v>22588</v>
      </c>
      <c r="O396" s="1" t="s">
        <v>22589</v>
      </c>
      <c r="P396" s="1">
        <v>1.0</v>
      </c>
      <c r="Q396" s="1">
        <v>1.0</v>
      </c>
      <c r="U396" s="1">
        <v>19.0</v>
      </c>
      <c r="V396" s="1" t="s">
        <v>22590</v>
      </c>
      <c r="W396" s="10">
        <v>44244.0</v>
      </c>
      <c r="X396" s="1" t="s">
        <v>135</v>
      </c>
      <c r="Y396" s="1" t="s">
        <v>199</v>
      </c>
    </row>
    <row r="397">
      <c r="A397" s="1" t="s">
        <v>22591</v>
      </c>
      <c r="B397" s="1" t="s">
        <v>20629</v>
      </c>
      <c r="C397" s="1" t="s">
        <v>22592</v>
      </c>
      <c r="D397" s="1" t="s">
        <v>22593</v>
      </c>
      <c r="E397" s="1" t="s">
        <v>20544</v>
      </c>
      <c r="I397" s="1" t="s">
        <v>22594</v>
      </c>
      <c r="J397" s="4" t="s">
        <v>22595</v>
      </c>
      <c r="K397" s="1" t="s">
        <v>30</v>
      </c>
      <c r="L397" s="1" t="s">
        <v>10828</v>
      </c>
      <c r="M397" s="1" t="s">
        <v>10828</v>
      </c>
      <c r="N397" s="1" t="s">
        <v>22596</v>
      </c>
      <c r="O397" s="1" t="s">
        <v>22597</v>
      </c>
      <c r="P397" s="1">
        <v>1.0</v>
      </c>
      <c r="Q397" s="1">
        <v>1.0</v>
      </c>
      <c r="R397" s="1">
        <v>1.0</v>
      </c>
      <c r="U397" s="1">
        <v>39.0</v>
      </c>
      <c r="V397" s="1" t="s">
        <v>22598</v>
      </c>
      <c r="W397" s="9"/>
      <c r="X397" s="1" t="s">
        <v>135</v>
      </c>
      <c r="Y397" s="1" t="s">
        <v>199</v>
      </c>
    </row>
    <row r="398">
      <c r="A398" s="1" t="s">
        <v>22599</v>
      </c>
      <c r="B398" s="1" t="s">
        <v>22600</v>
      </c>
      <c r="C398" s="1" t="s">
        <v>22601</v>
      </c>
      <c r="I398" s="1" t="s">
        <v>22602</v>
      </c>
      <c r="J398" s="4" t="s">
        <v>22603</v>
      </c>
      <c r="K398" s="1" t="s">
        <v>30</v>
      </c>
      <c r="L398" s="1" t="s">
        <v>10828</v>
      </c>
      <c r="M398" s="1" t="s">
        <v>19562</v>
      </c>
      <c r="N398" s="1" t="s">
        <v>22604</v>
      </c>
      <c r="O398" s="1" t="s">
        <v>22605</v>
      </c>
      <c r="P398" s="1">
        <v>1.0</v>
      </c>
      <c r="Q398" s="1">
        <v>1.0</v>
      </c>
      <c r="U398" s="1">
        <v>28.0</v>
      </c>
      <c r="V398" s="1" t="s">
        <v>22606</v>
      </c>
      <c r="W398" s="10">
        <v>44275.0</v>
      </c>
      <c r="X398" s="1"/>
      <c r="Y398" s="1" t="s">
        <v>36</v>
      </c>
    </row>
    <row r="399">
      <c r="A399" s="1" t="s">
        <v>22607</v>
      </c>
      <c r="B399" s="1" t="s">
        <v>22608</v>
      </c>
      <c r="C399" s="1" t="s">
        <v>22609</v>
      </c>
      <c r="J399" s="4" t="s">
        <v>22610</v>
      </c>
      <c r="K399" s="1" t="s">
        <v>30</v>
      </c>
      <c r="L399" s="1" t="s">
        <v>10828</v>
      </c>
      <c r="M399" s="1" t="s">
        <v>20500</v>
      </c>
      <c r="N399" s="1" t="s">
        <v>22611</v>
      </c>
      <c r="O399" s="1" t="s">
        <v>22612</v>
      </c>
      <c r="P399" s="1">
        <v>1.0</v>
      </c>
      <c r="Q399" s="1">
        <v>1.0</v>
      </c>
      <c r="U399" s="1">
        <v>15.0</v>
      </c>
      <c r="V399" s="1" t="s">
        <v>22613</v>
      </c>
      <c r="W399" s="10">
        <v>44284.0</v>
      </c>
      <c r="X399" s="1"/>
      <c r="Y399" s="1" t="s">
        <v>168</v>
      </c>
    </row>
    <row r="400">
      <c r="A400" s="1" t="s">
        <v>22614</v>
      </c>
      <c r="B400" s="1" t="s">
        <v>22615</v>
      </c>
      <c r="C400" s="1" t="s">
        <v>22616</v>
      </c>
      <c r="D400" s="1" t="s">
        <v>22617</v>
      </c>
      <c r="E400" s="1" t="s">
        <v>22618</v>
      </c>
      <c r="F400" s="1" t="s">
        <v>22619</v>
      </c>
      <c r="G400" s="1" t="s">
        <v>19280</v>
      </c>
      <c r="I400" s="1" t="s">
        <v>22620</v>
      </c>
      <c r="J400" s="4" t="s">
        <v>22621</v>
      </c>
      <c r="K400" s="1" t="s">
        <v>2309</v>
      </c>
      <c r="L400" s="1" t="s">
        <v>10828</v>
      </c>
      <c r="M400" s="1" t="s">
        <v>22622</v>
      </c>
      <c r="N400" s="1" t="s">
        <v>22623</v>
      </c>
      <c r="O400" s="1" t="s">
        <v>22624</v>
      </c>
      <c r="P400" s="1">
        <v>1.0</v>
      </c>
      <c r="Q400" s="1">
        <v>1.0</v>
      </c>
      <c r="R400" s="1">
        <v>2.0</v>
      </c>
      <c r="U400" s="1">
        <v>6.0</v>
      </c>
      <c r="V400" s="1" t="s">
        <v>22625</v>
      </c>
      <c r="W400" s="10">
        <v>41868.0</v>
      </c>
      <c r="X400" s="1" t="s">
        <v>135</v>
      </c>
      <c r="Y400" s="1" t="s">
        <v>5816</v>
      </c>
    </row>
    <row r="401">
      <c r="A401" s="1" t="s">
        <v>22626</v>
      </c>
      <c r="B401" s="1" t="s">
        <v>20629</v>
      </c>
      <c r="C401" s="1" t="s">
        <v>22627</v>
      </c>
      <c r="D401" s="1" t="s">
        <v>22628</v>
      </c>
      <c r="E401" s="1" t="s">
        <v>20544</v>
      </c>
      <c r="J401" s="4" t="s">
        <v>22629</v>
      </c>
      <c r="K401" s="1" t="s">
        <v>30</v>
      </c>
      <c r="L401" s="1" t="s">
        <v>79</v>
      </c>
      <c r="M401" s="1" t="s">
        <v>21814</v>
      </c>
      <c r="N401" s="1" t="s">
        <v>22630</v>
      </c>
      <c r="O401" s="1" t="s">
        <v>22631</v>
      </c>
      <c r="P401" s="1">
        <v>1.0</v>
      </c>
      <c r="Q401" s="1">
        <v>1.0</v>
      </c>
      <c r="U401" s="1">
        <v>4.0</v>
      </c>
      <c r="V401" s="1" t="s">
        <v>22632</v>
      </c>
      <c r="W401" s="10">
        <v>44281.0</v>
      </c>
      <c r="X401" s="1" t="s">
        <v>135</v>
      </c>
      <c r="Y401" s="1" t="s">
        <v>199</v>
      </c>
    </row>
    <row r="402">
      <c r="A402" s="1" t="s">
        <v>22633</v>
      </c>
      <c r="B402" s="1" t="s">
        <v>22634</v>
      </c>
      <c r="C402" s="1" t="s">
        <v>22635</v>
      </c>
      <c r="I402" s="1" t="s">
        <v>22636</v>
      </c>
      <c r="J402" s="4" t="s">
        <v>22637</v>
      </c>
      <c r="K402" s="1" t="s">
        <v>30</v>
      </c>
      <c r="L402" s="1" t="s">
        <v>19226</v>
      </c>
      <c r="M402" s="1" t="s">
        <v>19226</v>
      </c>
      <c r="N402" s="1" t="s">
        <v>22638</v>
      </c>
      <c r="O402" s="1" t="s">
        <v>22639</v>
      </c>
      <c r="P402" s="1">
        <v>1.0</v>
      </c>
      <c r="Q402" s="1">
        <v>1.0</v>
      </c>
      <c r="U402" s="1">
        <v>42.0</v>
      </c>
      <c r="V402" s="1" t="s">
        <v>22640</v>
      </c>
      <c r="W402" s="10">
        <v>44122.0</v>
      </c>
      <c r="X402" s="1"/>
      <c r="Y402" s="1" t="s">
        <v>36</v>
      </c>
    </row>
    <row r="403">
      <c r="A403" s="1" t="s">
        <v>22641</v>
      </c>
      <c r="B403" s="1" t="s">
        <v>22642</v>
      </c>
      <c r="C403" s="1" t="s">
        <v>22643</v>
      </c>
      <c r="D403" s="1" t="s">
        <v>22644</v>
      </c>
      <c r="E403" s="1" t="s">
        <v>22645</v>
      </c>
      <c r="G403" s="1" t="s">
        <v>22646</v>
      </c>
      <c r="J403" s="4" t="s">
        <v>22647</v>
      </c>
      <c r="K403" s="1" t="s">
        <v>401</v>
      </c>
      <c r="L403" s="1" t="s">
        <v>79</v>
      </c>
      <c r="M403" s="1" t="s">
        <v>20575</v>
      </c>
      <c r="N403" s="1" t="s">
        <v>22648</v>
      </c>
      <c r="O403" s="1" t="s">
        <v>22649</v>
      </c>
      <c r="P403" s="1">
        <v>1.0</v>
      </c>
      <c r="U403" s="1">
        <v>5.0</v>
      </c>
      <c r="V403" s="1" t="s">
        <v>22650</v>
      </c>
      <c r="W403" s="10">
        <v>43900.0</v>
      </c>
      <c r="X403" s="1" t="s">
        <v>135</v>
      </c>
      <c r="Y403" s="1" t="s">
        <v>168</v>
      </c>
    </row>
    <row r="404">
      <c r="A404" s="1" t="s">
        <v>22651</v>
      </c>
      <c r="B404" s="1" t="s">
        <v>22652</v>
      </c>
      <c r="C404" s="1" t="s">
        <v>22653</v>
      </c>
      <c r="J404" s="4" t="s">
        <v>22654</v>
      </c>
      <c r="K404" s="1" t="s">
        <v>30</v>
      </c>
      <c r="L404" s="1" t="s">
        <v>10828</v>
      </c>
      <c r="M404" s="1" t="s">
        <v>22293</v>
      </c>
      <c r="N404" s="1" t="s">
        <v>22655</v>
      </c>
      <c r="O404" s="1" t="s">
        <v>22656</v>
      </c>
      <c r="P404" s="1">
        <v>1.0</v>
      </c>
      <c r="Q404" s="1">
        <v>1.0</v>
      </c>
      <c r="U404" s="1">
        <v>3.0</v>
      </c>
      <c r="V404" s="1" t="s">
        <v>22657</v>
      </c>
      <c r="W404" s="10">
        <v>44284.0</v>
      </c>
      <c r="X404" s="1"/>
      <c r="Y404" s="1"/>
    </row>
    <row r="405">
      <c r="A405" s="1" t="s">
        <v>22658</v>
      </c>
      <c r="B405" s="1" t="s">
        <v>22376</v>
      </c>
      <c r="C405" s="1" t="s">
        <v>22659</v>
      </c>
      <c r="J405" s="4" t="s">
        <v>22660</v>
      </c>
      <c r="K405" s="1" t="s">
        <v>30</v>
      </c>
      <c r="L405" s="1" t="s">
        <v>10828</v>
      </c>
      <c r="M405" s="1" t="s">
        <v>10828</v>
      </c>
      <c r="N405" s="1" t="s">
        <v>22661</v>
      </c>
      <c r="O405" s="1" t="s">
        <v>22662</v>
      </c>
      <c r="P405" s="1">
        <v>1.0</v>
      </c>
      <c r="Q405" s="1">
        <v>1.0</v>
      </c>
      <c r="U405" s="1">
        <v>18.0</v>
      </c>
      <c r="V405" s="1" t="s">
        <v>22663</v>
      </c>
      <c r="W405" s="10">
        <v>44267.0</v>
      </c>
      <c r="X405" s="1"/>
      <c r="Y405" s="1" t="s">
        <v>168</v>
      </c>
    </row>
    <row r="406">
      <c r="A406" s="1" t="s">
        <v>22664</v>
      </c>
      <c r="B406" s="1" t="s">
        <v>22665</v>
      </c>
      <c r="C406" s="1" t="s">
        <v>22653</v>
      </c>
      <c r="J406" s="4" t="s">
        <v>22666</v>
      </c>
      <c r="K406" s="1" t="s">
        <v>30</v>
      </c>
      <c r="L406" s="1" t="s">
        <v>10828</v>
      </c>
      <c r="M406" s="1" t="s">
        <v>22293</v>
      </c>
      <c r="N406" s="1" t="s">
        <v>22667</v>
      </c>
      <c r="O406" s="1" t="s">
        <v>22668</v>
      </c>
      <c r="P406" s="1">
        <v>1.0</v>
      </c>
      <c r="Q406" s="1">
        <v>1.0</v>
      </c>
      <c r="U406" s="1">
        <v>28.0</v>
      </c>
      <c r="V406" s="1" t="s">
        <v>22669</v>
      </c>
      <c r="W406" s="10">
        <v>44267.0</v>
      </c>
      <c r="X406" s="1"/>
      <c r="Y406" s="1" t="s">
        <v>199</v>
      </c>
    </row>
    <row r="407">
      <c r="A407" s="1" t="s">
        <v>22670</v>
      </c>
      <c r="B407" s="1" t="s">
        <v>22671</v>
      </c>
      <c r="C407" s="1" t="s">
        <v>21283</v>
      </c>
      <c r="D407" s="1" t="s">
        <v>21284</v>
      </c>
      <c r="E407" s="1" t="s">
        <v>21285</v>
      </c>
      <c r="G407" s="1" t="s">
        <v>21286</v>
      </c>
      <c r="J407" s="4" t="s">
        <v>22672</v>
      </c>
      <c r="K407" s="1" t="s">
        <v>30</v>
      </c>
      <c r="L407" s="1" t="s">
        <v>10828</v>
      </c>
      <c r="M407" s="1" t="s">
        <v>19497</v>
      </c>
      <c r="N407" s="1" t="s">
        <v>22673</v>
      </c>
      <c r="O407" s="1" t="s">
        <v>22674</v>
      </c>
      <c r="P407" s="1">
        <v>1.0</v>
      </c>
      <c r="Q407" s="1">
        <v>1.0</v>
      </c>
      <c r="S407" s="1">
        <v>6.0</v>
      </c>
      <c r="U407" s="1">
        <v>28.0</v>
      </c>
      <c r="V407" s="1" t="s">
        <v>22669</v>
      </c>
      <c r="W407" s="10">
        <v>44267.0</v>
      </c>
      <c r="X407" s="1"/>
      <c r="Y407" s="1" t="s">
        <v>199</v>
      </c>
    </row>
    <row r="408">
      <c r="A408" s="1" t="s">
        <v>22675</v>
      </c>
      <c r="B408" s="1" t="s">
        <v>22676</v>
      </c>
      <c r="C408" s="1" t="s">
        <v>22677</v>
      </c>
      <c r="D408" s="1" t="s">
        <v>22678</v>
      </c>
      <c r="F408" s="1" t="s">
        <v>22679</v>
      </c>
      <c r="G408" s="1" t="s">
        <v>22680</v>
      </c>
      <c r="J408" s="4" t="s">
        <v>22681</v>
      </c>
      <c r="K408" s="1" t="s">
        <v>30</v>
      </c>
      <c r="L408" s="1" t="s">
        <v>10828</v>
      </c>
      <c r="M408" s="1" t="s">
        <v>15714</v>
      </c>
      <c r="N408" s="1" t="s">
        <v>22682</v>
      </c>
      <c r="O408" s="1" t="s">
        <v>22683</v>
      </c>
      <c r="P408" s="1">
        <v>1.0</v>
      </c>
      <c r="Q408" s="1">
        <v>1.0</v>
      </c>
      <c r="U408" s="1">
        <v>169.0</v>
      </c>
      <c r="V408" s="1" t="s">
        <v>22684</v>
      </c>
      <c r="W408" s="10">
        <v>42375.0</v>
      </c>
      <c r="X408" s="1" t="s">
        <v>95</v>
      </c>
      <c r="Y408" s="1" t="s">
        <v>168</v>
      </c>
    </row>
    <row r="409">
      <c r="A409" s="1" t="s">
        <v>22685</v>
      </c>
      <c r="B409" s="1" t="s">
        <v>22376</v>
      </c>
      <c r="C409" s="1" t="s">
        <v>22686</v>
      </c>
      <c r="D409" s="1" t="s">
        <v>22687</v>
      </c>
      <c r="I409" s="1" t="s">
        <v>22688</v>
      </c>
      <c r="J409" s="4" t="s">
        <v>22689</v>
      </c>
      <c r="K409" s="1" t="s">
        <v>30</v>
      </c>
      <c r="L409" s="1" t="s">
        <v>10828</v>
      </c>
      <c r="M409" s="1" t="s">
        <v>10828</v>
      </c>
      <c r="N409" s="1" t="s">
        <v>22690</v>
      </c>
      <c r="O409" s="1" t="s">
        <v>22691</v>
      </c>
      <c r="P409" s="1">
        <v>1.0</v>
      </c>
      <c r="Q409" s="1">
        <v>1.0</v>
      </c>
      <c r="U409" s="1">
        <v>27.0</v>
      </c>
      <c r="V409" s="1" t="s">
        <v>22692</v>
      </c>
      <c r="W409" s="10">
        <v>44267.0</v>
      </c>
      <c r="X409" s="1" t="s">
        <v>135</v>
      </c>
      <c r="Y409" s="1" t="s">
        <v>199</v>
      </c>
    </row>
    <row r="410">
      <c r="A410" s="1" t="s">
        <v>22693</v>
      </c>
      <c r="B410" s="1" t="s">
        <v>22694</v>
      </c>
      <c r="C410" s="1" t="s">
        <v>22695</v>
      </c>
      <c r="D410" s="1" t="s">
        <v>22696</v>
      </c>
      <c r="E410" s="1" t="s">
        <v>22697</v>
      </c>
      <c r="J410" s="4" t="s">
        <v>22698</v>
      </c>
      <c r="K410" s="1" t="s">
        <v>30</v>
      </c>
      <c r="L410" s="1" t="s">
        <v>10828</v>
      </c>
      <c r="M410" s="1" t="s">
        <v>10828</v>
      </c>
      <c r="N410" s="1" t="s">
        <v>22699</v>
      </c>
      <c r="O410" s="1" t="s">
        <v>22700</v>
      </c>
      <c r="P410" s="1">
        <v>1.0</v>
      </c>
      <c r="U410" s="1">
        <v>42.0</v>
      </c>
      <c r="V410" s="1" t="s">
        <v>22701</v>
      </c>
      <c r="W410" s="10">
        <v>43762.0</v>
      </c>
      <c r="X410" s="1"/>
      <c r="Y410" s="1" t="s">
        <v>36</v>
      </c>
    </row>
    <row r="411">
      <c r="A411" s="1" t="s">
        <v>22702</v>
      </c>
      <c r="B411" s="1" t="s">
        <v>22703</v>
      </c>
      <c r="C411" s="1" t="s">
        <v>22704</v>
      </c>
      <c r="D411" s="1" t="s">
        <v>22705</v>
      </c>
      <c r="I411" s="1" t="s">
        <v>22706</v>
      </c>
      <c r="J411" s="4" t="s">
        <v>22707</v>
      </c>
      <c r="K411" s="1" t="s">
        <v>30</v>
      </c>
      <c r="L411" s="1" t="s">
        <v>10828</v>
      </c>
      <c r="M411" s="1" t="s">
        <v>10828</v>
      </c>
      <c r="N411" s="1" t="s">
        <v>22708</v>
      </c>
      <c r="O411" s="1" t="s">
        <v>22709</v>
      </c>
      <c r="P411" s="1">
        <v>1.0</v>
      </c>
      <c r="Q411" s="1">
        <v>1.0</v>
      </c>
      <c r="U411" s="1">
        <v>1.0</v>
      </c>
      <c r="V411" s="1" t="s">
        <v>22710</v>
      </c>
      <c r="W411" s="10">
        <v>44281.0</v>
      </c>
      <c r="X411" s="1"/>
      <c r="Y411" s="1" t="s">
        <v>199</v>
      </c>
    </row>
    <row r="412">
      <c r="A412" s="1" t="s">
        <v>22711</v>
      </c>
      <c r="B412" s="1" t="s">
        <v>22712</v>
      </c>
      <c r="C412" s="1" t="s">
        <v>22713</v>
      </c>
      <c r="D412" s="1" t="s">
        <v>22713</v>
      </c>
      <c r="E412" s="1" t="s">
        <v>22714</v>
      </c>
      <c r="F412" s="1" t="s">
        <v>22715</v>
      </c>
      <c r="I412" s="1" t="s">
        <v>22716</v>
      </c>
      <c r="J412" s="4" t="s">
        <v>22717</v>
      </c>
      <c r="K412" s="1" t="s">
        <v>2309</v>
      </c>
      <c r="L412" s="1" t="s">
        <v>10828</v>
      </c>
      <c r="M412" s="1" t="s">
        <v>10828</v>
      </c>
      <c r="N412" s="1" t="s">
        <v>22718</v>
      </c>
      <c r="O412" s="1" t="s">
        <v>22719</v>
      </c>
      <c r="P412" s="1">
        <v>1.0</v>
      </c>
      <c r="Q412" s="1">
        <v>3.0</v>
      </c>
      <c r="R412" s="1">
        <v>6.0</v>
      </c>
      <c r="S412" s="1">
        <v>2.0</v>
      </c>
      <c r="T412" s="1">
        <v>4.0</v>
      </c>
      <c r="U412" s="1">
        <v>46.0</v>
      </c>
      <c r="V412" s="1" t="s">
        <v>22720</v>
      </c>
      <c r="W412" s="10">
        <v>43565.0</v>
      </c>
      <c r="X412" s="1" t="s">
        <v>95</v>
      </c>
      <c r="Y412" s="1" t="s">
        <v>5816</v>
      </c>
    </row>
    <row r="413">
      <c r="A413" s="1" t="s">
        <v>22721</v>
      </c>
      <c r="B413" s="1" t="s">
        <v>22722</v>
      </c>
      <c r="C413" s="1" t="s">
        <v>22723</v>
      </c>
      <c r="E413" s="1" t="s">
        <v>22724</v>
      </c>
      <c r="G413" s="1" t="s">
        <v>2865</v>
      </c>
      <c r="I413" s="1" t="s">
        <v>22725</v>
      </c>
      <c r="J413" s="4" t="s">
        <v>22726</v>
      </c>
      <c r="K413" s="1" t="s">
        <v>30</v>
      </c>
      <c r="L413" s="1" t="s">
        <v>10828</v>
      </c>
      <c r="M413" s="1" t="s">
        <v>10828</v>
      </c>
      <c r="N413" s="1" t="s">
        <v>22727</v>
      </c>
      <c r="O413" s="1" t="s">
        <v>22728</v>
      </c>
      <c r="P413" s="1">
        <v>1.0</v>
      </c>
      <c r="Q413" s="1">
        <v>1.0</v>
      </c>
      <c r="U413" s="1">
        <v>2.0</v>
      </c>
      <c r="V413" s="1" t="s">
        <v>22729</v>
      </c>
      <c r="W413" s="10">
        <v>44281.0</v>
      </c>
      <c r="X413" s="1" t="s">
        <v>135</v>
      </c>
      <c r="Y413" s="1" t="s">
        <v>168</v>
      </c>
    </row>
    <row r="414">
      <c r="A414" s="1" t="s">
        <v>22730</v>
      </c>
      <c r="B414" s="1" t="s">
        <v>20629</v>
      </c>
      <c r="C414" s="1" t="s">
        <v>22731</v>
      </c>
      <c r="D414" s="1" t="s">
        <v>22732</v>
      </c>
      <c r="E414" s="1" t="s">
        <v>22733</v>
      </c>
      <c r="I414" s="1" t="s">
        <v>22734</v>
      </c>
      <c r="J414" s="4" t="s">
        <v>22735</v>
      </c>
      <c r="K414" s="1" t="s">
        <v>61</v>
      </c>
      <c r="L414" s="1" t="s">
        <v>10828</v>
      </c>
      <c r="M414" s="1" t="s">
        <v>10828</v>
      </c>
      <c r="N414" s="1" t="s">
        <v>22736</v>
      </c>
      <c r="O414" s="1" t="s">
        <v>22737</v>
      </c>
      <c r="P414" s="1">
        <v>1.0</v>
      </c>
      <c r="Q414" s="1">
        <v>1.0</v>
      </c>
      <c r="U414" s="1">
        <v>37.0</v>
      </c>
      <c r="V414" s="1" t="s">
        <v>22738</v>
      </c>
      <c r="W414" s="10">
        <v>44233.0</v>
      </c>
      <c r="X414" s="1" t="s">
        <v>135</v>
      </c>
      <c r="Y414" s="1" t="s">
        <v>199</v>
      </c>
    </row>
    <row r="415">
      <c r="A415" s="16" t="s">
        <v>22739</v>
      </c>
      <c r="B415" s="16" t="s">
        <v>22162</v>
      </c>
      <c r="C415" s="16" t="s">
        <v>22740</v>
      </c>
      <c r="D415" s="25"/>
      <c r="E415" s="25"/>
      <c r="F415" s="25"/>
      <c r="G415" s="25"/>
      <c r="H415" s="25"/>
      <c r="I415" s="25"/>
      <c r="J415" s="26" t="s">
        <v>22741</v>
      </c>
      <c r="K415" s="16" t="s">
        <v>30</v>
      </c>
      <c r="L415" s="16" t="s">
        <v>10828</v>
      </c>
      <c r="M415" s="16" t="s">
        <v>10828</v>
      </c>
      <c r="N415" s="16" t="s">
        <v>22742</v>
      </c>
      <c r="O415" s="16" t="s">
        <v>22743</v>
      </c>
      <c r="P415" s="16">
        <v>1.0</v>
      </c>
      <c r="Q415" s="16">
        <v>1.0</v>
      </c>
      <c r="R415" s="25"/>
      <c r="S415" s="25"/>
      <c r="T415" s="25"/>
      <c r="U415" s="16">
        <v>6.0</v>
      </c>
      <c r="V415" s="16" t="s">
        <v>22744</v>
      </c>
      <c r="W415" s="10">
        <v>44265.0</v>
      </c>
      <c r="X415" s="1" t="s">
        <v>135</v>
      </c>
      <c r="Y415" s="16" t="s">
        <v>199</v>
      </c>
    </row>
    <row r="416">
      <c r="A416" s="1" t="s">
        <v>22745</v>
      </c>
      <c r="B416" s="1" t="s">
        <v>22746</v>
      </c>
      <c r="C416" s="1" t="s">
        <v>22747</v>
      </c>
      <c r="D416" s="1" t="s">
        <v>22748</v>
      </c>
      <c r="E416" s="1" t="s">
        <v>22749</v>
      </c>
      <c r="G416" s="1" t="s">
        <v>22750</v>
      </c>
      <c r="I416" s="1" t="s">
        <v>22751</v>
      </c>
      <c r="J416" s="4" t="s">
        <v>22752</v>
      </c>
      <c r="K416" s="1" t="s">
        <v>61</v>
      </c>
      <c r="L416" s="1" t="s">
        <v>19226</v>
      </c>
      <c r="M416" s="1" t="s">
        <v>19226</v>
      </c>
      <c r="N416" s="1" t="s">
        <v>22753</v>
      </c>
      <c r="O416" s="1" t="s">
        <v>22754</v>
      </c>
      <c r="P416" s="1">
        <v>1.0</v>
      </c>
      <c r="Q416" s="1">
        <v>1.0</v>
      </c>
      <c r="U416" s="1">
        <v>134.0</v>
      </c>
      <c r="V416" s="1" t="s">
        <v>22755</v>
      </c>
      <c r="W416" s="9"/>
      <c r="X416" s="1" t="s">
        <v>95</v>
      </c>
      <c r="Y416" s="1" t="s">
        <v>36</v>
      </c>
    </row>
    <row r="417">
      <c r="A417" s="1" t="s">
        <v>22756</v>
      </c>
      <c r="B417" s="1" t="s">
        <v>22757</v>
      </c>
      <c r="C417" s="1" t="s">
        <v>22758</v>
      </c>
      <c r="D417" s="1" t="s">
        <v>22759</v>
      </c>
      <c r="J417" s="4" t="s">
        <v>22760</v>
      </c>
      <c r="K417" s="1" t="s">
        <v>30</v>
      </c>
      <c r="L417" s="1" t="s">
        <v>10828</v>
      </c>
      <c r="M417" s="1" t="s">
        <v>20962</v>
      </c>
      <c r="N417" s="1" t="s">
        <v>22761</v>
      </c>
      <c r="O417" s="1" t="s">
        <v>22762</v>
      </c>
      <c r="P417" s="1">
        <v>1.0</v>
      </c>
      <c r="Q417" s="1">
        <v>1.0</v>
      </c>
      <c r="U417" s="1">
        <v>9.0</v>
      </c>
      <c r="V417" s="1" t="s">
        <v>22763</v>
      </c>
      <c r="W417" s="10">
        <v>44279.0</v>
      </c>
      <c r="X417" s="1"/>
      <c r="Y417" s="1" t="s">
        <v>168</v>
      </c>
    </row>
    <row r="418">
      <c r="A418" s="1" t="s">
        <v>22764</v>
      </c>
      <c r="B418" s="1" t="s">
        <v>22765</v>
      </c>
      <c r="C418" s="1" t="s">
        <v>19648</v>
      </c>
      <c r="H418" s="1" t="s">
        <v>22766</v>
      </c>
      <c r="I418" s="1" t="s">
        <v>22767</v>
      </c>
      <c r="J418" s="4" t="s">
        <v>22768</v>
      </c>
      <c r="K418" s="1" t="s">
        <v>401</v>
      </c>
      <c r="L418" s="1" t="s">
        <v>10828</v>
      </c>
      <c r="M418" s="1" t="s">
        <v>10828</v>
      </c>
      <c r="N418" s="1" t="s">
        <v>22769</v>
      </c>
      <c r="O418" s="1" t="s">
        <v>22770</v>
      </c>
      <c r="P418" s="1">
        <v>1.0</v>
      </c>
      <c r="Q418" s="1">
        <v>1.0</v>
      </c>
      <c r="R418" s="1">
        <v>9.0</v>
      </c>
      <c r="S418" s="1">
        <v>1.0</v>
      </c>
      <c r="T418" s="1">
        <v>1.0</v>
      </c>
      <c r="U418" s="1">
        <v>170.0</v>
      </c>
      <c r="V418" s="1" t="s">
        <v>22771</v>
      </c>
      <c r="W418" s="10">
        <v>43848.0</v>
      </c>
      <c r="X418" s="1"/>
      <c r="Y418" s="1" t="s">
        <v>36</v>
      </c>
    </row>
    <row r="419">
      <c r="A419" s="1" t="s">
        <v>22772</v>
      </c>
      <c r="B419" s="1" t="s">
        <v>22773</v>
      </c>
      <c r="C419" s="1" t="s">
        <v>22774</v>
      </c>
      <c r="D419" s="1" t="s">
        <v>22775</v>
      </c>
      <c r="F419" s="1" t="s">
        <v>22776</v>
      </c>
      <c r="G419" s="1" t="s">
        <v>22777</v>
      </c>
      <c r="I419" s="1" t="s">
        <v>22778</v>
      </c>
      <c r="J419" s="4" t="s">
        <v>22779</v>
      </c>
      <c r="K419" s="1" t="s">
        <v>2309</v>
      </c>
      <c r="L419" s="1" t="s">
        <v>10828</v>
      </c>
      <c r="M419" s="1" t="s">
        <v>10828</v>
      </c>
      <c r="N419" s="1" t="s">
        <v>22780</v>
      </c>
      <c r="O419" s="1" t="s">
        <v>22781</v>
      </c>
      <c r="P419" s="1">
        <v>1.0</v>
      </c>
      <c r="Q419" s="1">
        <v>1.0</v>
      </c>
      <c r="R419" s="1">
        <v>5.0</v>
      </c>
      <c r="S419" s="1">
        <v>5.0</v>
      </c>
      <c r="T419" s="1">
        <v>1.0</v>
      </c>
      <c r="U419" s="1">
        <v>18.0</v>
      </c>
      <c r="V419" s="1" t="s">
        <v>22782</v>
      </c>
      <c r="W419" s="10">
        <v>42030.0</v>
      </c>
      <c r="X419" s="1" t="s">
        <v>95</v>
      </c>
      <c r="Y419" s="1" t="s">
        <v>5816</v>
      </c>
    </row>
    <row r="420">
      <c r="A420" s="1" t="s">
        <v>22783</v>
      </c>
      <c r="B420" s="1" t="s">
        <v>22784</v>
      </c>
      <c r="C420" s="1" t="s">
        <v>19648</v>
      </c>
      <c r="H420" s="1" t="s">
        <v>22785</v>
      </c>
      <c r="I420" s="1" t="s">
        <v>22786</v>
      </c>
      <c r="J420" s="4" t="s">
        <v>22787</v>
      </c>
      <c r="K420" s="1" t="s">
        <v>401</v>
      </c>
      <c r="L420" s="1" t="s">
        <v>10828</v>
      </c>
      <c r="M420" s="1" t="s">
        <v>20500</v>
      </c>
      <c r="N420" s="1" t="s">
        <v>22788</v>
      </c>
      <c r="O420" s="1" t="s">
        <v>22789</v>
      </c>
      <c r="P420" s="1">
        <v>1.0</v>
      </c>
      <c r="Q420" s="1">
        <v>2.0</v>
      </c>
      <c r="R420" s="1">
        <v>14.0</v>
      </c>
      <c r="S420" s="1">
        <v>6.0</v>
      </c>
      <c r="T420" s="1">
        <v>5.0</v>
      </c>
      <c r="U420" s="1">
        <v>80.0</v>
      </c>
      <c r="V420" s="1" t="s">
        <v>22790</v>
      </c>
      <c r="W420" s="10">
        <v>43247.0</v>
      </c>
      <c r="X420" s="1"/>
      <c r="Y420" s="1" t="s">
        <v>36</v>
      </c>
    </row>
    <row r="421">
      <c r="A421" s="1" t="s">
        <v>22791</v>
      </c>
      <c r="B421" s="1" t="s">
        <v>22792</v>
      </c>
      <c r="C421" s="1" t="s">
        <v>22793</v>
      </c>
      <c r="I421" s="1" t="s">
        <v>22794</v>
      </c>
      <c r="J421" s="4" t="s">
        <v>22795</v>
      </c>
      <c r="K421" s="1" t="s">
        <v>30</v>
      </c>
      <c r="L421" s="1" t="s">
        <v>10828</v>
      </c>
      <c r="M421" s="1" t="s">
        <v>10828</v>
      </c>
      <c r="N421" s="1" t="s">
        <v>22796</v>
      </c>
      <c r="O421" s="1" t="s">
        <v>22797</v>
      </c>
      <c r="P421" s="1">
        <v>8.0</v>
      </c>
      <c r="Q421" s="1">
        <v>2.0</v>
      </c>
      <c r="R421" s="1">
        <v>13.0</v>
      </c>
      <c r="S421" s="1">
        <v>19.0</v>
      </c>
      <c r="U421" s="1">
        <v>49.0</v>
      </c>
      <c r="V421" s="1" t="s">
        <v>22798</v>
      </c>
      <c r="W421" s="9"/>
      <c r="X421" s="1"/>
      <c r="Y421" s="1" t="s">
        <v>199</v>
      </c>
    </row>
    <row r="422">
      <c r="A422" s="1" t="s">
        <v>22799</v>
      </c>
      <c r="B422" s="1" t="s">
        <v>22800</v>
      </c>
      <c r="C422" s="1" t="s">
        <v>22487</v>
      </c>
      <c r="D422" s="1" t="s">
        <v>22488</v>
      </c>
      <c r="E422" s="1" t="s">
        <v>22489</v>
      </c>
      <c r="F422" s="1" t="s">
        <v>22490</v>
      </c>
      <c r="G422" s="1" t="s">
        <v>21735</v>
      </c>
      <c r="I422" s="1" t="s">
        <v>22801</v>
      </c>
      <c r="J422" s="4" t="s">
        <v>22802</v>
      </c>
      <c r="K422" s="1" t="s">
        <v>30</v>
      </c>
      <c r="L422" s="1" t="s">
        <v>10828</v>
      </c>
      <c r="M422" s="1" t="s">
        <v>10828</v>
      </c>
      <c r="N422" s="1" t="s">
        <v>22803</v>
      </c>
      <c r="O422" s="1" t="s">
        <v>22804</v>
      </c>
      <c r="P422" s="1">
        <v>1.0</v>
      </c>
      <c r="Q422" s="1">
        <v>1.0</v>
      </c>
      <c r="R422" s="1">
        <v>1.0</v>
      </c>
      <c r="U422" s="1">
        <v>20.0</v>
      </c>
      <c r="V422" s="1" t="s">
        <v>22805</v>
      </c>
      <c r="W422" s="10">
        <v>44261.0</v>
      </c>
      <c r="X422" s="1" t="s">
        <v>95</v>
      </c>
      <c r="Y422" s="1" t="s">
        <v>36</v>
      </c>
    </row>
    <row r="423">
      <c r="A423" s="1" t="s">
        <v>22806</v>
      </c>
      <c r="B423" s="1" t="s">
        <v>22807</v>
      </c>
      <c r="C423" s="1" t="s">
        <v>22808</v>
      </c>
      <c r="H423" s="1" t="s">
        <v>22809</v>
      </c>
      <c r="I423" s="1" t="s">
        <v>22810</v>
      </c>
      <c r="J423" s="4" t="s">
        <v>22811</v>
      </c>
      <c r="K423" s="1" t="s">
        <v>30</v>
      </c>
      <c r="L423" s="1" t="s">
        <v>10828</v>
      </c>
      <c r="M423" s="1" t="s">
        <v>10828</v>
      </c>
      <c r="N423" s="1" t="s">
        <v>22812</v>
      </c>
      <c r="O423" s="1" t="s">
        <v>22813</v>
      </c>
      <c r="P423" s="1">
        <v>8.0</v>
      </c>
      <c r="Q423" s="1">
        <v>4.0</v>
      </c>
      <c r="R423" s="1">
        <v>1.0</v>
      </c>
      <c r="U423" s="1">
        <v>24.0</v>
      </c>
      <c r="V423" s="1" t="s">
        <v>22814</v>
      </c>
      <c r="W423" s="9"/>
      <c r="X423" s="1"/>
      <c r="Y423" s="1" t="s">
        <v>199</v>
      </c>
    </row>
    <row r="424">
      <c r="A424" s="1" t="s">
        <v>22815</v>
      </c>
      <c r="B424" s="1" t="s">
        <v>22816</v>
      </c>
      <c r="C424" s="1" t="s">
        <v>22817</v>
      </c>
      <c r="D424" s="1" t="s">
        <v>22818</v>
      </c>
      <c r="E424" s="1" t="s">
        <v>22819</v>
      </c>
      <c r="F424" s="1" t="s">
        <v>21658</v>
      </c>
      <c r="G424" s="1" t="s">
        <v>15723</v>
      </c>
      <c r="I424" s="1" t="s">
        <v>22820</v>
      </c>
      <c r="J424" s="4" t="s">
        <v>22821</v>
      </c>
      <c r="K424" s="1" t="s">
        <v>30</v>
      </c>
      <c r="L424" s="1" t="s">
        <v>10828</v>
      </c>
      <c r="M424" s="1" t="s">
        <v>10828</v>
      </c>
      <c r="N424" s="1" t="s">
        <v>22822</v>
      </c>
      <c r="O424" s="1" t="s">
        <v>22823</v>
      </c>
      <c r="P424" s="1">
        <v>1.0</v>
      </c>
      <c r="Q424" s="1">
        <v>1.0</v>
      </c>
      <c r="U424" s="1">
        <v>27.0</v>
      </c>
      <c r="V424" s="1" t="s">
        <v>22824</v>
      </c>
      <c r="W424" s="10">
        <v>44253.0</v>
      </c>
      <c r="X424" s="1" t="s">
        <v>135</v>
      </c>
      <c r="Y424" s="1" t="s">
        <v>199</v>
      </c>
    </row>
    <row r="425">
      <c r="A425" s="1" t="s">
        <v>22825</v>
      </c>
      <c r="B425" s="1" t="s">
        <v>22826</v>
      </c>
      <c r="C425" s="1" t="s">
        <v>22827</v>
      </c>
      <c r="D425" s="1" t="s">
        <v>22828</v>
      </c>
      <c r="F425" s="1" t="s">
        <v>22829</v>
      </c>
      <c r="G425" s="1" t="s">
        <v>22830</v>
      </c>
      <c r="J425" s="4" t="s">
        <v>22831</v>
      </c>
      <c r="K425" s="1" t="s">
        <v>401</v>
      </c>
      <c r="L425" s="1" t="s">
        <v>10828</v>
      </c>
      <c r="M425" s="1" t="s">
        <v>22832</v>
      </c>
      <c r="N425" s="1" t="s">
        <v>22833</v>
      </c>
      <c r="O425" s="1" t="s">
        <v>22834</v>
      </c>
      <c r="P425" s="1">
        <v>1.0</v>
      </c>
      <c r="Q425" s="1">
        <v>1.0</v>
      </c>
      <c r="U425" s="1">
        <v>133.0</v>
      </c>
      <c r="V425" s="1" t="s">
        <v>22835</v>
      </c>
      <c r="W425" s="10">
        <v>43796.0</v>
      </c>
      <c r="X425" s="1" t="s">
        <v>95</v>
      </c>
      <c r="Y425" s="1" t="s">
        <v>36</v>
      </c>
    </row>
    <row r="426">
      <c r="A426" s="1" t="s">
        <v>22836</v>
      </c>
      <c r="B426" s="1" t="s">
        <v>22837</v>
      </c>
      <c r="C426" s="1" t="s">
        <v>22838</v>
      </c>
      <c r="J426" s="4" t="s">
        <v>22839</v>
      </c>
      <c r="K426" s="1" t="s">
        <v>30</v>
      </c>
      <c r="L426" s="1" t="s">
        <v>10828</v>
      </c>
      <c r="M426" s="1" t="s">
        <v>19188</v>
      </c>
      <c r="N426" s="1" t="s">
        <v>22840</v>
      </c>
      <c r="O426" s="1" t="s">
        <v>22841</v>
      </c>
      <c r="P426" s="1">
        <v>1.0</v>
      </c>
      <c r="Q426" s="1">
        <v>1.0</v>
      </c>
      <c r="T426" s="1">
        <v>1.0</v>
      </c>
      <c r="U426" s="1">
        <v>40.0</v>
      </c>
      <c r="V426" s="1" t="s">
        <v>22842</v>
      </c>
      <c r="W426" s="10">
        <v>43868.0</v>
      </c>
      <c r="X426" s="1"/>
      <c r="Y426" s="6"/>
    </row>
    <row r="427">
      <c r="A427" s="1" t="s">
        <v>22843</v>
      </c>
      <c r="B427" s="1" t="s">
        <v>22844</v>
      </c>
      <c r="C427" s="1" t="s">
        <v>22845</v>
      </c>
      <c r="H427" s="1" t="s">
        <v>22846</v>
      </c>
      <c r="I427" s="1" t="s">
        <v>22847</v>
      </c>
      <c r="J427" s="4" t="s">
        <v>22848</v>
      </c>
      <c r="K427" s="1" t="s">
        <v>2309</v>
      </c>
      <c r="L427" s="1" t="s">
        <v>10828</v>
      </c>
      <c r="M427" s="1" t="s">
        <v>15725</v>
      </c>
      <c r="N427" s="1" t="s">
        <v>22849</v>
      </c>
      <c r="O427" s="1" t="s">
        <v>22850</v>
      </c>
      <c r="P427" s="1">
        <v>1.0</v>
      </c>
      <c r="Q427" s="1">
        <v>21.0</v>
      </c>
      <c r="R427" s="1">
        <v>128.0</v>
      </c>
      <c r="S427" s="1">
        <v>44.0</v>
      </c>
      <c r="T427" s="1">
        <v>74.0</v>
      </c>
      <c r="U427" s="1">
        <v>724.0</v>
      </c>
      <c r="V427" s="1" t="s">
        <v>22851</v>
      </c>
      <c r="W427" s="10">
        <v>42457.0</v>
      </c>
      <c r="X427" s="1"/>
      <c r="Y427" s="1" t="s">
        <v>199</v>
      </c>
    </row>
    <row r="428">
      <c r="A428" s="1" t="s">
        <v>22852</v>
      </c>
      <c r="B428" s="1" t="s">
        <v>22853</v>
      </c>
      <c r="C428" s="1" t="s">
        <v>22854</v>
      </c>
      <c r="D428" s="1" t="s">
        <v>22854</v>
      </c>
      <c r="I428" s="1" t="s">
        <v>22855</v>
      </c>
      <c r="J428" s="4" t="s">
        <v>22856</v>
      </c>
      <c r="K428" s="1" t="s">
        <v>401</v>
      </c>
      <c r="L428" s="1" t="s">
        <v>10828</v>
      </c>
      <c r="M428" s="1" t="s">
        <v>20082</v>
      </c>
      <c r="N428" s="1" t="s">
        <v>22857</v>
      </c>
      <c r="O428" s="1" t="s">
        <v>22858</v>
      </c>
      <c r="P428" s="1">
        <v>1.0</v>
      </c>
      <c r="Q428" s="1">
        <v>1.0</v>
      </c>
      <c r="U428" s="1">
        <v>22.0</v>
      </c>
      <c r="V428" s="1" t="s">
        <v>22859</v>
      </c>
      <c r="W428" s="10">
        <v>44045.0</v>
      </c>
      <c r="X428" s="1"/>
      <c r="Y428" s="1" t="s">
        <v>36</v>
      </c>
    </row>
    <row r="429">
      <c r="A429" s="1" t="s">
        <v>22860</v>
      </c>
      <c r="B429" s="1" t="s">
        <v>22861</v>
      </c>
      <c r="C429" s="1" t="s">
        <v>20019</v>
      </c>
      <c r="F429" s="4" t="s">
        <v>20020</v>
      </c>
      <c r="I429" s="1" t="s">
        <v>22862</v>
      </c>
      <c r="J429" s="4" t="s">
        <v>22863</v>
      </c>
      <c r="K429" s="1" t="s">
        <v>30</v>
      </c>
      <c r="L429" s="1" t="s">
        <v>10828</v>
      </c>
      <c r="M429" s="1" t="s">
        <v>10828</v>
      </c>
      <c r="N429" s="1" t="s">
        <v>22864</v>
      </c>
      <c r="O429" s="1" t="s">
        <v>22865</v>
      </c>
      <c r="P429" s="1">
        <v>1.0</v>
      </c>
      <c r="Q429" s="1">
        <v>2.0</v>
      </c>
      <c r="R429" s="1">
        <v>9.0</v>
      </c>
      <c r="S429" s="1">
        <v>96.0</v>
      </c>
      <c r="U429" s="1">
        <v>35.0</v>
      </c>
      <c r="V429" s="1" t="s">
        <v>22866</v>
      </c>
      <c r="W429" s="10">
        <v>43527.0</v>
      </c>
      <c r="X429" s="1"/>
      <c r="Y429" s="1" t="s">
        <v>199</v>
      </c>
    </row>
    <row r="430">
      <c r="A430" s="1" t="s">
        <v>22867</v>
      </c>
      <c r="B430" s="1" t="s">
        <v>22868</v>
      </c>
      <c r="C430" s="1" t="s">
        <v>22869</v>
      </c>
      <c r="E430" s="1" t="s">
        <v>22870</v>
      </c>
      <c r="H430" s="1" t="s">
        <v>22871</v>
      </c>
      <c r="I430" s="1" t="s">
        <v>22872</v>
      </c>
      <c r="J430" s="4" t="s">
        <v>22873</v>
      </c>
      <c r="K430" s="1" t="s">
        <v>401</v>
      </c>
      <c r="L430" s="1" t="s">
        <v>10828</v>
      </c>
      <c r="M430" s="1" t="s">
        <v>10828</v>
      </c>
      <c r="N430" s="1" t="s">
        <v>22874</v>
      </c>
      <c r="O430" s="1" t="s">
        <v>22875</v>
      </c>
      <c r="P430" s="1">
        <v>1.0</v>
      </c>
      <c r="Q430" s="1">
        <v>4.0</v>
      </c>
      <c r="R430" s="1">
        <v>33.0</v>
      </c>
      <c r="S430" s="1">
        <v>4.0</v>
      </c>
      <c r="T430" s="1">
        <v>31.0</v>
      </c>
      <c r="U430" s="1">
        <v>151.0</v>
      </c>
      <c r="V430" s="1" t="s">
        <v>22876</v>
      </c>
      <c r="W430" s="10">
        <v>43593.0</v>
      </c>
      <c r="X430" s="1"/>
      <c r="Y430" s="1" t="s">
        <v>36</v>
      </c>
    </row>
    <row r="431">
      <c r="A431" s="1" t="s">
        <v>22877</v>
      </c>
      <c r="B431" s="1" t="s">
        <v>22878</v>
      </c>
      <c r="C431" s="1" t="s">
        <v>22879</v>
      </c>
      <c r="D431" s="1" t="s">
        <v>22880</v>
      </c>
      <c r="H431" s="1" t="s">
        <v>22881</v>
      </c>
      <c r="I431" s="1" t="s">
        <v>22882</v>
      </c>
      <c r="J431" s="4" t="s">
        <v>22883</v>
      </c>
      <c r="K431" s="1" t="s">
        <v>2309</v>
      </c>
      <c r="L431" s="1" t="s">
        <v>10828</v>
      </c>
      <c r="M431" s="1" t="s">
        <v>20962</v>
      </c>
      <c r="N431" s="1" t="s">
        <v>22884</v>
      </c>
      <c r="O431" s="1" t="s">
        <v>22885</v>
      </c>
      <c r="P431" s="1">
        <v>1.0</v>
      </c>
      <c r="Q431" s="1">
        <v>1.0</v>
      </c>
      <c r="U431" s="1">
        <v>52.0</v>
      </c>
      <c r="V431" s="1" t="s">
        <v>22886</v>
      </c>
      <c r="W431" s="10">
        <v>44264.0</v>
      </c>
      <c r="X431" s="1"/>
      <c r="Y431" s="1" t="s">
        <v>36</v>
      </c>
    </row>
    <row r="432">
      <c r="A432" s="1" t="s">
        <v>22887</v>
      </c>
      <c r="B432" s="1" t="s">
        <v>22888</v>
      </c>
      <c r="C432" s="1" t="s">
        <v>22889</v>
      </c>
      <c r="D432" s="1" t="s">
        <v>22890</v>
      </c>
      <c r="I432" s="1" t="s">
        <v>22891</v>
      </c>
      <c r="J432" s="4" t="s">
        <v>22892</v>
      </c>
      <c r="K432" s="1" t="s">
        <v>30</v>
      </c>
      <c r="L432" s="1" t="s">
        <v>10828</v>
      </c>
      <c r="M432" s="1" t="s">
        <v>10828</v>
      </c>
      <c r="N432" s="1" t="s">
        <v>22893</v>
      </c>
      <c r="O432" s="1" t="s">
        <v>22894</v>
      </c>
      <c r="P432" s="1">
        <v>1.0</v>
      </c>
      <c r="Q432" s="1">
        <v>1.0</v>
      </c>
      <c r="U432" s="1">
        <v>46.0</v>
      </c>
      <c r="V432" s="1" t="s">
        <v>22895</v>
      </c>
      <c r="W432" s="10">
        <v>44234.0</v>
      </c>
      <c r="X432" s="1"/>
      <c r="Y432" s="1" t="s">
        <v>199</v>
      </c>
    </row>
    <row r="433">
      <c r="A433" s="1" t="s">
        <v>22896</v>
      </c>
      <c r="B433" s="1" t="s">
        <v>22897</v>
      </c>
      <c r="C433" s="1" t="s">
        <v>22898</v>
      </c>
      <c r="I433" s="1" t="s">
        <v>22899</v>
      </c>
      <c r="J433" s="4" t="s">
        <v>22900</v>
      </c>
      <c r="K433" s="1" t="s">
        <v>30</v>
      </c>
      <c r="L433" s="1" t="s">
        <v>10828</v>
      </c>
      <c r="M433" s="1" t="s">
        <v>19562</v>
      </c>
      <c r="N433" s="1" t="s">
        <v>22901</v>
      </c>
      <c r="O433" s="1" t="s">
        <v>22902</v>
      </c>
      <c r="P433" s="1">
        <v>1.0</v>
      </c>
      <c r="Q433" s="1">
        <v>1.0</v>
      </c>
      <c r="U433" s="1">
        <v>18.0</v>
      </c>
      <c r="V433" s="1" t="s">
        <v>22903</v>
      </c>
      <c r="W433" s="10">
        <v>44143.0</v>
      </c>
      <c r="X433" s="1"/>
      <c r="Y433" s="1" t="s">
        <v>168</v>
      </c>
    </row>
    <row r="434">
      <c r="A434" s="1" t="s">
        <v>22904</v>
      </c>
      <c r="B434" s="1" t="s">
        <v>18617</v>
      </c>
      <c r="C434" s="1" t="s">
        <v>22905</v>
      </c>
      <c r="D434" s="1" t="s">
        <v>22906</v>
      </c>
      <c r="E434" s="1" t="s">
        <v>22907</v>
      </c>
      <c r="G434" s="1" t="s">
        <v>22908</v>
      </c>
      <c r="J434" s="4" t="s">
        <v>22909</v>
      </c>
      <c r="K434" s="1" t="s">
        <v>30</v>
      </c>
      <c r="L434" s="1" t="s">
        <v>10828</v>
      </c>
      <c r="M434" s="1" t="s">
        <v>10828</v>
      </c>
      <c r="N434" s="1" t="s">
        <v>22910</v>
      </c>
      <c r="O434" s="1" t="s">
        <v>22911</v>
      </c>
      <c r="P434" s="1">
        <v>1.0</v>
      </c>
      <c r="Q434" s="1">
        <v>2.0</v>
      </c>
      <c r="S434" s="1">
        <v>1.0</v>
      </c>
      <c r="U434" s="1">
        <v>72.0</v>
      </c>
      <c r="V434" s="1" t="s">
        <v>22912</v>
      </c>
      <c r="W434" s="10">
        <v>43877.0</v>
      </c>
      <c r="X434" s="1"/>
      <c r="Y434" s="1" t="s">
        <v>36</v>
      </c>
    </row>
    <row r="435">
      <c r="A435" s="1" t="s">
        <v>22913</v>
      </c>
      <c r="B435" s="1" t="s">
        <v>22914</v>
      </c>
      <c r="C435" s="1" t="s">
        <v>19113</v>
      </c>
      <c r="I435" s="1" t="s">
        <v>22915</v>
      </c>
      <c r="J435" s="4" t="s">
        <v>22916</v>
      </c>
      <c r="K435" s="1" t="s">
        <v>401</v>
      </c>
      <c r="L435" s="1" t="s">
        <v>10828</v>
      </c>
      <c r="M435" s="1" t="s">
        <v>22917</v>
      </c>
      <c r="N435" s="1" t="s">
        <v>22918</v>
      </c>
      <c r="O435" s="1" t="s">
        <v>22919</v>
      </c>
      <c r="P435" s="1">
        <v>418.0</v>
      </c>
      <c r="Q435" s="1">
        <v>11.0</v>
      </c>
      <c r="R435" s="1">
        <v>1.0</v>
      </c>
      <c r="S435" s="1">
        <v>2.0</v>
      </c>
      <c r="U435" s="1">
        <v>82.0</v>
      </c>
      <c r="V435" s="1" t="s">
        <v>22920</v>
      </c>
      <c r="W435" s="10">
        <v>43585.0</v>
      </c>
      <c r="X435" s="1" t="s">
        <v>178</v>
      </c>
      <c r="Y435" s="1" t="s">
        <v>36</v>
      </c>
    </row>
    <row r="436">
      <c r="A436" s="1" t="s">
        <v>22921</v>
      </c>
      <c r="B436" s="1" t="s">
        <v>22922</v>
      </c>
      <c r="C436" s="1" t="s">
        <v>22923</v>
      </c>
      <c r="D436" s="1" t="s">
        <v>22924</v>
      </c>
      <c r="E436" s="1" t="s">
        <v>22925</v>
      </c>
      <c r="F436" s="1" t="s">
        <v>22926</v>
      </c>
      <c r="G436" s="1" t="s">
        <v>22927</v>
      </c>
      <c r="H436" s="1" t="s">
        <v>22928</v>
      </c>
      <c r="I436" s="1" t="s">
        <v>22929</v>
      </c>
      <c r="J436" s="4" t="s">
        <v>22930</v>
      </c>
      <c r="K436" s="1" t="s">
        <v>1316</v>
      </c>
      <c r="L436" s="1" t="s">
        <v>10828</v>
      </c>
      <c r="M436" s="1" t="s">
        <v>10828</v>
      </c>
      <c r="N436" s="1" t="s">
        <v>22931</v>
      </c>
      <c r="O436" s="1" t="s">
        <v>22932</v>
      </c>
      <c r="P436" s="1">
        <v>1.0</v>
      </c>
      <c r="Q436" s="1">
        <v>2.0</v>
      </c>
      <c r="R436" s="1">
        <v>13.0</v>
      </c>
      <c r="S436" s="1">
        <v>2.0</v>
      </c>
      <c r="T436" s="1">
        <v>9.0</v>
      </c>
      <c r="U436" s="1">
        <v>39.0</v>
      </c>
      <c r="V436" s="1" t="s">
        <v>22933</v>
      </c>
      <c r="W436" s="10">
        <v>42584.0</v>
      </c>
      <c r="X436" s="1" t="s">
        <v>95</v>
      </c>
      <c r="Y436" s="1" t="s">
        <v>36</v>
      </c>
    </row>
    <row r="437">
      <c r="A437" s="1" t="s">
        <v>22934</v>
      </c>
      <c r="B437" s="1" t="s">
        <v>22935</v>
      </c>
      <c r="C437" s="1" t="s">
        <v>21383</v>
      </c>
      <c r="I437" s="1" t="s">
        <v>22936</v>
      </c>
      <c r="J437" s="4" t="s">
        <v>22937</v>
      </c>
      <c r="K437" s="1" t="s">
        <v>2309</v>
      </c>
      <c r="L437" s="1" t="s">
        <v>10828</v>
      </c>
      <c r="M437" s="1" t="s">
        <v>19134</v>
      </c>
      <c r="N437" s="1" t="s">
        <v>22938</v>
      </c>
      <c r="O437" s="1" t="s">
        <v>22939</v>
      </c>
      <c r="P437" s="1">
        <v>4.0</v>
      </c>
      <c r="Q437" s="1">
        <v>6.0</v>
      </c>
      <c r="R437" s="1">
        <v>39.0</v>
      </c>
      <c r="S437" s="1">
        <v>16.0</v>
      </c>
      <c r="T437" s="1">
        <v>28.0</v>
      </c>
      <c r="U437" s="1">
        <v>125.0</v>
      </c>
      <c r="V437" s="1" t="s">
        <v>22940</v>
      </c>
      <c r="W437" s="10">
        <v>42794.0</v>
      </c>
      <c r="X437" s="1"/>
      <c r="Y437" s="1" t="s">
        <v>5816</v>
      </c>
    </row>
    <row r="438">
      <c r="A438" s="1" t="s">
        <v>22941</v>
      </c>
      <c r="B438" s="1" t="s">
        <v>22942</v>
      </c>
      <c r="C438" s="1" t="s">
        <v>22943</v>
      </c>
      <c r="D438" s="1" t="s">
        <v>22944</v>
      </c>
      <c r="E438" s="1" t="s">
        <v>22945</v>
      </c>
      <c r="F438" s="1" t="s">
        <v>21902</v>
      </c>
      <c r="G438" s="1" t="s">
        <v>3570</v>
      </c>
      <c r="I438" s="1" t="s">
        <v>22946</v>
      </c>
      <c r="J438" s="4" t="s">
        <v>22947</v>
      </c>
      <c r="K438" s="1" t="s">
        <v>30</v>
      </c>
      <c r="L438" s="1" t="s">
        <v>10828</v>
      </c>
      <c r="M438" s="1" t="s">
        <v>10828</v>
      </c>
      <c r="N438" s="1" t="s">
        <v>22948</v>
      </c>
      <c r="O438" s="1" t="s">
        <v>22949</v>
      </c>
      <c r="P438" s="1">
        <v>1.0</v>
      </c>
      <c r="Q438" s="1">
        <v>1.0</v>
      </c>
      <c r="R438" s="1">
        <v>3.0</v>
      </c>
      <c r="S438" s="1">
        <v>1.0</v>
      </c>
      <c r="U438" s="1">
        <v>6.0</v>
      </c>
      <c r="V438" s="1" t="s">
        <v>22950</v>
      </c>
      <c r="W438" s="10">
        <v>44272.0</v>
      </c>
      <c r="X438" s="1" t="s">
        <v>95</v>
      </c>
      <c r="Y438" s="1" t="s">
        <v>199</v>
      </c>
    </row>
    <row r="439">
      <c r="A439" s="1" t="s">
        <v>22951</v>
      </c>
      <c r="B439" s="1" t="s">
        <v>22952</v>
      </c>
      <c r="C439" s="1" t="s">
        <v>12400</v>
      </c>
      <c r="I439" s="1" t="s">
        <v>22953</v>
      </c>
      <c r="J439" s="4" t="s">
        <v>22954</v>
      </c>
      <c r="K439" s="1" t="s">
        <v>30</v>
      </c>
      <c r="L439" s="1" t="s">
        <v>9903</v>
      </c>
      <c r="M439" s="1" t="s">
        <v>22955</v>
      </c>
      <c r="N439" s="1" t="s">
        <v>22956</v>
      </c>
      <c r="O439" s="1" t="s">
        <v>22957</v>
      </c>
      <c r="P439" s="1">
        <v>8.0</v>
      </c>
      <c r="Q439" s="1">
        <v>5.0</v>
      </c>
      <c r="S439" s="1">
        <v>1.0</v>
      </c>
      <c r="U439" s="1">
        <v>9.0</v>
      </c>
      <c r="V439" s="1" t="s">
        <v>22958</v>
      </c>
      <c r="W439" s="10">
        <v>44250.0</v>
      </c>
      <c r="X439" s="1" t="s">
        <v>135</v>
      </c>
      <c r="Y439" s="1" t="s">
        <v>199</v>
      </c>
    </row>
    <row r="440">
      <c r="A440" s="1" t="s">
        <v>22959</v>
      </c>
      <c r="B440" s="1" t="s">
        <v>22960</v>
      </c>
      <c r="C440" s="1" t="s">
        <v>22961</v>
      </c>
      <c r="D440" s="1" t="s">
        <v>22962</v>
      </c>
      <c r="F440" s="1" t="s">
        <v>22963</v>
      </c>
      <c r="G440" s="1" t="s">
        <v>19105</v>
      </c>
      <c r="I440" s="1" t="s">
        <v>22964</v>
      </c>
      <c r="J440" s="4" t="s">
        <v>22965</v>
      </c>
      <c r="K440" s="1" t="s">
        <v>2309</v>
      </c>
      <c r="L440" s="1" t="s">
        <v>10828</v>
      </c>
      <c r="M440" s="1" t="s">
        <v>22966</v>
      </c>
      <c r="N440" s="1" t="s">
        <v>22967</v>
      </c>
      <c r="O440" s="1" t="s">
        <v>22968</v>
      </c>
      <c r="P440" s="1">
        <v>1.0</v>
      </c>
      <c r="Q440" s="1">
        <v>1.0</v>
      </c>
      <c r="R440" s="1">
        <v>1.0</v>
      </c>
      <c r="U440" s="1">
        <v>380.0</v>
      </c>
      <c r="V440" s="1" t="s">
        <v>22969</v>
      </c>
      <c r="W440" s="10">
        <v>43397.0</v>
      </c>
      <c r="X440" s="1" t="s">
        <v>95</v>
      </c>
      <c r="Y440" s="1" t="s">
        <v>36</v>
      </c>
    </row>
    <row r="441">
      <c r="A441" s="1" t="s">
        <v>22970</v>
      </c>
      <c r="B441" s="1" t="s">
        <v>22971</v>
      </c>
      <c r="C441" s="1" t="s">
        <v>22972</v>
      </c>
      <c r="D441" s="1" t="s">
        <v>22973</v>
      </c>
      <c r="E441" s="1" t="s">
        <v>22974</v>
      </c>
      <c r="F441" s="1" t="s">
        <v>22975</v>
      </c>
      <c r="G441" s="1" t="s">
        <v>14547</v>
      </c>
      <c r="J441" s="4" t="s">
        <v>22976</v>
      </c>
      <c r="K441" s="1" t="s">
        <v>30</v>
      </c>
      <c r="L441" s="1" t="s">
        <v>10828</v>
      </c>
      <c r="M441" s="1" t="s">
        <v>20962</v>
      </c>
      <c r="N441" s="1" t="s">
        <v>22977</v>
      </c>
      <c r="O441" s="1" t="s">
        <v>22978</v>
      </c>
      <c r="P441" s="1">
        <v>2.0</v>
      </c>
      <c r="Q441" s="1">
        <v>2.0</v>
      </c>
      <c r="S441" s="1">
        <v>2.0</v>
      </c>
      <c r="U441" s="1">
        <v>24.0</v>
      </c>
      <c r="V441" s="1" t="s">
        <v>22979</v>
      </c>
      <c r="W441" s="10">
        <v>44252.0</v>
      </c>
      <c r="X441" s="1" t="s">
        <v>95</v>
      </c>
      <c r="Y441" s="1" t="s">
        <v>36</v>
      </c>
    </row>
    <row r="442">
      <c r="A442" s="1" t="s">
        <v>22980</v>
      </c>
      <c r="B442" s="1" t="s">
        <v>22981</v>
      </c>
      <c r="C442" s="1" t="s">
        <v>22982</v>
      </c>
      <c r="D442" s="1" t="s">
        <v>22983</v>
      </c>
      <c r="G442" s="1" t="s">
        <v>5830</v>
      </c>
      <c r="I442" s="1" t="s">
        <v>22984</v>
      </c>
      <c r="J442" s="4" t="s">
        <v>22985</v>
      </c>
      <c r="K442" s="1" t="s">
        <v>30</v>
      </c>
      <c r="L442" s="1" t="s">
        <v>10828</v>
      </c>
      <c r="M442" s="1" t="s">
        <v>10828</v>
      </c>
      <c r="N442" s="1" t="s">
        <v>22986</v>
      </c>
      <c r="O442" s="1" t="s">
        <v>22987</v>
      </c>
      <c r="P442" s="1">
        <v>1.0</v>
      </c>
      <c r="Q442" s="1">
        <v>1.0</v>
      </c>
      <c r="U442" s="1">
        <v>3.0</v>
      </c>
      <c r="V442" s="1" t="s">
        <v>22988</v>
      </c>
      <c r="W442" s="10">
        <v>44272.0</v>
      </c>
      <c r="X442" s="1"/>
      <c r="Y442" s="1" t="s">
        <v>168</v>
      </c>
    </row>
    <row r="443">
      <c r="A443" s="1" t="s">
        <v>22989</v>
      </c>
      <c r="B443" s="1" t="s">
        <v>22990</v>
      </c>
      <c r="C443" s="1" t="s">
        <v>22991</v>
      </c>
      <c r="G443" s="1" t="s">
        <v>9688</v>
      </c>
      <c r="H443" s="1" t="s">
        <v>22992</v>
      </c>
      <c r="I443" s="1" t="s">
        <v>22993</v>
      </c>
      <c r="J443" s="4" t="s">
        <v>22994</v>
      </c>
      <c r="K443" s="1" t="s">
        <v>401</v>
      </c>
      <c r="L443" s="1" t="s">
        <v>10828</v>
      </c>
      <c r="M443" s="1" t="s">
        <v>22995</v>
      </c>
      <c r="N443" s="1" t="s">
        <v>22996</v>
      </c>
      <c r="O443" s="1" t="s">
        <v>22997</v>
      </c>
      <c r="P443" s="1">
        <v>1.0</v>
      </c>
      <c r="Q443" s="1">
        <v>3.0</v>
      </c>
      <c r="R443" s="1">
        <v>10.0</v>
      </c>
      <c r="S443" s="1">
        <v>1.0</v>
      </c>
      <c r="U443" s="1">
        <v>296.0</v>
      </c>
      <c r="V443" s="1" t="s">
        <v>22998</v>
      </c>
      <c r="W443" s="10">
        <v>43498.0</v>
      </c>
      <c r="X443" s="1"/>
      <c r="Y443" s="1" t="s">
        <v>168</v>
      </c>
    </row>
    <row r="444">
      <c r="A444" s="1" t="s">
        <v>22999</v>
      </c>
      <c r="B444" s="1" t="s">
        <v>23000</v>
      </c>
      <c r="C444" s="1" t="s">
        <v>20350</v>
      </c>
      <c r="D444" s="1" t="s">
        <v>20351</v>
      </c>
      <c r="E444" s="1" t="s">
        <v>20352</v>
      </c>
      <c r="F444" s="1" t="s">
        <v>20353</v>
      </c>
      <c r="G444" s="1" t="s">
        <v>20354</v>
      </c>
      <c r="I444" s="1" t="s">
        <v>23001</v>
      </c>
      <c r="J444" s="14" t="s">
        <v>23002</v>
      </c>
      <c r="K444" s="1" t="s">
        <v>2309</v>
      </c>
      <c r="L444" s="1" t="s">
        <v>10828</v>
      </c>
      <c r="M444" s="1" t="s">
        <v>10828</v>
      </c>
      <c r="N444" s="1" t="s">
        <v>23003</v>
      </c>
      <c r="O444" s="1" t="s">
        <v>23004</v>
      </c>
      <c r="P444" s="1">
        <v>1.0</v>
      </c>
      <c r="Q444" s="1">
        <v>1.0</v>
      </c>
      <c r="U444" s="1">
        <v>9.0</v>
      </c>
      <c r="V444" s="1" t="s">
        <v>23005</v>
      </c>
      <c r="W444" s="9"/>
      <c r="X444" s="1" t="s">
        <v>95</v>
      </c>
      <c r="Y444" s="1" t="s">
        <v>168</v>
      </c>
    </row>
    <row r="445">
      <c r="A445" s="1" t="s">
        <v>23006</v>
      </c>
      <c r="B445" s="1" t="s">
        <v>23007</v>
      </c>
      <c r="C445" s="1" t="s">
        <v>20350</v>
      </c>
      <c r="D445" s="1" t="s">
        <v>20351</v>
      </c>
      <c r="E445" s="1" t="s">
        <v>20352</v>
      </c>
      <c r="F445" s="1" t="s">
        <v>20353</v>
      </c>
      <c r="G445" s="1" t="s">
        <v>20354</v>
      </c>
      <c r="I445" s="1" t="s">
        <v>23008</v>
      </c>
      <c r="J445" s="4" t="s">
        <v>23009</v>
      </c>
      <c r="K445" s="1" t="s">
        <v>2309</v>
      </c>
      <c r="L445" s="1" t="s">
        <v>10828</v>
      </c>
      <c r="M445" s="1" t="s">
        <v>10828</v>
      </c>
      <c r="N445" s="1" t="s">
        <v>23010</v>
      </c>
      <c r="O445" s="1" t="s">
        <v>23011</v>
      </c>
      <c r="P445" s="1">
        <v>1.0</v>
      </c>
      <c r="Q445" s="1">
        <v>1.0</v>
      </c>
      <c r="U445" s="1">
        <v>11.0</v>
      </c>
      <c r="V445" s="1" t="s">
        <v>23012</v>
      </c>
      <c r="W445" s="9"/>
      <c r="X445" s="1" t="s">
        <v>95</v>
      </c>
      <c r="Y445" s="1" t="s">
        <v>168</v>
      </c>
    </row>
    <row r="446">
      <c r="A446" s="1" t="s">
        <v>23013</v>
      </c>
      <c r="B446" s="1" t="s">
        <v>23014</v>
      </c>
      <c r="C446" s="1" t="s">
        <v>20350</v>
      </c>
      <c r="D446" s="1" t="s">
        <v>20351</v>
      </c>
      <c r="E446" s="1" t="s">
        <v>20352</v>
      </c>
      <c r="F446" s="1" t="s">
        <v>20353</v>
      </c>
      <c r="G446" s="1" t="s">
        <v>20354</v>
      </c>
      <c r="I446" s="1" t="s">
        <v>23015</v>
      </c>
      <c r="J446" s="4" t="s">
        <v>23016</v>
      </c>
      <c r="K446" s="1" t="s">
        <v>2309</v>
      </c>
      <c r="L446" s="1" t="s">
        <v>10828</v>
      </c>
      <c r="M446" s="1" t="s">
        <v>22445</v>
      </c>
      <c r="N446" s="1" t="s">
        <v>23017</v>
      </c>
      <c r="O446" s="1" t="s">
        <v>23018</v>
      </c>
      <c r="P446" s="1">
        <v>1.0</v>
      </c>
      <c r="Q446" s="1">
        <v>1.0</v>
      </c>
      <c r="R446" s="1">
        <v>3.0</v>
      </c>
      <c r="S446" s="1">
        <v>1.0</v>
      </c>
      <c r="U446" s="1">
        <v>111.0</v>
      </c>
      <c r="V446" s="1" t="s">
        <v>23019</v>
      </c>
      <c r="W446" s="10">
        <v>43087.0</v>
      </c>
      <c r="X446" s="1" t="s">
        <v>95</v>
      </c>
      <c r="Y446" s="1" t="s">
        <v>199</v>
      </c>
    </row>
    <row r="447">
      <c r="A447" s="1" t="s">
        <v>23020</v>
      </c>
      <c r="B447" s="1" t="s">
        <v>23021</v>
      </c>
      <c r="C447" s="1" t="s">
        <v>23022</v>
      </c>
      <c r="D447" s="1" t="s">
        <v>23023</v>
      </c>
      <c r="F447" s="1" t="s">
        <v>23024</v>
      </c>
      <c r="G447" s="1" t="s">
        <v>23025</v>
      </c>
      <c r="J447" s="4" t="s">
        <v>23026</v>
      </c>
      <c r="K447" s="1" t="s">
        <v>30</v>
      </c>
      <c r="L447" s="1" t="s">
        <v>10828</v>
      </c>
      <c r="M447" s="1" t="s">
        <v>20500</v>
      </c>
      <c r="N447" s="1" t="s">
        <v>23027</v>
      </c>
      <c r="O447" s="1" t="s">
        <v>23028</v>
      </c>
      <c r="P447" s="1">
        <v>1.0</v>
      </c>
      <c r="Q447" s="1">
        <v>1.0</v>
      </c>
      <c r="U447" s="1">
        <v>1.0</v>
      </c>
      <c r="V447" s="1" t="s">
        <v>23029</v>
      </c>
      <c r="W447" s="10">
        <v>44271.0</v>
      </c>
      <c r="X447" s="1" t="s">
        <v>95</v>
      </c>
      <c r="Y447" s="6"/>
    </row>
    <row r="448">
      <c r="A448" s="1" t="s">
        <v>23030</v>
      </c>
      <c r="B448" s="1" t="s">
        <v>23031</v>
      </c>
      <c r="C448" s="1" t="s">
        <v>23032</v>
      </c>
      <c r="J448" s="4" t="s">
        <v>23033</v>
      </c>
      <c r="K448" s="1" t="s">
        <v>30</v>
      </c>
      <c r="L448" s="1" t="s">
        <v>10828</v>
      </c>
      <c r="M448" s="1" t="s">
        <v>23034</v>
      </c>
      <c r="N448" s="1" t="s">
        <v>23035</v>
      </c>
      <c r="O448" s="1" t="s">
        <v>23036</v>
      </c>
      <c r="P448" s="1">
        <v>1.0</v>
      </c>
      <c r="Q448" s="1">
        <v>1.0</v>
      </c>
      <c r="R448" s="1">
        <v>2.0</v>
      </c>
      <c r="S448" s="1">
        <v>2.0</v>
      </c>
      <c r="U448" s="1">
        <v>12.0</v>
      </c>
      <c r="V448" s="1" t="s">
        <v>23037</v>
      </c>
      <c r="W448" s="10">
        <v>44269.0</v>
      </c>
      <c r="X448" s="1" t="s">
        <v>135</v>
      </c>
      <c r="Y448" s="1" t="s">
        <v>199</v>
      </c>
    </row>
    <row r="449">
      <c r="A449" s="1" t="s">
        <v>23038</v>
      </c>
      <c r="B449" s="1" t="s">
        <v>23039</v>
      </c>
      <c r="C449" s="1" t="s">
        <v>19113</v>
      </c>
      <c r="J449" s="4" t="s">
        <v>23040</v>
      </c>
      <c r="K449" s="1" t="s">
        <v>401</v>
      </c>
      <c r="L449" s="1" t="s">
        <v>10828</v>
      </c>
      <c r="M449" s="1" t="s">
        <v>19124</v>
      </c>
      <c r="N449" s="1" t="s">
        <v>23041</v>
      </c>
      <c r="O449" s="1" t="s">
        <v>23042</v>
      </c>
      <c r="P449" s="1">
        <v>418.0</v>
      </c>
      <c r="Q449" s="1">
        <v>3.0</v>
      </c>
      <c r="S449" s="1">
        <v>1.0</v>
      </c>
      <c r="U449" s="1">
        <v>65.0</v>
      </c>
      <c r="V449" s="1" t="s">
        <v>23043</v>
      </c>
      <c r="W449" s="10">
        <v>44001.0</v>
      </c>
      <c r="X449" s="1" t="s">
        <v>178</v>
      </c>
      <c r="Y449" s="1" t="s">
        <v>36</v>
      </c>
    </row>
    <row r="450">
      <c r="A450" s="1" t="s">
        <v>23044</v>
      </c>
      <c r="B450" s="1" t="s">
        <v>23045</v>
      </c>
      <c r="C450" s="1" t="s">
        <v>23046</v>
      </c>
      <c r="D450" s="1" t="s">
        <v>23047</v>
      </c>
      <c r="F450" s="1" t="s">
        <v>23048</v>
      </c>
      <c r="G450" s="1" t="s">
        <v>23049</v>
      </c>
      <c r="J450" s="4" t="s">
        <v>23050</v>
      </c>
      <c r="K450" s="1" t="s">
        <v>30</v>
      </c>
      <c r="L450" s="1" t="s">
        <v>10828</v>
      </c>
      <c r="M450" s="1" t="s">
        <v>15714</v>
      </c>
      <c r="N450" s="1" t="s">
        <v>23051</v>
      </c>
      <c r="O450" s="1" t="s">
        <v>23052</v>
      </c>
      <c r="P450" s="1">
        <v>2.0</v>
      </c>
      <c r="Q450" s="1">
        <v>2.0</v>
      </c>
      <c r="S450" s="1">
        <v>3.0</v>
      </c>
      <c r="U450" s="1">
        <v>10.0</v>
      </c>
      <c r="V450" s="1" t="s">
        <v>23053</v>
      </c>
      <c r="W450" s="9"/>
      <c r="X450" s="1" t="s">
        <v>95</v>
      </c>
      <c r="Y450" s="6"/>
    </row>
    <row r="451">
      <c r="A451" s="1" t="s">
        <v>23054</v>
      </c>
      <c r="B451" s="1" t="s">
        <v>23055</v>
      </c>
      <c r="C451" s="1" t="s">
        <v>23056</v>
      </c>
      <c r="D451" s="1" t="s">
        <v>23057</v>
      </c>
      <c r="E451" s="1" t="s">
        <v>10891</v>
      </c>
      <c r="F451" s="1" t="s">
        <v>23058</v>
      </c>
      <c r="J451" s="4" t="s">
        <v>23059</v>
      </c>
      <c r="K451" s="1" t="s">
        <v>30</v>
      </c>
      <c r="L451" s="1" t="s">
        <v>10828</v>
      </c>
      <c r="M451" s="1" t="s">
        <v>10828</v>
      </c>
      <c r="N451" s="1" t="s">
        <v>23060</v>
      </c>
      <c r="O451" s="1" t="s">
        <v>23061</v>
      </c>
      <c r="P451" s="1">
        <v>1.0</v>
      </c>
      <c r="R451" s="1">
        <v>1.0</v>
      </c>
      <c r="U451" s="1">
        <v>2.0</v>
      </c>
      <c r="V451" s="1" t="s">
        <v>23062</v>
      </c>
      <c r="W451" s="10">
        <v>44271.0</v>
      </c>
      <c r="X451" s="1" t="s">
        <v>95</v>
      </c>
      <c r="Y451" s="1" t="s">
        <v>168</v>
      </c>
    </row>
    <row r="452">
      <c r="A452" s="1" t="s">
        <v>23063</v>
      </c>
      <c r="B452" s="1" t="s">
        <v>23064</v>
      </c>
      <c r="C452" s="1" t="s">
        <v>23065</v>
      </c>
      <c r="D452" s="1" t="s">
        <v>23066</v>
      </c>
      <c r="E452" s="1" t="s">
        <v>23067</v>
      </c>
      <c r="G452" s="1" t="s">
        <v>19105</v>
      </c>
      <c r="I452" s="1" t="s">
        <v>23068</v>
      </c>
      <c r="J452" s="4" t="s">
        <v>23069</v>
      </c>
      <c r="K452" s="1" t="s">
        <v>30</v>
      </c>
      <c r="L452" s="1" t="s">
        <v>79</v>
      </c>
      <c r="M452" s="1" t="s">
        <v>20575</v>
      </c>
      <c r="N452" s="1" t="s">
        <v>23070</v>
      </c>
      <c r="O452" s="1" t="s">
        <v>23071</v>
      </c>
      <c r="P452" s="1">
        <v>1.0</v>
      </c>
      <c r="Q452" s="1">
        <v>1.0</v>
      </c>
      <c r="U452" s="1">
        <v>3.0</v>
      </c>
      <c r="V452" s="1" t="s">
        <v>23072</v>
      </c>
      <c r="W452" s="9"/>
      <c r="X452" s="1"/>
      <c r="Y452" s="1" t="s">
        <v>36</v>
      </c>
    </row>
    <row r="453">
      <c r="A453" s="1" t="s">
        <v>23073</v>
      </c>
      <c r="B453" s="1" t="s">
        <v>23074</v>
      </c>
      <c r="C453" s="1" t="s">
        <v>23075</v>
      </c>
      <c r="D453" s="1" t="s">
        <v>23076</v>
      </c>
      <c r="E453" s="1" t="s">
        <v>23077</v>
      </c>
      <c r="F453" s="1" t="s">
        <v>23078</v>
      </c>
      <c r="G453" s="1" t="s">
        <v>23079</v>
      </c>
      <c r="J453" s="4" t="s">
        <v>23080</v>
      </c>
      <c r="K453" s="1" t="s">
        <v>30</v>
      </c>
      <c r="L453" s="1" t="s">
        <v>10828</v>
      </c>
      <c r="M453" s="1" t="s">
        <v>23081</v>
      </c>
      <c r="N453" s="1" t="s">
        <v>23082</v>
      </c>
      <c r="O453" s="1" t="s">
        <v>23083</v>
      </c>
      <c r="P453" s="1">
        <v>1.0</v>
      </c>
      <c r="Q453" s="1">
        <v>1.0</v>
      </c>
      <c r="U453" s="1">
        <v>1.0</v>
      </c>
      <c r="V453" s="1" t="s">
        <v>23084</v>
      </c>
      <c r="W453" s="10">
        <v>44270.0</v>
      </c>
      <c r="X453" s="1"/>
      <c r="Y453" s="6"/>
    </row>
    <row r="454">
      <c r="A454" s="1" t="s">
        <v>23085</v>
      </c>
      <c r="B454" s="1" t="s">
        <v>23086</v>
      </c>
      <c r="C454" s="1" t="s">
        <v>23087</v>
      </c>
      <c r="D454" s="1" t="s">
        <v>23088</v>
      </c>
      <c r="F454" s="1" t="s">
        <v>23089</v>
      </c>
      <c r="G454" s="1" t="s">
        <v>23090</v>
      </c>
      <c r="H454" s="1" t="s">
        <v>23091</v>
      </c>
      <c r="I454" s="1" t="s">
        <v>23092</v>
      </c>
      <c r="J454" s="4" t="s">
        <v>23093</v>
      </c>
      <c r="K454" s="1" t="s">
        <v>30</v>
      </c>
      <c r="L454" s="1" t="s">
        <v>10828</v>
      </c>
      <c r="M454" s="1" t="s">
        <v>23094</v>
      </c>
      <c r="N454" s="1" t="s">
        <v>23095</v>
      </c>
      <c r="O454" s="1" t="s">
        <v>23096</v>
      </c>
      <c r="P454" s="1">
        <v>1.0</v>
      </c>
      <c r="Q454" s="1">
        <v>1.0</v>
      </c>
      <c r="U454" s="1">
        <v>51.0</v>
      </c>
      <c r="V454" s="1" t="s">
        <v>23097</v>
      </c>
      <c r="W454" s="9"/>
      <c r="X454" s="1" t="s">
        <v>95</v>
      </c>
      <c r="Y454" s="1" t="s">
        <v>168</v>
      </c>
    </row>
    <row r="455">
      <c r="A455" s="1" t="s">
        <v>23098</v>
      </c>
      <c r="B455" s="1" t="s">
        <v>23099</v>
      </c>
      <c r="C455" s="1" t="s">
        <v>23022</v>
      </c>
      <c r="D455" s="1" t="s">
        <v>23023</v>
      </c>
      <c r="F455" s="1" t="s">
        <v>23024</v>
      </c>
      <c r="G455" s="1" t="s">
        <v>23025</v>
      </c>
      <c r="I455" s="1" t="s">
        <v>23100</v>
      </c>
      <c r="J455" s="4" t="s">
        <v>23101</v>
      </c>
      <c r="K455" s="1" t="s">
        <v>30</v>
      </c>
      <c r="L455" s="1" t="s">
        <v>10828</v>
      </c>
      <c r="M455" s="1" t="s">
        <v>20500</v>
      </c>
      <c r="N455" s="1" t="s">
        <v>23102</v>
      </c>
      <c r="O455" s="1" t="s">
        <v>23103</v>
      </c>
      <c r="P455" s="1">
        <v>1.0</v>
      </c>
      <c r="Q455" s="1">
        <v>1.0</v>
      </c>
      <c r="U455" s="1">
        <v>2.0</v>
      </c>
      <c r="V455" s="1" t="s">
        <v>23104</v>
      </c>
      <c r="W455" s="10">
        <v>44264.0</v>
      </c>
      <c r="X455" s="1" t="s">
        <v>95</v>
      </c>
      <c r="Y455" s="1" t="s">
        <v>36</v>
      </c>
    </row>
    <row r="456">
      <c r="A456" s="1" t="s">
        <v>23105</v>
      </c>
      <c r="B456" s="1" t="s">
        <v>23106</v>
      </c>
      <c r="C456" s="1" t="s">
        <v>22252</v>
      </c>
      <c r="D456" s="1" t="s">
        <v>22253</v>
      </c>
      <c r="I456" s="1" t="s">
        <v>23107</v>
      </c>
      <c r="J456" s="4" t="s">
        <v>23108</v>
      </c>
      <c r="K456" s="1" t="s">
        <v>663</v>
      </c>
      <c r="L456" s="1" t="s">
        <v>10828</v>
      </c>
      <c r="M456" s="1" t="s">
        <v>10828</v>
      </c>
      <c r="N456" s="1" t="s">
        <v>23109</v>
      </c>
      <c r="O456" s="1" t="s">
        <v>23110</v>
      </c>
      <c r="P456" s="1">
        <v>4.0</v>
      </c>
      <c r="Q456" s="1">
        <v>3.0</v>
      </c>
      <c r="R456" s="1">
        <v>3.0</v>
      </c>
      <c r="T456" s="1">
        <v>9.0</v>
      </c>
      <c r="U456" s="1">
        <v>50.0</v>
      </c>
      <c r="V456" s="1" t="s">
        <v>23111</v>
      </c>
      <c r="W456" s="9"/>
      <c r="X456" s="1"/>
      <c r="Y456" s="1" t="s">
        <v>36</v>
      </c>
    </row>
    <row r="457">
      <c r="A457" s="1" t="s">
        <v>23112</v>
      </c>
      <c r="B457" s="1" t="s">
        <v>23113</v>
      </c>
      <c r="C457" s="1" t="s">
        <v>20705</v>
      </c>
      <c r="D457" s="1" t="s">
        <v>20706</v>
      </c>
      <c r="E457" s="1" t="s">
        <v>20707</v>
      </c>
      <c r="J457" s="4" t="s">
        <v>23114</v>
      </c>
      <c r="K457" s="1" t="s">
        <v>30</v>
      </c>
      <c r="L457" s="1" t="s">
        <v>10828</v>
      </c>
      <c r="M457" s="1" t="s">
        <v>10828</v>
      </c>
      <c r="N457" s="1" t="s">
        <v>23115</v>
      </c>
      <c r="O457" s="1" t="s">
        <v>23116</v>
      </c>
      <c r="P457" s="1">
        <v>1.0</v>
      </c>
      <c r="Q457" s="1">
        <v>1.0</v>
      </c>
      <c r="U457" s="1">
        <v>7.0</v>
      </c>
      <c r="V457" s="1" t="s">
        <v>23117</v>
      </c>
      <c r="W457" s="10">
        <v>44267.0</v>
      </c>
      <c r="X457" s="1" t="s">
        <v>135</v>
      </c>
      <c r="Y457" s="1" t="s">
        <v>199</v>
      </c>
    </row>
    <row r="458">
      <c r="A458" s="1" t="s">
        <v>23118</v>
      </c>
      <c r="B458" s="1" t="s">
        <v>23119</v>
      </c>
      <c r="C458" s="1" t="s">
        <v>23120</v>
      </c>
      <c r="D458" s="1" t="s">
        <v>23121</v>
      </c>
      <c r="E458" s="1" t="s">
        <v>23122</v>
      </c>
      <c r="G458" s="1" t="s">
        <v>23123</v>
      </c>
      <c r="I458" s="1" t="s">
        <v>23124</v>
      </c>
      <c r="J458" s="4" t="s">
        <v>23125</v>
      </c>
      <c r="K458" s="1" t="s">
        <v>663</v>
      </c>
      <c r="L458" s="1" t="s">
        <v>10828</v>
      </c>
      <c r="M458" s="1" t="s">
        <v>10828</v>
      </c>
      <c r="N458" s="1" t="s">
        <v>23126</v>
      </c>
      <c r="O458" s="1" t="s">
        <v>23127</v>
      </c>
      <c r="P458" s="1">
        <v>1.0</v>
      </c>
      <c r="Q458" s="1">
        <v>1.0</v>
      </c>
      <c r="R458" s="1">
        <v>1.0</v>
      </c>
      <c r="U458" s="1">
        <v>3.0</v>
      </c>
      <c r="V458" s="1" t="s">
        <v>23128</v>
      </c>
      <c r="W458" s="9"/>
      <c r="X458" s="1"/>
      <c r="Y458" s="1" t="s">
        <v>168</v>
      </c>
    </row>
    <row r="459">
      <c r="A459" s="1" t="s">
        <v>23129</v>
      </c>
      <c r="B459" s="1" t="s">
        <v>23130</v>
      </c>
      <c r="C459" s="1" t="s">
        <v>21625</v>
      </c>
      <c r="J459" s="4" t="s">
        <v>23131</v>
      </c>
      <c r="K459" s="1" t="s">
        <v>30</v>
      </c>
      <c r="L459" s="1" t="s">
        <v>10828</v>
      </c>
      <c r="M459" s="1" t="s">
        <v>10828</v>
      </c>
      <c r="N459" s="1" t="s">
        <v>23132</v>
      </c>
      <c r="O459" s="1" t="s">
        <v>23133</v>
      </c>
      <c r="P459" s="1">
        <v>10.0</v>
      </c>
      <c r="Q459" s="1">
        <v>2.0</v>
      </c>
      <c r="S459" s="1">
        <v>1.0</v>
      </c>
      <c r="U459" s="1">
        <v>10.0</v>
      </c>
      <c r="V459" s="1" t="s">
        <v>23134</v>
      </c>
      <c r="W459" s="10">
        <v>44266.0</v>
      </c>
      <c r="X459" s="1" t="s">
        <v>95</v>
      </c>
      <c r="Y459" s="1" t="s">
        <v>199</v>
      </c>
    </row>
    <row r="460">
      <c r="A460" s="1" t="s">
        <v>23135</v>
      </c>
      <c r="B460" s="1" t="s">
        <v>23136</v>
      </c>
      <c r="C460" s="1" t="s">
        <v>23137</v>
      </c>
      <c r="I460" s="1" t="s">
        <v>23138</v>
      </c>
      <c r="J460" s="4" t="s">
        <v>23139</v>
      </c>
      <c r="K460" s="1" t="s">
        <v>30</v>
      </c>
      <c r="L460" s="1" t="s">
        <v>10828</v>
      </c>
      <c r="M460" s="1" t="s">
        <v>10828</v>
      </c>
      <c r="N460" s="1" t="s">
        <v>23140</v>
      </c>
      <c r="O460" s="1" t="s">
        <v>23141</v>
      </c>
      <c r="P460" s="1">
        <v>1.0</v>
      </c>
      <c r="Q460" s="1">
        <v>1.0</v>
      </c>
      <c r="U460" s="1">
        <v>4.0</v>
      </c>
      <c r="V460" s="1" t="s">
        <v>23142</v>
      </c>
      <c r="W460" s="10">
        <v>44259.0</v>
      </c>
      <c r="X460" s="1"/>
      <c r="Y460" s="1" t="s">
        <v>199</v>
      </c>
    </row>
    <row r="461">
      <c r="A461" s="1" t="s">
        <v>23143</v>
      </c>
      <c r="B461" s="1" t="s">
        <v>23144</v>
      </c>
      <c r="C461" s="1" t="s">
        <v>23145</v>
      </c>
      <c r="J461" s="4" t="s">
        <v>23146</v>
      </c>
      <c r="K461" s="1" t="s">
        <v>30</v>
      </c>
      <c r="L461" s="1" t="s">
        <v>79</v>
      </c>
      <c r="M461" s="1" t="s">
        <v>20575</v>
      </c>
      <c r="N461" s="1" t="s">
        <v>23147</v>
      </c>
      <c r="O461" s="1" t="s">
        <v>23148</v>
      </c>
      <c r="P461" s="1">
        <v>1.0</v>
      </c>
      <c r="Q461" s="1">
        <v>1.0</v>
      </c>
      <c r="U461" s="1">
        <v>15.0</v>
      </c>
      <c r="V461" s="1" t="s">
        <v>23149</v>
      </c>
      <c r="W461" s="10">
        <v>44244.0</v>
      </c>
      <c r="X461" s="1"/>
      <c r="Y461" s="6"/>
    </row>
    <row r="462">
      <c r="A462" s="1" t="s">
        <v>23150</v>
      </c>
      <c r="B462" s="1" t="s">
        <v>23151</v>
      </c>
      <c r="C462" s="1" t="s">
        <v>23152</v>
      </c>
      <c r="J462" s="4" t="s">
        <v>23153</v>
      </c>
      <c r="K462" s="1" t="s">
        <v>30</v>
      </c>
      <c r="L462" s="1" t="s">
        <v>10828</v>
      </c>
      <c r="M462" s="1" t="s">
        <v>10828</v>
      </c>
      <c r="N462" s="1" t="s">
        <v>23154</v>
      </c>
      <c r="O462" s="1" t="s">
        <v>23155</v>
      </c>
      <c r="P462" s="1">
        <v>3.0</v>
      </c>
      <c r="Q462" s="1">
        <v>2.0</v>
      </c>
      <c r="U462" s="1">
        <v>10.0</v>
      </c>
      <c r="V462" s="1" t="s">
        <v>23156</v>
      </c>
      <c r="W462" s="9"/>
      <c r="X462" s="1"/>
      <c r="Y462" s="1" t="s">
        <v>199</v>
      </c>
    </row>
    <row r="463">
      <c r="A463" s="1" t="s">
        <v>23157</v>
      </c>
      <c r="B463" s="1" t="s">
        <v>23158</v>
      </c>
      <c r="C463" s="1" t="s">
        <v>23159</v>
      </c>
      <c r="D463" s="1" t="s">
        <v>23160</v>
      </c>
      <c r="G463" s="1" t="s">
        <v>23161</v>
      </c>
      <c r="H463" s="1" t="s">
        <v>23162</v>
      </c>
      <c r="I463" s="1" t="s">
        <v>23163</v>
      </c>
      <c r="J463" s="4" t="s">
        <v>23164</v>
      </c>
      <c r="K463" s="1" t="s">
        <v>30</v>
      </c>
      <c r="L463" s="1" t="s">
        <v>10828</v>
      </c>
      <c r="M463" s="1" t="s">
        <v>10828</v>
      </c>
      <c r="N463" s="1" t="s">
        <v>23165</v>
      </c>
      <c r="O463" s="1" t="s">
        <v>23166</v>
      </c>
      <c r="P463" s="1">
        <v>1.0</v>
      </c>
      <c r="Q463" s="1">
        <v>1.0</v>
      </c>
      <c r="U463" s="1">
        <v>119.0</v>
      </c>
      <c r="V463" s="1" t="s">
        <v>23167</v>
      </c>
      <c r="W463" s="10">
        <v>44010.0</v>
      </c>
      <c r="X463" s="1"/>
      <c r="Y463" s="1" t="s">
        <v>168</v>
      </c>
    </row>
    <row r="464">
      <c r="A464" s="1" t="s">
        <v>23168</v>
      </c>
      <c r="B464" s="1" t="s">
        <v>23169</v>
      </c>
      <c r="C464" s="1" t="s">
        <v>23170</v>
      </c>
      <c r="D464" s="1" t="s">
        <v>23171</v>
      </c>
      <c r="E464" s="1" t="s">
        <v>23172</v>
      </c>
      <c r="F464" s="4" t="s">
        <v>23173</v>
      </c>
      <c r="H464" s="1" t="s">
        <v>23174</v>
      </c>
      <c r="I464" s="1" t="s">
        <v>23175</v>
      </c>
      <c r="J464" s="4" t="s">
        <v>23176</v>
      </c>
      <c r="K464" s="1" t="s">
        <v>401</v>
      </c>
      <c r="L464" s="1" t="s">
        <v>10828</v>
      </c>
      <c r="M464" s="1" t="s">
        <v>10828</v>
      </c>
      <c r="N464" s="1" t="s">
        <v>23177</v>
      </c>
      <c r="O464" s="1" t="s">
        <v>23178</v>
      </c>
      <c r="P464" s="1">
        <v>1.0</v>
      </c>
      <c r="Q464" s="1">
        <v>5.0</v>
      </c>
      <c r="R464" s="1">
        <v>3.0</v>
      </c>
      <c r="S464" s="1">
        <v>7.0</v>
      </c>
      <c r="T464" s="1">
        <v>11.0</v>
      </c>
      <c r="U464" s="1">
        <v>87.0</v>
      </c>
      <c r="V464" s="1" t="s">
        <v>23179</v>
      </c>
      <c r="W464" s="10">
        <v>43752.0</v>
      </c>
      <c r="X464" s="1" t="s">
        <v>95</v>
      </c>
      <c r="Y464" s="1" t="s">
        <v>199</v>
      </c>
    </row>
    <row r="465">
      <c r="A465" s="1" t="s">
        <v>23180</v>
      </c>
      <c r="B465" s="1" t="s">
        <v>20087</v>
      </c>
      <c r="C465" s="1" t="s">
        <v>23181</v>
      </c>
      <c r="D465" s="1" t="s">
        <v>23182</v>
      </c>
      <c r="J465" s="4" t="s">
        <v>23183</v>
      </c>
      <c r="K465" s="1" t="s">
        <v>30</v>
      </c>
      <c r="L465" s="1" t="s">
        <v>10828</v>
      </c>
      <c r="M465" s="1" t="s">
        <v>10828</v>
      </c>
      <c r="N465" s="1" t="s">
        <v>23184</v>
      </c>
      <c r="O465" s="1" t="s">
        <v>23185</v>
      </c>
      <c r="P465" s="1">
        <v>6.0</v>
      </c>
      <c r="Q465" s="1">
        <v>1.0</v>
      </c>
      <c r="U465" s="1">
        <v>19.0</v>
      </c>
      <c r="V465" s="1" t="s">
        <v>23186</v>
      </c>
      <c r="W465" s="10">
        <v>44134.0</v>
      </c>
      <c r="X465" s="1"/>
      <c r="Y465" s="1" t="s">
        <v>36</v>
      </c>
    </row>
    <row r="466">
      <c r="A466" s="1" t="s">
        <v>23187</v>
      </c>
      <c r="B466" s="1" t="s">
        <v>23188</v>
      </c>
      <c r="C466" s="1" t="s">
        <v>23189</v>
      </c>
      <c r="D466" s="1" t="s">
        <v>23190</v>
      </c>
      <c r="E466" s="1" t="s">
        <v>23191</v>
      </c>
      <c r="G466" s="1" t="s">
        <v>12060</v>
      </c>
      <c r="I466" s="1" t="s">
        <v>23192</v>
      </c>
      <c r="J466" s="4" t="s">
        <v>23193</v>
      </c>
      <c r="K466" s="1" t="s">
        <v>30</v>
      </c>
      <c r="L466" s="1" t="s">
        <v>10828</v>
      </c>
      <c r="M466" s="1" t="s">
        <v>10828</v>
      </c>
      <c r="N466" s="1" t="s">
        <v>23194</v>
      </c>
      <c r="O466" s="1" t="s">
        <v>23195</v>
      </c>
      <c r="P466" s="1">
        <v>1.0</v>
      </c>
      <c r="Q466" s="1">
        <v>1.0</v>
      </c>
      <c r="R466" s="1">
        <v>1.0</v>
      </c>
      <c r="U466" s="1">
        <v>3.0</v>
      </c>
      <c r="V466" s="1" t="s">
        <v>23196</v>
      </c>
      <c r="W466" s="10">
        <v>44261.0</v>
      </c>
      <c r="X466" s="1"/>
      <c r="Y466" s="1" t="s">
        <v>168</v>
      </c>
    </row>
    <row r="467">
      <c r="A467" s="1" t="s">
        <v>23197</v>
      </c>
      <c r="B467" s="1" t="s">
        <v>23198</v>
      </c>
      <c r="C467" s="1" t="s">
        <v>23199</v>
      </c>
      <c r="D467" s="1" t="s">
        <v>23200</v>
      </c>
      <c r="E467" s="1" t="s">
        <v>23201</v>
      </c>
      <c r="G467" s="1" t="s">
        <v>23202</v>
      </c>
      <c r="I467" s="1" t="s">
        <v>23203</v>
      </c>
      <c r="J467" s="4" t="s">
        <v>23204</v>
      </c>
      <c r="K467" s="1" t="s">
        <v>30</v>
      </c>
      <c r="L467" s="1" t="s">
        <v>18653</v>
      </c>
      <c r="M467" s="1" t="s">
        <v>23205</v>
      </c>
      <c r="N467" s="1" t="s">
        <v>23206</v>
      </c>
      <c r="O467" s="1" t="s">
        <v>23207</v>
      </c>
      <c r="P467" s="1">
        <v>1.0</v>
      </c>
      <c r="Q467" s="1">
        <v>1.0</v>
      </c>
      <c r="U467" s="1">
        <v>45.0</v>
      </c>
      <c r="V467" s="1" t="s">
        <v>23208</v>
      </c>
      <c r="W467" s="10">
        <v>43960.0</v>
      </c>
      <c r="X467" s="1" t="s">
        <v>135</v>
      </c>
      <c r="Y467" s="1" t="s">
        <v>199</v>
      </c>
    </row>
    <row r="468">
      <c r="A468" s="1" t="s">
        <v>23209</v>
      </c>
      <c r="B468" s="1" t="s">
        <v>23210</v>
      </c>
      <c r="C468" s="1">
        <v>3.0047778E7</v>
      </c>
      <c r="J468" s="4" t="s">
        <v>23211</v>
      </c>
      <c r="K468" s="1" t="s">
        <v>663</v>
      </c>
      <c r="L468" s="1" t="s">
        <v>10828</v>
      </c>
      <c r="M468" s="1" t="s">
        <v>10828</v>
      </c>
      <c r="N468" s="1" t="s">
        <v>23212</v>
      </c>
      <c r="O468" s="1" t="s">
        <v>23213</v>
      </c>
      <c r="P468" s="1">
        <v>1.0</v>
      </c>
      <c r="Q468" s="1">
        <v>1.0</v>
      </c>
      <c r="U468" s="1">
        <v>110.0</v>
      </c>
      <c r="V468" s="1" t="s">
        <v>23214</v>
      </c>
      <c r="W468" s="10">
        <v>43538.0</v>
      </c>
      <c r="X468" s="1"/>
      <c r="Y468" s="1" t="s">
        <v>36</v>
      </c>
    </row>
    <row r="469">
      <c r="A469" s="1" t="s">
        <v>23215</v>
      </c>
      <c r="B469" s="1" t="s">
        <v>23216</v>
      </c>
      <c r="C469" s="1" t="s">
        <v>22487</v>
      </c>
      <c r="D469" s="1" t="s">
        <v>22488</v>
      </c>
      <c r="E469" s="1" t="s">
        <v>22489</v>
      </c>
      <c r="F469" s="1" t="s">
        <v>22490</v>
      </c>
      <c r="G469" s="1" t="s">
        <v>21735</v>
      </c>
      <c r="I469" s="1" t="s">
        <v>23217</v>
      </c>
      <c r="J469" s="4" t="s">
        <v>23218</v>
      </c>
      <c r="K469" s="1" t="s">
        <v>61</v>
      </c>
      <c r="L469" s="1" t="s">
        <v>10828</v>
      </c>
      <c r="M469" s="1" t="s">
        <v>20099</v>
      </c>
      <c r="N469" s="1" t="s">
        <v>23219</v>
      </c>
      <c r="O469" s="1" t="s">
        <v>23220</v>
      </c>
      <c r="P469" s="1">
        <v>1.0</v>
      </c>
      <c r="Q469" s="1">
        <v>1.0</v>
      </c>
      <c r="R469" s="1">
        <v>1.0</v>
      </c>
      <c r="U469" s="1">
        <v>10.0</v>
      </c>
      <c r="V469" s="1" t="s">
        <v>23221</v>
      </c>
      <c r="W469" s="10">
        <v>44256.0</v>
      </c>
      <c r="X469" s="1" t="s">
        <v>95</v>
      </c>
      <c r="Y469" s="1" t="s">
        <v>36</v>
      </c>
    </row>
    <row r="470">
      <c r="A470" s="1" t="s">
        <v>23222</v>
      </c>
      <c r="B470" s="1" t="s">
        <v>23223</v>
      </c>
      <c r="C470" s="1" t="s">
        <v>23224</v>
      </c>
      <c r="D470" s="1" t="s">
        <v>23225</v>
      </c>
      <c r="E470" s="1" t="s">
        <v>23226</v>
      </c>
      <c r="F470" s="1" t="s">
        <v>23227</v>
      </c>
      <c r="G470" s="1" t="s">
        <v>23228</v>
      </c>
      <c r="J470" s="4" t="s">
        <v>23229</v>
      </c>
      <c r="K470" s="1" t="s">
        <v>30</v>
      </c>
      <c r="L470" s="1" t="s">
        <v>10828</v>
      </c>
      <c r="M470" s="1" t="s">
        <v>23230</v>
      </c>
      <c r="N470" s="1" t="s">
        <v>23231</v>
      </c>
      <c r="O470" s="1" t="s">
        <v>23232</v>
      </c>
      <c r="P470" s="1">
        <v>2.0</v>
      </c>
      <c r="Q470" s="1">
        <v>2.0</v>
      </c>
      <c r="U470" s="1">
        <v>38.0</v>
      </c>
      <c r="V470" s="1" t="s">
        <v>23233</v>
      </c>
      <c r="W470" s="10">
        <v>44253.0</v>
      </c>
      <c r="X470" s="1" t="s">
        <v>95</v>
      </c>
      <c r="Y470" s="1" t="s">
        <v>36</v>
      </c>
    </row>
    <row r="471">
      <c r="A471" s="1" t="s">
        <v>23234</v>
      </c>
      <c r="B471" s="1" t="s">
        <v>23235</v>
      </c>
      <c r="C471" s="1" t="s">
        <v>20449</v>
      </c>
      <c r="J471" s="4" t="s">
        <v>23236</v>
      </c>
      <c r="K471" s="1" t="s">
        <v>401</v>
      </c>
      <c r="L471" s="1" t="s">
        <v>10828</v>
      </c>
      <c r="M471" s="1" t="s">
        <v>23237</v>
      </c>
      <c r="N471" s="1" t="s">
        <v>23238</v>
      </c>
      <c r="O471" s="1" t="s">
        <v>23239</v>
      </c>
      <c r="P471" s="1">
        <v>8.0</v>
      </c>
      <c r="Q471" s="1">
        <v>5.0</v>
      </c>
      <c r="U471" s="1">
        <v>27.0</v>
      </c>
      <c r="V471" s="1" t="s">
        <v>23240</v>
      </c>
      <c r="W471" s="10">
        <v>44047.0</v>
      </c>
      <c r="X471" s="1" t="s">
        <v>95</v>
      </c>
      <c r="Y471" s="1" t="s">
        <v>199</v>
      </c>
    </row>
    <row r="472">
      <c r="A472" s="1" t="s">
        <v>23241</v>
      </c>
      <c r="B472" s="1" t="s">
        <v>23242</v>
      </c>
      <c r="C472" s="1" t="s">
        <v>23243</v>
      </c>
      <c r="D472" s="1" t="s">
        <v>23244</v>
      </c>
      <c r="J472" s="4" t="s">
        <v>23245</v>
      </c>
      <c r="K472" s="1" t="s">
        <v>30</v>
      </c>
      <c r="L472" s="1" t="s">
        <v>10828</v>
      </c>
      <c r="M472" s="1" t="s">
        <v>10828</v>
      </c>
      <c r="N472" s="1" t="s">
        <v>23246</v>
      </c>
      <c r="O472" s="1" t="s">
        <v>23247</v>
      </c>
      <c r="P472" s="1">
        <v>1.0</v>
      </c>
      <c r="Q472" s="1">
        <v>2.0</v>
      </c>
      <c r="U472" s="1">
        <v>1.0</v>
      </c>
      <c r="V472" s="1" t="s">
        <v>23248</v>
      </c>
      <c r="W472" s="10">
        <v>44259.0</v>
      </c>
      <c r="X472" s="1"/>
      <c r="Y472" s="1" t="s">
        <v>168</v>
      </c>
    </row>
    <row r="473">
      <c r="A473" s="1" t="s">
        <v>23249</v>
      </c>
      <c r="B473" s="1" t="s">
        <v>23250</v>
      </c>
      <c r="C473" s="1" t="s">
        <v>23251</v>
      </c>
      <c r="H473" s="1" t="s">
        <v>23252</v>
      </c>
      <c r="I473" s="1" t="s">
        <v>23253</v>
      </c>
      <c r="J473" s="4" t="s">
        <v>23254</v>
      </c>
      <c r="K473" s="1" t="s">
        <v>9123</v>
      </c>
      <c r="L473" s="1" t="s">
        <v>10828</v>
      </c>
      <c r="M473" s="1" t="s">
        <v>10828</v>
      </c>
      <c r="N473" s="1" t="s">
        <v>23255</v>
      </c>
      <c r="O473" s="1" t="s">
        <v>23256</v>
      </c>
      <c r="P473" s="1">
        <v>3.0</v>
      </c>
      <c r="Q473" s="1">
        <v>1.0</v>
      </c>
      <c r="R473" s="1">
        <v>6.0</v>
      </c>
      <c r="S473" s="1">
        <v>2.0</v>
      </c>
      <c r="T473" s="1">
        <v>8.0</v>
      </c>
      <c r="U473" s="1">
        <v>25.0</v>
      </c>
      <c r="V473" s="1" t="s">
        <v>23257</v>
      </c>
      <c r="W473" s="10">
        <v>43962.0</v>
      </c>
      <c r="X473" s="1"/>
      <c r="Y473" s="1" t="s">
        <v>36</v>
      </c>
    </row>
    <row r="474">
      <c r="A474" s="1" t="s">
        <v>23258</v>
      </c>
      <c r="B474" s="1" t="s">
        <v>23259</v>
      </c>
      <c r="C474" s="1" t="s">
        <v>23260</v>
      </c>
      <c r="J474" s="4" t="s">
        <v>23261</v>
      </c>
      <c r="K474" s="1" t="s">
        <v>30</v>
      </c>
      <c r="L474" s="1" t="s">
        <v>10828</v>
      </c>
      <c r="M474" s="1" t="s">
        <v>10828</v>
      </c>
      <c r="N474" s="1" t="s">
        <v>23262</v>
      </c>
      <c r="O474" s="1" t="s">
        <v>23263</v>
      </c>
      <c r="P474" s="1">
        <v>6.0</v>
      </c>
      <c r="Q474" s="1">
        <v>4.0</v>
      </c>
      <c r="S474" s="1">
        <v>8.0</v>
      </c>
      <c r="U474" s="1">
        <v>8.0</v>
      </c>
      <c r="V474" s="1" t="s">
        <v>23264</v>
      </c>
      <c r="W474" s="10">
        <v>44148.0</v>
      </c>
      <c r="X474" s="1" t="s">
        <v>135</v>
      </c>
      <c r="Y474" s="1" t="s">
        <v>199</v>
      </c>
    </row>
    <row r="475">
      <c r="A475" s="1" t="s">
        <v>23265</v>
      </c>
      <c r="B475" s="1" t="s">
        <v>23266</v>
      </c>
      <c r="C475" s="1" t="s">
        <v>23267</v>
      </c>
      <c r="D475" s="1" t="s">
        <v>23268</v>
      </c>
      <c r="E475" s="1" t="s">
        <v>23269</v>
      </c>
      <c r="F475" s="1" t="s">
        <v>23270</v>
      </c>
      <c r="G475" s="1" t="s">
        <v>23271</v>
      </c>
      <c r="H475" s="1" t="s">
        <v>23272</v>
      </c>
      <c r="I475" s="1" t="s">
        <v>23273</v>
      </c>
      <c r="J475" s="4" t="s">
        <v>23274</v>
      </c>
      <c r="K475" s="1" t="s">
        <v>30</v>
      </c>
      <c r="L475" s="1" t="s">
        <v>19226</v>
      </c>
      <c r="M475" s="1" t="s">
        <v>20995</v>
      </c>
      <c r="N475" s="1" t="s">
        <v>23275</v>
      </c>
      <c r="O475" s="1" t="s">
        <v>23276</v>
      </c>
      <c r="P475" s="1">
        <v>2.0</v>
      </c>
      <c r="Q475" s="1">
        <v>2.0</v>
      </c>
      <c r="R475" s="1">
        <v>43.0</v>
      </c>
      <c r="S475" s="1">
        <v>1.0</v>
      </c>
      <c r="T475" s="1">
        <v>5.0</v>
      </c>
      <c r="U475" s="1">
        <v>214.0</v>
      </c>
      <c r="V475" s="1" t="s">
        <v>23277</v>
      </c>
      <c r="W475" s="10">
        <v>42637.0</v>
      </c>
      <c r="X475" s="1" t="s">
        <v>95</v>
      </c>
      <c r="Y475" s="1" t="s">
        <v>36</v>
      </c>
    </row>
    <row r="476">
      <c r="A476" s="1" t="s">
        <v>23278</v>
      </c>
      <c r="B476" s="1" t="s">
        <v>23279</v>
      </c>
      <c r="C476" s="1" t="s">
        <v>19113</v>
      </c>
      <c r="J476" s="4" t="s">
        <v>23280</v>
      </c>
      <c r="K476" s="1" t="s">
        <v>401</v>
      </c>
      <c r="L476" s="1" t="s">
        <v>10828</v>
      </c>
      <c r="M476" s="1" t="s">
        <v>19124</v>
      </c>
      <c r="N476" s="1" t="s">
        <v>23281</v>
      </c>
      <c r="O476" s="1" t="s">
        <v>23282</v>
      </c>
      <c r="P476" s="1">
        <v>418.0</v>
      </c>
      <c r="Q476" s="1">
        <v>8.0</v>
      </c>
      <c r="S476" s="1">
        <v>3.0</v>
      </c>
      <c r="U476" s="1">
        <v>1258.0</v>
      </c>
      <c r="V476" s="1" t="s">
        <v>23283</v>
      </c>
      <c r="W476" s="10">
        <v>43312.0</v>
      </c>
      <c r="X476" s="1" t="s">
        <v>178</v>
      </c>
      <c r="Y476" s="1" t="s">
        <v>36</v>
      </c>
    </row>
    <row r="477">
      <c r="A477" s="1" t="s">
        <v>23284</v>
      </c>
      <c r="B477" s="1" t="s">
        <v>23285</v>
      </c>
      <c r="C477" s="1" t="s">
        <v>23286</v>
      </c>
      <c r="J477" s="4" t="s">
        <v>23287</v>
      </c>
      <c r="K477" s="1" t="s">
        <v>30</v>
      </c>
      <c r="L477" s="1" t="s">
        <v>10828</v>
      </c>
      <c r="M477" s="1" t="s">
        <v>10828</v>
      </c>
      <c r="N477" s="1" t="s">
        <v>23288</v>
      </c>
      <c r="O477" s="1" t="s">
        <v>23289</v>
      </c>
      <c r="P477" s="1">
        <v>69.0</v>
      </c>
      <c r="Q477" s="1">
        <v>4.0</v>
      </c>
      <c r="U477" s="1">
        <v>3.0</v>
      </c>
      <c r="V477" s="1" t="s">
        <v>23290</v>
      </c>
      <c r="W477" s="9"/>
      <c r="X477" s="1"/>
      <c r="Y477" s="1" t="s">
        <v>168</v>
      </c>
    </row>
    <row r="478">
      <c r="A478" s="1" t="s">
        <v>23291</v>
      </c>
      <c r="B478" s="1" t="s">
        <v>23292</v>
      </c>
      <c r="C478" s="1" t="s">
        <v>23293</v>
      </c>
      <c r="D478" s="1" t="s">
        <v>23294</v>
      </c>
      <c r="H478" s="1" t="s">
        <v>23295</v>
      </c>
      <c r="I478" s="1" t="s">
        <v>23296</v>
      </c>
      <c r="J478" s="4" t="s">
        <v>23297</v>
      </c>
      <c r="K478" s="1" t="s">
        <v>30</v>
      </c>
      <c r="L478" s="1" t="s">
        <v>10828</v>
      </c>
      <c r="M478" s="1" t="s">
        <v>15788</v>
      </c>
      <c r="N478" s="1" t="s">
        <v>23298</v>
      </c>
      <c r="O478" s="1" t="s">
        <v>23299</v>
      </c>
      <c r="P478" s="1">
        <v>2.0</v>
      </c>
      <c r="Q478" s="1">
        <v>1.0</v>
      </c>
      <c r="U478" s="1">
        <v>165.0</v>
      </c>
      <c r="V478" s="1" t="s">
        <v>23300</v>
      </c>
      <c r="W478" s="10">
        <v>43934.0</v>
      </c>
      <c r="X478" s="1"/>
      <c r="Y478" s="1" t="s">
        <v>36</v>
      </c>
    </row>
    <row r="479">
      <c r="A479" s="1" t="s">
        <v>23301</v>
      </c>
      <c r="B479" s="1" t="s">
        <v>23302</v>
      </c>
      <c r="C479" s="1" t="s">
        <v>21180</v>
      </c>
      <c r="D479" s="1" t="s">
        <v>21180</v>
      </c>
      <c r="G479" s="1" t="s">
        <v>1589</v>
      </c>
      <c r="J479" s="4" t="s">
        <v>23303</v>
      </c>
      <c r="K479" s="1" t="s">
        <v>30</v>
      </c>
      <c r="L479" s="1" t="s">
        <v>10828</v>
      </c>
      <c r="M479" s="1" t="s">
        <v>19562</v>
      </c>
      <c r="N479" s="1" t="s">
        <v>23304</v>
      </c>
      <c r="O479" s="1" t="s">
        <v>23305</v>
      </c>
      <c r="P479" s="1">
        <v>1.0</v>
      </c>
      <c r="Q479" s="1">
        <v>1.0</v>
      </c>
      <c r="U479" s="1">
        <v>15.0</v>
      </c>
      <c r="V479" s="1" t="s">
        <v>23306</v>
      </c>
      <c r="W479" s="10">
        <v>43805.0</v>
      </c>
      <c r="X479" s="1"/>
      <c r="Y479" s="6"/>
    </row>
    <row r="480">
      <c r="A480" s="1" t="s">
        <v>23307</v>
      </c>
      <c r="B480" s="1" t="s">
        <v>23308</v>
      </c>
      <c r="C480" s="1" t="s">
        <v>23309</v>
      </c>
      <c r="D480" s="1" t="s">
        <v>23310</v>
      </c>
      <c r="F480" s="1" t="s">
        <v>23311</v>
      </c>
      <c r="G480" s="1" t="s">
        <v>23312</v>
      </c>
      <c r="I480" s="1" t="s">
        <v>23313</v>
      </c>
      <c r="J480" s="4" t="s">
        <v>23314</v>
      </c>
      <c r="K480" s="1" t="s">
        <v>30</v>
      </c>
      <c r="L480" s="1" t="s">
        <v>79</v>
      </c>
      <c r="M480" s="1" t="s">
        <v>20099</v>
      </c>
      <c r="N480" s="1" t="s">
        <v>23315</v>
      </c>
      <c r="O480" s="1" t="s">
        <v>23316</v>
      </c>
      <c r="P480" s="1">
        <v>1.0</v>
      </c>
      <c r="Q480" s="1">
        <v>1.0</v>
      </c>
      <c r="U480" s="1">
        <v>1.0</v>
      </c>
      <c r="V480" s="1" t="s">
        <v>23317</v>
      </c>
      <c r="W480" s="10">
        <v>44255.0</v>
      </c>
      <c r="X480" s="1" t="s">
        <v>95</v>
      </c>
      <c r="Y480" s="1" t="s">
        <v>199</v>
      </c>
    </row>
    <row r="481">
      <c r="A481" s="1" t="s">
        <v>23318</v>
      </c>
      <c r="B481" s="1" t="s">
        <v>23319</v>
      </c>
      <c r="C481" s="1" t="s">
        <v>23320</v>
      </c>
      <c r="D481" s="1" t="s">
        <v>23321</v>
      </c>
      <c r="J481" s="4" t="s">
        <v>23322</v>
      </c>
      <c r="K481" s="1" t="s">
        <v>30</v>
      </c>
      <c r="L481" s="1" t="s">
        <v>10828</v>
      </c>
      <c r="M481" s="1" t="s">
        <v>23323</v>
      </c>
      <c r="N481" s="1" t="s">
        <v>23324</v>
      </c>
      <c r="O481" s="1" t="s">
        <v>23325</v>
      </c>
      <c r="P481" s="1">
        <v>1.0</v>
      </c>
      <c r="Q481" s="1">
        <v>1.0</v>
      </c>
      <c r="U481" s="1">
        <v>2.0</v>
      </c>
      <c r="V481" s="1" t="s">
        <v>23326</v>
      </c>
      <c r="W481" s="9"/>
      <c r="X481" s="1"/>
      <c r="Y481" s="1" t="s">
        <v>36</v>
      </c>
    </row>
    <row r="482">
      <c r="A482" s="1" t="s">
        <v>23327</v>
      </c>
      <c r="B482" s="1" t="s">
        <v>23328</v>
      </c>
      <c r="C482" s="1" t="s">
        <v>23329</v>
      </c>
      <c r="D482" s="1" t="s">
        <v>23330</v>
      </c>
      <c r="J482" s="4" t="s">
        <v>23331</v>
      </c>
      <c r="K482" s="1" t="s">
        <v>30</v>
      </c>
      <c r="L482" s="1" t="s">
        <v>10828</v>
      </c>
      <c r="M482" s="1" t="s">
        <v>10828</v>
      </c>
      <c r="N482" s="1" t="s">
        <v>23332</v>
      </c>
      <c r="O482" s="1" t="s">
        <v>23333</v>
      </c>
      <c r="P482" s="1">
        <v>1.0</v>
      </c>
      <c r="Q482" s="1">
        <v>1.0</v>
      </c>
      <c r="U482" s="1">
        <v>37.0</v>
      </c>
      <c r="V482" s="1" t="s">
        <v>23334</v>
      </c>
      <c r="W482" s="10">
        <v>43520.0</v>
      </c>
      <c r="X482" s="1"/>
      <c r="Y482" s="1" t="s">
        <v>199</v>
      </c>
    </row>
    <row r="483">
      <c r="A483" s="1" t="s">
        <v>23335</v>
      </c>
      <c r="B483" s="1" t="s">
        <v>23336</v>
      </c>
      <c r="C483" s="1" t="s">
        <v>20469</v>
      </c>
      <c r="I483" s="1" t="s">
        <v>23337</v>
      </c>
      <c r="J483" s="4" t="s">
        <v>23338</v>
      </c>
      <c r="K483" s="1" t="s">
        <v>61</v>
      </c>
      <c r="L483" s="1" t="s">
        <v>10828</v>
      </c>
      <c r="M483" s="1" t="s">
        <v>23339</v>
      </c>
      <c r="N483" s="1" t="s">
        <v>23340</v>
      </c>
      <c r="O483" s="1" t="s">
        <v>23341</v>
      </c>
      <c r="P483" s="1">
        <v>8.0</v>
      </c>
      <c r="Q483" s="1">
        <v>8.0</v>
      </c>
      <c r="R483" s="1">
        <v>1.0</v>
      </c>
      <c r="S483" s="1">
        <v>1.0</v>
      </c>
      <c r="U483" s="1">
        <v>578.0</v>
      </c>
      <c r="V483" s="1" t="s">
        <v>23342</v>
      </c>
      <c r="W483" s="9"/>
      <c r="X483" s="1" t="s">
        <v>178</v>
      </c>
      <c r="Y483" s="1" t="s">
        <v>36</v>
      </c>
    </row>
    <row r="484">
      <c r="A484" s="1" t="s">
        <v>23343</v>
      </c>
      <c r="B484" s="1" t="s">
        <v>23344</v>
      </c>
      <c r="C484" s="1" t="s">
        <v>23345</v>
      </c>
      <c r="D484" s="1" t="s">
        <v>23346</v>
      </c>
      <c r="E484" s="1" t="s">
        <v>23347</v>
      </c>
      <c r="F484" s="1" t="s">
        <v>23348</v>
      </c>
      <c r="G484" s="1" t="s">
        <v>23349</v>
      </c>
      <c r="I484" s="1" t="s">
        <v>23350</v>
      </c>
      <c r="J484" s="4" t="s">
        <v>23351</v>
      </c>
      <c r="K484" s="1" t="s">
        <v>401</v>
      </c>
      <c r="L484" s="1" t="s">
        <v>10828</v>
      </c>
      <c r="M484" s="1" t="s">
        <v>10828</v>
      </c>
      <c r="N484" s="1" t="s">
        <v>23352</v>
      </c>
      <c r="O484" s="1" t="s">
        <v>23353</v>
      </c>
      <c r="P484" s="1">
        <v>1.0</v>
      </c>
      <c r="Q484" s="1">
        <v>1.0</v>
      </c>
      <c r="U484" s="1">
        <v>73.0</v>
      </c>
      <c r="V484" s="1" t="s">
        <v>23354</v>
      </c>
      <c r="W484" s="10">
        <v>44218.0</v>
      </c>
      <c r="X484" s="1" t="s">
        <v>95</v>
      </c>
      <c r="Y484" s="1" t="s">
        <v>36</v>
      </c>
    </row>
    <row r="485">
      <c r="A485" s="1" t="s">
        <v>23355</v>
      </c>
      <c r="B485" s="1" t="s">
        <v>23356</v>
      </c>
      <c r="C485" s="1" t="s">
        <v>23357</v>
      </c>
      <c r="J485" s="4" t="s">
        <v>23358</v>
      </c>
      <c r="K485" s="1" t="s">
        <v>30</v>
      </c>
      <c r="L485" s="1" t="s">
        <v>79</v>
      </c>
      <c r="M485" s="1" t="s">
        <v>23359</v>
      </c>
      <c r="N485" s="1" t="s">
        <v>23360</v>
      </c>
      <c r="O485" s="1" t="s">
        <v>23361</v>
      </c>
      <c r="P485" s="1">
        <v>1.0</v>
      </c>
      <c r="Q485" s="1">
        <v>1.0</v>
      </c>
      <c r="U485" s="1">
        <v>2.0</v>
      </c>
      <c r="V485" s="1" t="s">
        <v>23362</v>
      </c>
      <c r="W485" s="9"/>
      <c r="X485" s="1"/>
      <c r="Y485" s="6"/>
    </row>
    <row r="486">
      <c r="A486" s="1" t="s">
        <v>23363</v>
      </c>
      <c r="B486" s="1" t="s">
        <v>23364</v>
      </c>
      <c r="C486" s="1" t="s">
        <v>22148</v>
      </c>
      <c r="J486" s="4" t="s">
        <v>23365</v>
      </c>
      <c r="K486" s="1" t="s">
        <v>30</v>
      </c>
      <c r="L486" s="1" t="s">
        <v>10828</v>
      </c>
      <c r="M486" s="1" t="s">
        <v>20962</v>
      </c>
      <c r="N486" s="1" t="s">
        <v>23366</v>
      </c>
      <c r="O486" s="1" t="s">
        <v>23367</v>
      </c>
      <c r="P486" s="1">
        <v>1.0</v>
      </c>
      <c r="Q486" s="1">
        <v>1.0</v>
      </c>
      <c r="S486" s="1">
        <v>16.0</v>
      </c>
      <c r="U486" s="1">
        <v>5.0</v>
      </c>
      <c r="V486" s="1" t="s">
        <v>23368</v>
      </c>
      <c r="W486" s="10">
        <v>44253.0</v>
      </c>
      <c r="X486" s="1"/>
      <c r="Y486" s="6"/>
    </row>
    <row r="487">
      <c r="A487" s="1" t="s">
        <v>23369</v>
      </c>
      <c r="B487" s="1" t="s">
        <v>23370</v>
      </c>
      <c r="C487" s="1" t="s">
        <v>23371</v>
      </c>
      <c r="D487" s="1" t="s">
        <v>23372</v>
      </c>
      <c r="E487" s="1" t="s">
        <v>23373</v>
      </c>
      <c r="G487" s="1" t="s">
        <v>23374</v>
      </c>
      <c r="J487" s="4" t="s">
        <v>23375</v>
      </c>
      <c r="K487" s="1" t="s">
        <v>30</v>
      </c>
      <c r="L487" s="1" t="s">
        <v>10828</v>
      </c>
      <c r="M487" s="1" t="s">
        <v>10828</v>
      </c>
      <c r="N487" s="1" t="s">
        <v>23376</v>
      </c>
      <c r="O487" s="1" t="s">
        <v>23377</v>
      </c>
      <c r="P487" s="1">
        <v>1.0</v>
      </c>
      <c r="Q487" s="1">
        <v>1.0</v>
      </c>
      <c r="U487" s="1">
        <v>14.0</v>
      </c>
      <c r="V487" s="1" t="s">
        <v>23378</v>
      </c>
      <c r="W487" s="10">
        <v>44209.0</v>
      </c>
      <c r="X487" s="1" t="s">
        <v>135</v>
      </c>
      <c r="Y487" s="6"/>
    </row>
    <row r="488">
      <c r="A488" s="1" t="s">
        <v>23379</v>
      </c>
      <c r="B488" s="1" t="s">
        <v>23380</v>
      </c>
      <c r="C488" s="1" t="s">
        <v>23381</v>
      </c>
      <c r="D488" s="1" t="s">
        <v>23382</v>
      </c>
      <c r="E488" s="1" t="s">
        <v>23383</v>
      </c>
      <c r="G488" s="1" t="s">
        <v>5415</v>
      </c>
      <c r="H488" s="1" t="s">
        <v>23384</v>
      </c>
      <c r="I488" s="1" t="s">
        <v>23385</v>
      </c>
      <c r="J488" s="4" t="s">
        <v>23386</v>
      </c>
      <c r="K488" s="1" t="s">
        <v>401</v>
      </c>
      <c r="L488" s="1" t="s">
        <v>10828</v>
      </c>
      <c r="M488" s="1" t="s">
        <v>23387</v>
      </c>
      <c r="N488" s="1" t="s">
        <v>23388</v>
      </c>
      <c r="O488" s="1" t="s">
        <v>23389</v>
      </c>
      <c r="P488" s="1">
        <v>1.0</v>
      </c>
      <c r="Q488" s="1">
        <v>1.0</v>
      </c>
      <c r="U488" s="1">
        <v>25.0</v>
      </c>
      <c r="V488" s="1" t="s">
        <v>23390</v>
      </c>
      <c r="W488" s="10">
        <v>44252.0</v>
      </c>
      <c r="X488" s="1" t="s">
        <v>95</v>
      </c>
      <c r="Y488" s="1" t="s">
        <v>36</v>
      </c>
    </row>
    <row r="489">
      <c r="A489" s="1" t="s">
        <v>23391</v>
      </c>
      <c r="B489" s="1" t="s">
        <v>23392</v>
      </c>
      <c r="C489" s="1" t="s">
        <v>23393</v>
      </c>
      <c r="D489" s="1" t="s">
        <v>23394</v>
      </c>
      <c r="E489" s="1" t="s">
        <v>23395</v>
      </c>
      <c r="F489" s="1" t="s">
        <v>23396</v>
      </c>
      <c r="G489" s="1" t="s">
        <v>23397</v>
      </c>
      <c r="I489" s="1" t="s">
        <v>23398</v>
      </c>
      <c r="J489" s="4" t="s">
        <v>23399</v>
      </c>
      <c r="K489" s="1" t="s">
        <v>30</v>
      </c>
      <c r="L489" s="1" t="s">
        <v>10828</v>
      </c>
      <c r="M489" s="1" t="s">
        <v>10828</v>
      </c>
      <c r="N489" s="1" t="s">
        <v>23400</v>
      </c>
      <c r="O489" s="1" t="s">
        <v>23401</v>
      </c>
      <c r="P489" s="1">
        <v>1.0</v>
      </c>
      <c r="Q489" s="1">
        <v>1.0</v>
      </c>
      <c r="S489" s="1">
        <v>12.0</v>
      </c>
      <c r="U489" s="1">
        <v>59.0</v>
      </c>
      <c r="V489" s="1" t="s">
        <v>23402</v>
      </c>
      <c r="W489" s="10">
        <v>44170.0</v>
      </c>
      <c r="X489" s="1" t="s">
        <v>135</v>
      </c>
      <c r="Y489" s="1" t="s">
        <v>199</v>
      </c>
    </row>
    <row r="490">
      <c r="A490" s="1" t="s">
        <v>23403</v>
      </c>
      <c r="B490" s="1" t="s">
        <v>23404</v>
      </c>
      <c r="C490" s="1" t="s">
        <v>23405</v>
      </c>
      <c r="D490" s="1" t="s">
        <v>23406</v>
      </c>
      <c r="G490" s="1" t="s">
        <v>23407</v>
      </c>
      <c r="I490" s="1" t="s">
        <v>23408</v>
      </c>
      <c r="J490" s="4" t="s">
        <v>23409</v>
      </c>
      <c r="K490" s="1" t="s">
        <v>61</v>
      </c>
      <c r="L490" s="1" t="s">
        <v>10828</v>
      </c>
      <c r="M490" s="1" t="s">
        <v>21694</v>
      </c>
      <c r="N490" s="1" t="s">
        <v>23410</v>
      </c>
      <c r="O490" s="1" t="s">
        <v>23411</v>
      </c>
      <c r="P490" s="1">
        <v>1.0</v>
      </c>
      <c r="Q490" s="1">
        <v>1.0</v>
      </c>
      <c r="R490" s="1">
        <v>1.0</v>
      </c>
      <c r="T490" s="1">
        <v>4.0</v>
      </c>
      <c r="U490" s="1">
        <v>40.0</v>
      </c>
      <c r="V490" s="1" t="s">
        <v>23412</v>
      </c>
      <c r="W490" s="9"/>
      <c r="X490" s="1"/>
      <c r="Y490" s="1" t="s">
        <v>36</v>
      </c>
    </row>
    <row r="491">
      <c r="A491" s="1" t="s">
        <v>23413</v>
      </c>
      <c r="B491" s="1" t="s">
        <v>23414</v>
      </c>
      <c r="C491" s="1" t="s">
        <v>23415</v>
      </c>
      <c r="J491" s="4" t="s">
        <v>23416</v>
      </c>
      <c r="K491" s="1" t="s">
        <v>61</v>
      </c>
      <c r="L491" s="1" t="s">
        <v>10828</v>
      </c>
      <c r="M491" s="1" t="s">
        <v>20472</v>
      </c>
      <c r="N491" s="1" t="s">
        <v>23417</v>
      </c>
      <c r="O491" s="1" t="s">
        <v>23418</v>
      </c>
      <c r="P491" s="1">
        <v>1.0</v>
      </c>
      <c r="Q491" s="1">
        <v>2.0</v>
      </c>
      <c r="R491" s="1">
        <v>2.0</v>
      </c>
      <c r="T491" s="1">
        <v>1.0</v>
      </c>
      <c r="U491" s="1">
        <v>3.0</v>
      </c>
      <c r="V491" s="1" t="s">
        <v>23419</v>
      </c>
      <c r="W491" s="9"/>
      <c r="X491" s="1" t="s">
        <v>95</v>
      </c>
      <c r="Y491" s="1" t="s">
        <v>36</v>
      </c>
    </row>
    <row r="492">
      <c r="A492" s="1" t="s">
        <v>23420</v>
      </c>
      <c r="B492" s="1" t="s">
        <v>23421</v>
      </c>
      <c r="C492" s="1" t="s">
        <v>23422</v>
      </c>
      <c r="J492" s="4" t="s">
        <v>23423</v>
      </c>
      <c r="K492" s="1" t="s">
        <v>30</v>
      </c>
      <c r="L492" s="1" t="s">
        <v>10828</v>
      </c>
      <c r="M492" s="1" t="s">
        <v>10828</v>
      </c>
      <c r="N492" s="1" t="s">
        <v>23424</v>
      </c>
      <c r="O492" s="1" t="s">
        <v>23425</v>
      </c>
      <c r="P492" s="1">
        <v>1.0</v>
      </c>
      <c r="Q492" s="1">
        <v>1.0</v>
      </c>
      <c r="U492" s="1">
        <v>2.0</v>
      </c>
      <c r="V492" s="1" t="s">
        <v>23426</v>
      </c>
      <c r="W492" s="10">
        <v>44251.0</v>
      </c>
      <c r="X492" s="1"/>
      <c r="Y492" s="1" t="s">
        <v>168</v>
      </c>
    </row>
    <row r="493">
      <c r="A493" s="1" t="s">
        <v>23427</v>
      </c>
      <c r="B493" s="1" t="s">
        <v>21043</v>
      </c>
      <c r="C493" s="1" t="s">
        <v>23428</v>
      </c>
      <c r="D493" s="1" t="s">
        <v>23429</v>
      </c>
      <c r="J493" s="4" t="s">
        <v>23430</v>
      </c>
      <c r="K493" s="1" t="s">
        <v>30</v>
      </c>
      <c r="L493" s="1" t="s">
        <v>20147</v>
      </c>
      <c r="M493" s="1" t="s">
        <v>19270</v>
      </c>
      <c r="N493" s="1" t="s">
        <v>23431</v>
      </c>
      <c r="O493" s="1" t="s">
        <v>23432</v>
      </c>
      <c r="P493" s="1">
        <v>1.0</v>
      </c>
      <c r="Q493" s="1">
        <v>1.0</v>
      </c>
      <c r="U493" s="1">
        <v>6.0</v>
      </c>
      <c r="V493" s="1" t="s">
        <v>23433</v>
      </c>
      <c r="W493" s="10">
        <v>44249.0</v>
      </c>
      <c r="X493" s="1"/>
      <c r="Y493" s="1" t="s">
        <v>36</v>
      </c>
    </row>
    <row r="494">
      <c r="A494" s="1" t="s">
        <v>23434</v>
      </c>
      <c r="B494" s="1" t="s">
        <v>23435</v>
      </c>
      <c r="C494" s="1" t="s">
        <v>23436</v>
      </c>
      <c r="D494" s="1" t="s">
        <v>23437</v>
      </c>
      <c r="G494" s="1" t="s">
        <v>6870</v>
      </c>
      <c r="I494" s="1" t="s">
        <v>23438</v>
      </c>
      <c r="J494" s="4" t="s">
        <v>23439</v>
      </c>
      <c r="K494" s="1" t="s">
        <v>30</v>
      </c>
      <c r="L494" s="1" t="s">
        <v>10828</v>
      </c>
      <c r="M494" s="1" t="s">
        <v>10828</v>
      </c>
      <c r="N494" s="1" t="s">
        <v>23440</v>
      </c>
      <c r="O494" s="1" t="s">
        <v>23441</v>
      </c>
      <c r="P494" s="1">
        <v>1.0</v>
      </c>
      <c r="Q494" s="1">
        <v>1.0</v>
      </c>
      <c r="T494" s="1">
        <v>13.0</v>
      </c>
      <c r="U494" s="1">
        <v>27.0</v>
      </c>
      <c r="V494" s="1" t="s">
        <v>23442</v>
      </c>
      <c r="W494" s="9"/>
      <c r="X494" s="1" t="s">
        <v>95</v>
      </c>
      <c r="Y494" s="1" t="s">
        <v>36</v>
      </c>
    </row>
    <row r="495">
      <c r="A495" s="1" t="s">
        <v>23443</v>
      </c>
      <c r="B495" s="1" t="s">
        <v>23444</v>
      </c>
      <c r="C495" s="1" t="s">
        <v>23445</v>
      </c>
      <c r="D495" s="1" t="s">
        <v>23446</v>
      </c>
      <c r="E495" s="1" t="s">
        <v>23226</v>
      </c>
      <c r="F495" s="1" t="s">
        <v>23447</v>
      </c>
      <c r="G495" s="1" t="s">
        <v>23448</v>
      </c>
      <c r="H495" s="1" t="s">
        <v>23449</v>
      </c>
      <c r="I495" s="1" t="s">
        <v>23450</v>
      </c>
      <c r="J495" s="4" t="s">
        <v>23451</v>
      </c>
      <c r="K495" s="1" t="s">
        <v>2309</v>
      </c>
      <c r="L495" s="1" t="s">
        <v>10828</v>
      </c>
      <c r="M495" s="1" t="s">
        <v>10828</v>
      </c>
      <c r="N495" s="1" t="s">
        <v>23452</v>
      </c>
      <c r="O495" s="1" t="s">
        <v>23453</v>
      </c>
      <c r="P495" s="1">
        <v>1.0</v>
      </c>
      <c r="Q495" s="1">
        <v>3.0</v>
      </c>
      <c r="R495" s="1">
        <v>27.0</v>
      </c>
      <c r="U495" s="1">
        <v>80.0</v>
      </c>
      <c r="V495" s="1" t="s">
        <v>23454</v>
      </c>
      <c r="W495" s="10">
        <v>44081.0</v>
      </c>
      <c r="X495" s="1" t="s">
        <v>95</v>
      </c>
      <c r="Y495" s="1" t="s">
        <v>36</v>
      </c>
    </row>
    <row r="496">
      <c r="A496" s="1" t="s">
        <v>23455</v>
      </c>
      <c r="B496" s="1" t="s">
        <v>22456</v>
      </c>
      <c r="C496" s="1" t="s">
        <v>23329</v>
      </c>
      <c r="D496" s="1" t="s">
        <v>23330</v>
      </c>
      <c r="I496" s="1" t="s">
        <v>23456</v>
      </c>
      <c r="J496" s="4" t="s">
        <v>23457</v>
      </c>
      <c r="K496" s="1" t="s">
        <v>30</v>
      </c>
      <c r="L496" s="1" t="s">
        <v>10828</v>
      </c>
      <c r="M496" s="1" t="s">
        <v>10828</v>
      </c>
      <c r="N496" s="1" t="s">
        <v>23458</v>
      </c>
      <c r="O496" s="1" t="s">
        <v>23459</v>
      </c>
      <c r="P496" s="1">
        <v>1.0</v>
      </c>
      <c r="Q496" s="1">
        <v>1.0</v>
      </c>
      <c r="U496" s="1">
        <v>7.0</v>
      </c>
      <c r="V496" s="1" t="s">
        <v>23460</v>
      </c>
      <c r="W496" s="10">
        <v>43521.0</v>
      </c>
      <c r="X496" s="1"/>
      <c r="Y496" s="1" t="s">
        <v>168</v>
      </c>
    </row>
    <row r="497">
      <c r="A497" s="1" t="s">
        <v>23461</v>
      </c>
      <c r="B497" s="1" t="s">
        <v>23462</v>
      </c>
      <c r="C497" s="1" t="s">
        <v>23463</v>
      </c>
      <c r="J497" s="4" t="s">
        <v>23464</v>
      </c>
      <c r="K497" s="1" t="s">
        <v>30</v>
      </c>
      <c r="L497" s="1" t="s">
        <v>10828</v>
      </c>
      <c r="M497" s="1" t="s">
        <v>10828</v>
      </c>
      <c r="N497" s="1" t="s">
        <v>23465</v>
      </c>
      <c r="O497" s="1" t="s">
        <v>23466</v>
      </c>
      <c r="P497" s="1">
        <v>1.0</v>
      </c>
      <c r="Q497" s="1">
        <v>1.0</v>
      </c>
      <c r="U497" s="1">
        <v>44.0</v>
      </c>
      <c r="V497" s="1" t="s">
        <v>23467</v>
      </c>
      <c r="W497" s="10">
        <v>44225.0</v>
      </c>
      <c r="X497" s="1"/>
      <c r="Y497" s="6"/>
    </row>
    <row r="498">
      <c r="A498" s="1" t="s">
        <v>23468</v>
      </c>
      <c r="B498" s="1" t="s">
        <v>23469</v>
      </c>
      <c r="C498" s="1" t="s">
        <v>23470</v>
      </c>
      <c r="D498" s="1" t="s">
        <v>23471</v>
      </c>
      <c r="G498" s="1" t="s">
        <v>23161</v>
      </c>
      <c r="J498" s="4" t="s">
        <v>23472</v>
      </c>
      <c r="K498" s="1" t="s">
        <v>2309</v>
      </c>
      <c r="L498" s="1" t="s">
        <v>10828</v>
      </c>
      <c r="M498" s="1" t="s">
        <v>10828</v>
      </c>
      <c r="N498" s="1" t="s">
        <v>23473</v>
      </c>
      <c r="O498" s="1" t="s">
        <v>23474</v>
      </c>
      <c r="P498" s="1">
        <v>1.0</v>
      </c>
      <c r="Q498" s="1">
        <v>1.0</v>
      </c>
      <c r="U498" s="1">
        <v>12.0</v>
      </c>
      <c r="V498" s="1" t="s">
        <v>23475</v>
      </c>
      <c r="W498" s="9"/>
      <c r="X498" s="1"/>
      <c r="Y498" s="6"/>
    </row>
    <row r="499">
      <c r="A499" s="1" t="s">
        <v>23476</v>
      </c>
      <c r="B499" s="1" t="s">
        <v>23477</v>
      </c>
      <c r="C499" s="1" t="s">
        <v>23478</v>
      </c>
      <c r="I499" s="1" t="s">
        <v>23479</v>
      </c>
      <c r="J499" s="4" t="s">
        <v>23480</v>
      </c>
      <c r="K499" s="1" t="s">
        <v>8466</v>
      </c>
      <c r="L499" s="1" t="s">
        <v>10828</v>
      </c>
      <c r="M499" s="1" t="s">
        <v>23481</v>
      </c>
      <c r="N499" s="1" t="s">
        <v>23482</v>
      </c>
      <c r="O499" s="1" t="s">
        <v>23483</v>
      </c>
      <c r="P499" s="1">
        <v>1.0</v>
      </c>
      <c r="Q499" s="1">
        <v>1.0</v>
      </c>
      <c r="S499" s="1">
        <v>1.0</v>
      </c>
      <c r="U499" s="1">
        <v>7.0</v>
      </c>
      <c r="V499" s="1" t="s">
        <v>23484</v>
      </c>
      <c r="W499" s="9"/>
      <c r="X499" s="1"/>
      <c r="Y499" s="1" t="s">
        <v>36</v>
      </c>
    </row>
    <row r="500">
      <c r="A500" s="1" t="s">
        <v>23485</v>
      </c>
      <c r="B500" s="1" t="s">
        <v>23486</v>
      </c>
      <c r="C500" s="1" t="s">
        <v>23487</v>
      </c>
      <c r="D500" s="1" t="s">
        <v>23488</v>
      </c>
      <c r="G500" s="1" t="s">
        <v>23489</v>
      </c>
      <c r="I500" s="1" t="s">
        <v>23490</v>
      </c>
      <c r="J500" s="4" t="s">
        <v>23491</v>
      </c>
      <c r="K500" s="1" t="s">
        <v>23492</v>
      </c>
      <c r="L500" s="1" t="s">
        <v>10828</v>
      </c>
      <c r="M500" s="1" t="s">
        <v>10828</v>
      </c>
      <c r="N500" s="1" t="s">
        <v>23493</v>
      </c>
      <c r="O500" s="1" t="s">
        <v>23494</v>
      </c>
      <c r="P500" s="1">
        <v>1.0</v>
      </c>
      <c r="Q500" s="1">
        <v>1.0</v>
      </c>
      <c r="U500" s="1">
        <v>6.0</v>
      </c>
      <c r="V500" s="1" t="s">
        <v>23495</v>
      </c>
      <c r="W500" s="10">
        <v>44052.0</v>
      </c>
      <c r="X500" s="1"/>
      <c r="Y500" s="1" t="s">
        <v>199</v>
      </c>
    </row>
    <row r="501">
      <c r="A501" s="1" t="s">
        <v>23496</v>
      </c>
      <c r="B501" s="1" t="s">
        <v>23497</v>
      </c>
      <c r="C501" s="1" t="s">
        <v>19113</v>
      </c>
      <c r="J501" s="4" t="s">
        <v>23498</v>
      </c>
      <c r="K501" s="1" t="s">
        <v>401</v>
      </c>
      <c r="L501" s="1" t="s">
        <v>10828</v>
      </c>
      <c r="M501" s="1" t="s">
        <v>19310</v>
      </c>
      <c r="N501" s="1" t="s">
        <v>23499</v>
      </c>
      <c r="O501" s="1" t="s">
        <v>23500</v>
      </c>
      <c r="P501" s="1">
        <v>418.0</v>
      </c>
      <c r="Q501" s="1">
        <v>9.0</v>
      </c>
      <c r="S501" s="1">
        <v>1.0</v>
      </c>
      <c r="U501" s="1">
        <v>435.0</v>
      </c>
      <c r="V501" s="1" t="s">
        <v>23501</v>
      </c>
      <c r="W501" s="10">
        <v>43251.0</v>
      </c>
      <c r="X501" s="1" t="s">
        <v>178</v>
      </c>
      <c r="Y501" s="1" t="s">
        <v>36</v>
      </c>
    </row>
    <row r="502">
      <c r="A502" s="1" t="s">
        <v>23502</v>
      </c>
      <c r="B502" s="1" t="s">
        <v>23503</v>
      </c>
      <c r="C502" s="1" t="s">
        <v>23504</v>
      </c>
      <c r="D502" s="1" t="s">
        <v>23505</v>
      </c>
      <c r="E502" s="1" t="s">
        <v>23506</v>
      </c>
      <c r="F502" s="1" t="s">
        <v>23507</v>
      </c>
      <c r="G502" s="1" t="s">
        <v>23508</v>
      </c>
      <c r="I502" s="1" t="s">
        <v>23509</v>
      </c>
      <c r="J502" s="4" t="s">
        <v>23510</v>
      </c>
      <c r="K502" s="1" t="s">
        <v>401</v>
      </c>
      <c r="L502" s="1" t="s">
        <v>19226</v>
      </c>
      <c r="M502" s="1" t="s">
        <v>19226</v>
      </c>
      <c r="N502" s="1" t="s">
        <v>23511</v>
      </c>
      <c r="O502" s="1" t="s">
        <v>23512</v>
      </c>
      <c r="P502" s="1">
        <v>1.0</v>
      </c>
      <c r="Q502" s="1">
        <v>1.0</v>
      </c>
      <c r="R502" s="1">
        <v>3.0</v>
      </c>
      <c r="U502" s="1">
        <v>12.0</v>
      </c>
      <c r="V502" s="1" t="s">
        <v>23513</v>
      </c>
      <c r="W502" s="10">
        <v>44242.0</v>
      </c>
      <c r="X502" s="1" t="s">
        <v>95</v>
      </c>
      <c r="Y502" s="1" t="s">
        <v>36</v>
      </c>
    </row>
    <row r="503">
      <c r="A503" s="1" t="s">
        <v>23514</v>
      </c>
      <c r="B503" s="1" t="s">
        <v>23515</v>
      </c>
      <c r="C503" s="1" t="s">
        <v>23516</v>
      </c>
      <c r="I503" s="1" t="s">
        <v>23517</v>
      </c>
      <c r="J503" s="4" t="s">
        <v>23518</v>
      </c>
      <c r="K503" s="1" t="s">
        <v>30</v>
      </c>
      <c r="L503" s="1" t="s">
        <v>10828</v>
      </c>
      <c r="M503" s="1" t="s">
        <v>23519</v>
      </c>
      <c r="N503" s="1" t="s">
        <v>23520</v>
      </c>
      <c r="O503" s="1" t="s">
        <v>23521</v>
      </c>
      <c r="P503" s="1">
        <v>1.0</v>
      </c>
      <c r="Q503" s="1">
        <v>1.0</v>
      </c>
      <c r="U503" s="1">
        <v>1.0</v>
      </c>
      <c r="V503" s="1" t="s">
        <v>23522</v>
      </c>
      <c r="W503" s="10">
        <v>44243.0</v>
      </c>
      <c r="X503" s="1"/>
      <c r="Y503" s="1" t="s">
        <v>199</v>
      </c>
    </row>
    <row r="504">
      <c r="A504" s="1" t="s">
        <v>23523</v>
      </c>
      <c r="B504" s="1" t="s">
        <v>23524</v>
      </c>
      <c r="C504" s="1" t="s">
        <v>23525</v>
      </c>
      <c r="J504" s="4" t="s">
        <v>23526</v>
      </c>
      <c r="K504" s="1" t="s">
        <v>30</v>
      </c>
      <c r="L504" s="1" t="s">
        <v>10828</v>
      </c>
      <c r="M504" s="1" t="s">
        <v>10828</v>
      </c>
      <c r="N504" s="1" t="s">
        <v>23527</v>
      </c>
      <c r="O504" s="1" t="s">
        <v>23528</v>
      </c>
      <c r="P504" s="1">
        <v>1.0</v>
      </c>
      <c r="Q504" s="1">
        <v>1.0</v>
      </c>
      <c r="U504" s="1">
        <v>1.0</v>
      </c>
      <c r="V504" s="1" t="s">
        <v>23529</v>
      </c>
      <c r="W504" s="10">
        <v>44243.0</v>
      </c>
      <c r="X504" s="1"/>
      <c r="Y504" s="1" t="s">
        <v>199</v>
      </c>
    </row>
    <row r="505">
      <c r="A505" s="1" t="s">
        <v>23530</v>
      </c>
      <c r="B505" s="1" t="s">
        <v>23531</v>
      </c>
      <c r="C505" s="1" t="s">
        <v>23532</v>
      </c>
      <c r="D505" s="1" t="s">
        <v>23533</v>
      </c>
      <c r="E505" s="1" t="s">
        <v>23534</v>
      </c>
      <c r="G505" s="1" t="s">
        <v>16869</v>
      </c>
      <c r="H505" s="1" t="s">
        <v>23535</v>
      </c>
      <c r="I505" s="1" t="s">
        <v>23536</v>
      </c>
      <c r="J505" s="4" t="s">
        <v>23537</v>
      </c>
      <c r="K505" s="1" t="s">
        <v>1316</v>
      </c>
      <c r="L505" s="1" t="s">
        <v>10828</v>
      </c>
      <c r="M505" s="1" t="s">
        <v>10828</v>
      </c>
      <c r="N505" s="1" t="s">
        <v>23538</v>
      </c>
      <c r="O505" s="1" t="s">
        <v>23539</v>
      </c>
      <c r="P505" s="1">
        <v>1.0</v>
      </c>
      <c r="Q505" s="1">
        <v>1.0</v>
      </c>
      <c r="R505" s="1">
        <v>2.0</v>
      </c>
      <c r="S505" s="1">
        <v>5.0</v>
      </c>
      <c r="T505" s="1">
        <v>31.0</v>
      </c>
      <c r="U505" s="1">
        <v>136.0</v>
      </c>
      <c r="V505" s="1" t="s">
        <v>23540</v>
      </c>
      <c r="W505" s="10">
        <v>43371.0</v>
      </c>
      <c r="X505" s="1"/>
      <c r="Y505" s="1" t="s">
        <v>36</v>
      </c>
    </row>
    <row r="506">
      <c r="A506" s="1" t="s">
        <v>23541</v>
      </c>
      <c r="B506" s="1" t="s">
        <v>23542</v>
      </c>
      <c r="C506" s="1" t="s">
        <v>23543</v>
      </c>
      <c r="D506" s="1" t="s">
        <v>23544</v>
      </c>
      <c r="E506" s="1" t="s">
        <v>23545</v>
      </c>
      <c r="F506" s="1" t="s">
        <v>23546</v>
      </c>
      <c r="G506" s="1" t="s">
        <v>23547</v>
      </c>
      <c r="I506" s="1" t="s">
        <v>23548</v>
      </c>
      <c r="J506" s="4" t="s">
        <v>23549</v>
      </c>
      <c r="K506" s="1" t="s">
        <v>663</v>
      </c>
      <c r="L506" s="1" t="s">
        <v>10828</v>
      </c>
      <c r="M506" s="1" t="s">
        <v>23550</v>
      </c>
      <c r="N506" s="1" t="s">
        <v>23551</v>
      </c>
      <c r="O506" s="1" t="s">
        <v>23552</v>
      </c>
      <c r="P506" s="1">
        <v>1.0</v>
      </c>
      <c r="Q506" s="1">
        <v>1.0</v>
      </c>
      <c r="T506" s="1">
        <v>14.0</v>
      </c>
      <c r="U506" s="1">
        <v>152.0</v>
      </c>
      <c r="V506" s="1" t="s">
        <v>23553</v>
      </c>
      <c r="W506" s="9"/>
      <c r="X506" s="1" t="s">
        <v>95</v>
      </c>
      <c r="Y506" s="1" t="s">
        <v>36</v>
      </c>
    </row>
    <row r="507">
      <c r="A507" s="1" t="s">
        <v>23554</v>
      </c>
      <c r="B507" s="1" t="s">
        <v>23555</v>
      </c>
      <c r="C507" s="1" t="s">
        <v>23556</v>
      </c>
      <c r="J507" s="4" t="s">
        <v>23557</v>
      </c>
      <c r="K507" s="1" t="s">
        <v>30</v>
      </c>
      <c r="L507" s="1" t="s">
        <v>10828</v>
      </c>
      <c r="M507" s="1" t="s">
        <v>10828</v>
      </c>
      <c r="N507" s="1" t="s">
        <v>23558</v>
      </c>
      <c r="O507" s="1" t="s">
        <v>23559</v>
      </c>
      <c r="P507" s="1">
        <v>1.0</v>
      </c>
      <c r="Q507" s="1">
        <v>1.0</v>
      </c>
      <c r="U507" s="1">
        <v>2.0</v>
      </c>
      <c r="V507" s="1" t="s">
        <v>23560</v>
      </c>
      <c r="W507" s="10">
        <v>44242.0</v>
      </c>
      <c r="X507" s="1"/>
      <c r="Y507" s="1" t="s">
        <v>36</v>
      </c>
    </row>
    <row r="508">
      <c r="A508" s="1" t="s">
        <v>23561</v>
      </c>
      <c r="B508" s="1" t="s">
        <v>20541</v>
      </c>
      <c r="C508" s="1" t="s">
        <v>23562</v>
      </c>
      <c r="D508" s="1" t="s">
        <v>23563</v>
      </c>
      <c r="I508" s="1" t="s">
        <v>23564</v>
      </c>
      <c r="J508" s="4" t="s">
        <v>23565</v>
      </c>
      <c r="K508" s="1" t="s">
        <v>30</v>
      </c>
      <c r="L508" s="1" t="s">
        <v>10828</v>
      </c>
      <c r="M508" s="1" t="s">
        <v>10828</v>
      </c>
      <c r="N508" s="1" t="s">
        <v>23566</v>
      </c>
      <c r="O508" s="1" t="s">
        <v>23567</v>
      </c>
      <c r="P508" s="1">
        <v>1.0</v>
      </c>
      <c r="Q508" s="1">
        <v>1.0</v>
      </c>
      <c r="U508" s="1">
        <v>39.0</v>
      </c>
      <c r="V508" s="1" t="s">
        <v>23568</v>
      </c>
      <c r="W508" s="10">
        <v>43895.0</v>
      </c>
      <c r="X508" s="1" t="s">
        <v>135</v>
      </c>
      <c r="Y508" s="1" t="s">
        <v>199</v>
      </c>
    </row>
    <row r="509">
      <c r="A509" s="1" t="s">
        <v>23569</v>
      </c>
      <c r="B509" s="1" t="s">
        <v>23570</v>
      </c>
      <c r="C509" s="1" t="s">
        <v>23571</v>
      </c>
      <c r="D509" s="1" t="s">
        <v>23572</v>
      </c>
      <c r="E509" s="1" t="s">
        <v>23573</v>
      </c>
      <c r="G509" s="1" t="s">
        <v>23574</v>
      </c>
      <c r="J509" s="4" t="s">
        <v>23575</v>
      </c>
      <c r="K509" s="1" t="s">
        <v>30</v>
      </c>
      <c r="L509" s="1" t="s">
        <v>10828</v>
      </c>
      <c r="M509" s="1" t="s">
        <v>23576</v>
      </c>
      <c r="N509" s="1" t="s">
        <v>23577</v>
      </c>
      <c r="O509" s="1" t="s">
        <v>23578</v>
      </c>
      <c r="P509" s="1">
        <v>1.0</v>
      </c>
      <c r="Q509" s="1">
        <v>1.0</v>
      </c>
      <c r="U509" s="1">
        <v>1.0</v>
      </c>
      <c r="V509" s="1" t="s">
        <v>23579</v>
      </c>
      <c r="W509" s="10">
        <v>44242.0</v>
      </c>
      <c r="X509" s="1" t="s">
        <v>135</v>
      </c>
      <c r="Y509" s="1" t="s">
        <v>199</v>
      </c>
    </row>
    <row r="510">
      <c r="A510" s="1" t="s">
        <v>23580</v>
      </c>
      <c r="B510" s="1" t="s">
        <v>23581</v>
      </c>
      <c r="C510" s="1" t="s">
        <v>23582</v>
      </c>
      <c r="I510" s="1" t="s">
        <v>23583</v>
      </c>
      <c r="J510" s="4" t="s">
        <v>23584</v>
      </c>
      <c r="K510" s="1" t="s">
        <v>30</v>
      </c>
      <c r="L510" s="1" t="s">
        <v>10828</v>
      </c>
      <c r="M510" s="1" t="s">
        <v>10828</v>
      </c>
      <c r="N510" s="1" t="s">
        <v>23585</v>
      </c>
      <c r="O510" s="1" t="s">
        <v>23586</v>
      </c>
      <c r="P510" s="1">
        <v>1.0</v>
      </c>
      <c r="Q510" s="1">
        <v>1.0</v>
      </c>
      <c r="U510" s="1">
        <v>2.0</v>
      </c>
      <c r="V510" s="1" t="s">
        <v>23587</v>
      </c>
      <c r="W510" s="9"/>
      <c r="X510" s="1"/>
      <c r="Y510" s="1" t="s">
        <v>199</v>
      </c>
    </row>
    <row r="511">
      <c r="A511" s="1" t="s">
        <v>23588</v>
      </c>
      <c r="B511" s="1" t="s">
        <v>23392</v>
      </c>
      <c r="C511" s="1" t="s">
        <v>23589</v>
      </c>
      <c r="J511" s="4" t="s">
        <v>23590</v>
      </c>
      <c r="K511" s="1" t="s">
        <v>30</v>
      </c>
      <c r="L511" s="1" t="s">
        <v>10828</v>
      </c>
      <c r="M511" s="1" t="s">
        <v>10828</v>
      </c>
      <c r="N511" s="1" t="s">
        <v>23591</v>
      </c>
      <c r="O511" s="1" t="s">
        <v>23592</v>
      </c>
      <c r="P511" s="1">
        <v>1.0</v>
      </c>
      <c r="Q511" s="1">
        <v>1.0</v>
      </c>
      <c r="U511" s="1">
        <v>54.0</v>
      </c>
      <c r="V511" s="1" t="s">
        <v>23593</v>
      </c>
      <c r="W511" s="9"/>
      <c r="X511" s="1"/>
      <c r="Y511" s="1" t="s">
        <v>199</v>
      </c>
    </row>
    <row r="512">
      <c r="A512" s="1" t="s">
        <v>23594</v>
      </c>
      <c r="B512" s="1" t="s">
        <v>23595</v>
      </c>
      <c r="C512" s="1" t="s">
        <v>23596</v>
      </c>
      <c r="D512" s="1" t="s">
        <v>23597</v>
      </c>
      <c r="E512" s="1" t="s">
        <v>23598</v>
      </c>
      <c r="G512" s="1" t="s">
        <v>23599</v>
      </c>
      <c r="I512" s="1" t="s">
        <v>23600</v>
      </c>
      <c r="J512" s="4" t="s">
        <v>23601</v>
      </c>
      <c r="K512" s="1" t="s">
        <v>30</v>
      </c>
      <c r="L512" s="1" t="s">
        <v>19226</v>
      </c>
      <c r="M512" s="1" t="s">
        <v>19226</v>
      </c>
      <c r="N512" s="1" t="s">
        <v>23602</v>
      </c>
      <c r="O512" s="1" t="s">
        <v>23603</v>
      </c>
      <c r="P512" s="1">
        <v>1.0</v>
      </c>
      <c r="Q512" s="1">
        <v>1.0</v>
      </c>
      <c r="U512" s="1">
        <v>1.0</v>
      </c>
      <c r="V512" s="1" t="s">
        <v>23604</v>
      </c>
      <c r="W512" s="10">
        <v>44238.0</v>
      </c>
      <c r="X512" s="1" t="s">
        <v>135</v>
      </c>
      <c r="Y512" s="16" t="s">
        <v>5816</v>
      </c>
    </row>
    <row r="513">
      <c r="A513" s="1" t="s">
        <v>23605</v>
      </c>
      <c r="B513" s="1" t="s">
        <v>23606</v>
      </c>
      <c r="C513" s="1" t="s">
        <v>23607</v>
      </c>
      <c r="D513" s="1" t="s">
        <v>23608</v>
      </c>
      <c r="E513" s="1" t="s">
        <v>23609</v>
      </c>
      <c r="F513" s="1" t="s">
        <v>23610</v>
      </c>
      <c r="G513" s="1" t="s">
        <v>22680</v>
      </c>
      <c r="I513" s="1" t="s">
        <v>23611</v>
      </c>
      <c r="J513" s="4" t="s">
        <v>23612</v>
      </c>
      <c r="K513" s="1" t="s">
        <v>30</v>
      </c>
      <c r="L513" s="1" t="s">
        <v>10828</v>
      </c>
      <c r="M513" s="1" t="s">
        <v>10828</v>
      </c>
      <c r="N513" s="1" t="s">
        <v>23613</v>
      </c>
      <c r="O513" s="1" t="s">
        <v>23614</v>
      </c>
      <c r="P513" s="1">
        <v>1.0</v>
      </c>
      <c r="Q513" s="1">
        <v>1.0</v>
      </c>
      <c r="T513" s="1">
        <v>6.0</v>
      </c>
      <c r="U513" s="1">
        <v>10.0</v>
      </c>
      <c r="V513" s="1" t="s">
        <v>23615</v>
      </c>
      <c r="W513" s="10">
        <v>43033.0</v>
      </c>
      <c r="X513" s="1" t="s">
        <v>95</v>
      </c>
      <c r="Y513" s="1" t="s">
        <v>199</v>
      </c>
    </row>
    <row r="514">
      <c r="A514" s="1" t="s">
        <v>23616</v>
      </c>
      <c r="B514" s="1" t="s">
        <v>23617</v>
      </c>
      <c r="C514" s="1" t="s">
        <v>23618</v>
      </c>
      <c r="F514" s="1" t="s">
        <v>23619</v>
      </c>
      <c r="G514" s="1" t="s">
        <v>23620</v>
      </c>
      <c r="J514" s="4" t="s">
        <v>23621</v>
      </c>
      <c r="K514" s="1" t="s">
        <v>30</v>
      </c>
      <c r="L514" s="1" t="s">
        <v>10828</v>
      </c>
      <c r="M514" s="1" t="s">
        <v>20962</v>
      </c>
      <c r="N514" s="1" t="s">
        <v>23622</v>
      </c>
      <c r="O514" s="1" t="s">
        <v>23623</v>
      </c>
      <c r="P514" s="1">
        <v>1.0</v>
      </c>
      <c r="Q514" s="1">
        <v>1.0</v>
      </c>
      <c r="U514" s="1">
        <v>64.0</v>
      </c>
      <c r="V514" s="1" t="s">
        <v>23624</v>
      </c>
      <c r="W514" s="10">
        <v>44228.0</v>
      </c>
      <c r="X514" s="1" t="s">
        <v>135</v>
      </c>
      <c r="Y514" s="1" t="s">
        <v>168</v>
      </c>
    </row>
    <row r="515">
      <c r="A515" s="1" t="s">
        <v>23625</v>
      </c>
      <c r="B515" s="1" t="s">
        <v>23626</v>
      </c>
      <c r="C515" s="1" t="s">
        <v>23627</v>
      </c>
      <c r="D515" s="1" t="s">
        <v>23628</v>
      </c>
      <c r="G515" s="1" t="s">
        <v>23629</v>
      </c>
      <c r="J515" s="4" t="s">
        <v>23630</v>
      </c>
      <c r="K515" s="1" t="s">
        <v>30</v>
      </c>
      <c r="L515" s="1" t="s">
        <v>10828</v>
      </c>
      <c r="M515" s="1" t="s">
        <v>10828</v>
      </c>
      <c r="N515" s="1" t="s">
        <v>23631</v>
      </c>
      <c r="O515" s="1" t="s">
        <v>23632</v>
      </c>
      <c r="P515" s="1">
        <v>1.0</v>
      </c>
      <c r="Q515" s="1">
        <v>1.0</v>
      </c>
      <c r="U515" s="1">
        <v>77.0</v>
      </c>
      <c r="V515" s="1" t="s">
        <v>23633</v>
      </c>
      <c r="W515" s="9"/>
      <c r="X515" s="1"/>
      <c r="Y515" s="1" t="s">
        <v>36</v>
      </c>
    </row>
    <row r="516">
      <c r="A516" s="1" t="s">
        <v>23634</v>
      </c>
      <c r="B516" s="1" t="s">
        <v>23635</v>
      </c>
      <c r="C516" s="1" t="s">
        <v>23636</v>
      </c>
      <c r="J516" s="4" t="s">
        <v>23637</v>
      </c>
      <c r="K516" s="1" t="s">
        <v>30</v>
      </c>
      <c r="L516" s="1" t="s">
        <v>10828</v>
      </c>
      <c r="M516" s="1" t="s">
        <v>10828</v>
      </c>
      <c r="N516" s="1" t="s">
        <v>23638</v>
      </c>
      <c r="O516" s="1" t="s">
        <v>23639</v>
      </c>
      <c r="P516" s="1">
        <v>1.0</v>
      </c>
      <c r="Q516" s="1">
        <v>1.0</v>
      </c>
      <c r="U516" s="1">
        <v>1.0</v>
      </c>
      <c r="V516" s="1" t="s">
        <v>23640</v>
      </c>
      <c r="W516" s="10">
        <v>44237.0</v>
      </c>
      <c r="X516" s="1"/>
      <c r="Y516" s="1" t="s">
        <v>168</v>
      </c>
    </row>
    <row r="517">
      <c r="A517" s="1" t="s">
        <v>23641</v>
      </c>
      <c r="B517" s="1" t="s">
        <v>23642</v>
      </c>
      <c r="C517" s="1" t="s">
        <v>23643</v>
      </c>
      <c r="I517" s="1" t="s">
        <v>23644</v>
      </c>
      <c r="J517" s="4" t="s">
        <v>23645</v>
      </c>
      <c r="K517" s="1" t="s">
        <v>30</v>
      </c>
      <c r="L517" s="1" t="s">
        <v>10828</v>
      </c>
      <c r="M517" s="1" t="s">
        <v>23646</v>
      </c>
      <c r="N517" s="1" t="s">
        <v>23647</v>
      </c>
      <c r="O517" s="1" t="s">
        <v>23648</v>
      </c>
      <c r="P517" s="1">
        <v>10.0</v>
      </c>
      <c r="Q517" s="1">
        <v>3.0</v>
      </c>
      <c r="R517" s="1">
        <v>1.0</v>
      </c>
      <c r="T517" s="1">
        <v>15.0</v>
      </c>
      <c r="U517" s="1">
        <v>578.0</v>
      </c>
      <c r="V517" s="1" t="s">
        <v>23649</v>
      </c>
      <c r="W517" s="10">
        <v>44123.0</v>
      </c>
      <c r="X517" s="1" t="s">
        <v>135</v>
      </c>
      <c r="Y517" s="1" t="s">
        <v>199</v>
      </c>
    </row>
    <row r="518">
      <c r="A518" s="1" t="s">
        <v>23650</v>
      </c>
      <c r="B518" s="1" t="s">
        <v>23651</v>
      </c>
      <c r="C518" s="1" t="s">
        <v>19648</v>
      </c>
      <c r="J518" s="4" t="s">
        <v>23652</v>
      </c>
      <c r="K518" s="1" t="s">
        <v>401</v>
      </c>
      <c r="L518" s="1" t="s">
        <v>10828</v>
      </c>
      <c r="M518" s="1" t="s">
        <v>10828</v>
      </c>
      <c r="N518" s="1" t="s">
        <v>23653</v>
      </c>
      <c r="O518" s="1" t="s">
        <v>23654</v>
      </c>
      <c r="P518" s="1">
        <v>3.0</v>
      </c>
      <c r="Q518" s="1">
        <v>2.0</v>
      </c>
      <c r="S518" s="1">
        <v>1.0</v>
      </c>
      <c r="T518" s="1">
        <v>18.0</v>
      </c>
      <c r="U518" s="1">
        <v>80.0</v>
      </c>
      <c r="V518" s="1" t="s">
        <v>23655</v>
      </c>
      <c r="W518" s="9"/>
      <c r="X518" s="1"/>
      <c r="Y518" s="6"/>
    </row>
    <row r="519">
      <c r="A519" s="1" t="s">
        <v>23656</v>
      </c>
      <c r="B519" s="1" t="s">
        <v>23657</v>
      </c>
      <c r="C519" s="1" t="s">
        <v>19113</v>
      </c>
      <c r="I519" s="1" t="s">
        <v>23658</v>
      </c>
      <c r="J519" s="4" t="s">
        <v>23659</v>
      </c>
      <c r="K519" s="1" t="s">
        <v>401</v>
      </c>
      <c r="L519" s="1" t="s">
        <v>10828</v>
      </c>
      <c r="M519" s="1" t="s">
        <v>19124</v>
      </c>
      <c r="N519" s="1" t="s">
        <v>23660</v>
      </c>
      <c r="O519" s="1" t="s">
        <v>23661</v>
      </c>
      <c r="P519" s="1">
        <v>418.0</v>
      </c>
      <c r="Q519" s="1">
        <v>3.0</v>
      </c>
      <c r="S519" s="1">
        <v>1.0</v>
      </c>
      <c r="U519" s="1">
        <v>193.0</v>
      </c>
      <c r="V519" s="1" t="s">
        <v>23662</v>
      </c>
      <c r="W519" s="10">
        <v>43844.0</v>
      </c>
      <c r="X519" s="1" t="s">
        <v>178</v>
      </c>
      <c r="Y519" s="1" t="s">
        <v>36</v>
      </c>
    </row>
    <row r="520">
      <c r="A520" s="1" t="s">
        <v>23663</v>
      </c>
      <c r="B520" s="1" t="s">
        <v>23664</v>
      </c>
      <c r="C520" s="1" t="s">
        <v>22148</v>
      </c>
      <c r="J520" s="4" t="s">
        <v>23665</v>
      </c>
      <c r="K520" s="1" t="s">
        <v>30</v>
      </c>
      <c r="L520" s="1" t="s">
        <v>10828</v>
      </c>
      <c r="M520" s="1" t="s">
        <v>10828</v>
      </c>
      <c r="N520" s="1" t="s">
        <v>23666</v>
      </c>
      <c r="O520" s="1" t="s">
        <v>23667</v>
      </c>
      <c r="P520" s="1">
        <v>1.0</v>
      </c>
      <c r="Q520" s="1">
        <v>1.0</v>
      </c>
      <c r="S520" s="1">
        <v>2.0</v>
      </c>
      <c r="U520" s="1">
        <v>1.0</v>
      </c>
      <c r="V520" s="1" t="s">
        <v>23668</v>
      </c>
      <c r="W520" s="10">
        <v>44235.0</v>
      </c>
      <c r="X520" s="1"/>
      <c r="Y520" s="6"/>
    </row>
    <row r="521">
      <c r="A521" s="1" t="s">
        <v>23669</v>
      </c>
      <c r="B521" s="1" t="s">
        <v>23670</v>
      </c>
      <c r="C521" s="1" t="s">
        <v>23671</v>
      </c>
      <c r="D521" s="1" t="s">
        <v>23672</v>
      </c>
      <c r="E521" s="1" t="s">
        <v>23673</v>
      </c>
      <c r="F521" s="1" t="s">
        <v>23674</v>
      </c>
      <c r="G521" s="1" t="s">
        <v>23675</v>
      </c>
      <c r="I521" s="1" t="s">
        <v>23676</v>
      </c>
      <c r="J521" s="4" t="s">
        <v>23677</v>
      </c>
      <c r="K521" s="1" t="s">
        <v>30</v>
      </c>
      <c r="L521" s="1" t="s">
        <v>10828</v>
      </c>
      <c r="M521" s="1" t="s">
        <v>10828</v>
      </c>
      <c r="N521" s="1" t="s">
        <v>23678</v>
      </c>
      <c r="O521" s="1" t="s">
        <v>23679</v>
      </c>
      <c r="P521" s="1">
        <v>1.0</v>
      </c>
      <c r="Q521" s="1">
        <v>1.0</v>
      </c>
      <c r="U521" s="1">
        <v>18.0</v>
      </c>
      <c r="V521" s="1" t="s">
        <v>23680</v>
      </c>
      <c r="W521" s="9"/>
      <c r="X521" s="1" t="s">
        <v>135</v>
      </c>
      <c r="Y521" s="1" t="s">
        <v>199</v>
      </c>
    </row>
    <row r="522">
      <c r="A522" s="1" t="s">
        <v>23681</v>
      </c>
      <c r="B522" s="1" t="s">
        <v>23682</v>
      </c>
      <c r="C522" s="1" t="s">
        <v>23683</v>
      </c>
      <c r="D522" s="1" t="s">
        <v>23684</v>
      </c>
      <c r="E522" s="1" t="s">
        <v>23685</v>
      </c>
      <c r="F522" s="1" t="s">
        <v>23686</v>
      </c>
      <c r="G522" s="1" t="s">
        <v>23687</v>
      </c>
      <c r="I522" s="1" t="s">
        <v>23688</v>
      </c>
      <c r="J522" s="4" t="s">
        <v>23689</v>
      </c>
      <c r="K522" s="1" t="s">
        <v>30</v>
      </c>
      <c r="L522" s="1" t="s">
        <v>10828</v>
      </c>
      <c r="M522" s="1" t="s">
        <v>10828</v>
      </c>
      <c r="N522" s="1" t="s">
        <v>23690</v>
      </c>
      <c r="O522" s="1" t="s">
        <v>23691</v>
      </c>
      <c r="P522" s="1">
        <v>1.0</v>
      </c>
      <c r="S522" s="1">
        <v>192.0</v>
      </c>
      <c r="U522" s="1">
        <v>56.0</v>
      </c>
      <c r="V522" s="1" t="s">
        <v>23692</v>
      </c>
      <c r="W522" s="10">
        <v>43519.0</v>
      </c>
      <c r="X522" s="1" t="s">
        <v>135</v>
      </c>
      <c r="Y522" s="1" t="s">
        <v>199</v>
      </c>
    </row>
    <row r="523">
      <c r="A523" s="1" t="s">
        <v>23693</v>
      </c>
      <c r="B523" s="1" t="s">
        <v>23694</v>
      </c>
      <c r="C523" s="1" t="s">
        <v>23695</v>
      </c>
      <c r="D523" s="1" t="s">
        <v>23696</v>
      </c>
      <c r="E523" s="1" t="s">
        <v>23697</v>
      </c>
      <c r="G523" s="1" t="s">
        <v>8682</v>
      </c>
      <c r="I523" s="1" t="s">
        <v>23698</v>
      </c>
      <c r="J523" s="4" t="s">
        <v>23699</v>
      </c>
      <c r="K523" s="1" t="s">
        <v>30</v>
      </c>
      <c r="L523" s="1" t="s">
        <v>10828</v>
      </c>
      <c r="M523" s="1" t="s">
        <v>10828</v>
      </c>
      <c r="N523" s="1" t="s">
        <v>23700</v>
      </c>
      <c r="O523" s="1" t="s">
        <v>23701</v>
      </c>
      <c r="P523" s="1">
        <v>1.0</v>
      </c>
      <c r="Q523" s="1">
        <v>1.0</v>
      </c>
      <c r="U523" s="1">
        <v>6.0</v>
      </c>
      <c r="V523" s="1" t="s">
        <v>23702</v>
      </c>
      <c r="W523" s="10">
        <v>44233.0</v>
      </c>
      <c r="X523" s="1"/>
      <c r="Y523" s="1" t="s">
        <v>36</v>
      </c>
    </row>
    <row r="524">
      <c r="A524" s="1" t="s">
        <v>23703</v>
      </c>
      <c r="B524" s="1" t="s">
        <v>23704</v>
      </c>
      <c r="C524" s="1" t="s">
        <v>19276</v>
      </c>
      <c r="D524" s="1" t="s">
        <v>19277</v>
      </c>
      <c r="E524" s="1" t="s">
        <v>19278</v>
      </c>
      <c r="F524" s="1" t="s">
        <v>19279</v>
      </c>
      <c r="G524" s="1" t="s">
        <v>19280</v>
      </c>
      <c r="I524" s="1" t="s">
        <v>23705</v>
      </c>
      <c r="J524" s="4" t="s">
        <v>23706</v>
      </c>
      <c r="K524" s="1" t="s">
        <v>8466</v>
      </c>
      <c r="L524" s="1" t="s">
        <v>19226</v>
      </c>
      <c r="M524" s="1" t="s">
        <v>23707</v>
      </c>
      <c r="N524" s="1" t="s">
        <v>23708</v>
      </c>
      <c r="O524" s="1" t="s">
        <v>23709</v>
      </c>
      <c r="P524" s="1">
        <v>1.0</v>
      </c>
      <c r="Q524" s="1">
        <v>1.0</v>
      </c>
      <c r="R524" s="1">
        <v>2.0</v>
      </c>
      <c r="S524" s="1">
        <v>1.0</v>
      </c>
      <c r="U524" s="1">
        <v>1854.0</v>
      </c>
      <c r="V524" s="1" t="s">
        <v>23710</v>
      </c>
      <c r="W524" s="10">
        <v>43586.0</v>
      </c>
      <c r="X524" s="1" t="s">
        <v>95</v>
      </c>
      <c r="Y524" s="1" t="s">
        <v>168</v>
      </c>
    </row>
    <row r="525">
      <c r="A525" s="1" t="s">
        <v>23711</v>
      </c>
      <c r="B525" s="1" t="s">
        <v>23712</v>
      </c>
      <c r="C525" s="1" t="s">
        <v>21820</v>
      </c>
      <c r="D525" s="1" t="s">
        <v>21821</v>
      </c>
      <c r="J525" s="4" t="s">
        <v>23713</v>
      </c>
      <c r="K525" s="1" t="s">
        <v>30</v>
      </c>
      <c r="L525" s="1" t="s">
        <v>10828</v>
      </c>
      <c r="M525" s="1" t="s">
        <v>20962</v>
      </c>
      <c r="N525" s="1" t="s">
        <v>23714</v>
      </c>
      <c r="O525" s="1" t="s">
        <v>23715</v>
      </c>
      <c r="P525" s="1">
        <v>1.0</v>
      </c>
      <c r="Q525" s="1">
        <v>1.0</v>
      </c>
      <c r="U525" s="1">
        <v>1.0</v>
      </c>
      <c r="V525" s="1" t="s">
        <v>23716</v>
      </c>
      <c r="W525" s="9"/>
      <c r="X525" s="1"/>
      <c r="Y525" s="1" t="s">
        <v>36</v>
      </c>
    </row>
    <row r="526">
      <c r="A526" s="1" t="s">
        <v>23717</v>
      </c>
      <c r="B526" s="1" t="s">
        <v>23718</v>
      </c>
      <c r="C526" s="1" t="s">
        <v>23719</v>
      </c>
      <c r="J526" s="4" t="s">
        <v>23720</v>
      </c>
      <c r="K526" s="1" t="s">
        <v>30</v>
      </c>
      <c r="L526" s="1" t="s">
        <v>10828</v>
      </c>
      <c r="M526" s="1" t="s">
        <v>10828</v>
      </c>
      <c r="N526" s="1" t="s">
        <v>23721</v>
      </c>
      <c r="O526" s="1" t="s">
        <v>23722</v>
      </c>
      <c r="P526" s="1">
        <v>1.0</v>
      </c>
      <c r="Q526" s="1">
        <v>1.0</v>
      </c>
      <c r="U526" s="1">
        <v>56.0</v>
      </c>
      <c r="V526" s="1" t="s">
        <v>23723</v>
      </c>
      <c r="W526" s="10">
        <v>43519.0</v>
      </c>
      <c r="X526" s="1"/>
      <c r="Y526" s="1" t="s">
        <v>199</v>
      </c>
    </row>
    <row r="527">
      <c r="A527" s="1" t="s">
        <v>23724</v>
      </c>
      <c r="B527" s="1" t="s">
        <v>23725</v>
      </c>
      <c r="C527" s="1" t="s">
        <v>23726</v>
      </c>
      <c r="E527" s="1" t="s">
        <v>23727</v>
      </c>
      <c r="J527" s="4" t="s">
        <v>23728</v>
      </c>
      <c r="K527" s="1" t="s">
        <v>30</v>
      </c>
      <c r="L527" s="1" t="s">
        <v>10828</v>
      </c>
      <c r="M527" s="1" t="s">
        <v>10828</v>
      </c>
      <c r="N527" s="1" t="s">
        <v>23729</v>
      </c>
      <c r="O527" s="1" t="s">
        <v>23730</v>
      </c>
      <c r="P527" s="1">
        <v>1.0</v>
      </c>
      <c r="Q527" s="1">
        <v>1.0</v>
      </c>
      <c r="U527" s="1">
        <v>7.0</v>
      </c>
      <c r="V527" s="1" t="s">
        <v>23731</v>
      </c>
      <c r="W527" s="10">
        <v>44231.0</v>
      </c>
      <c r="X527" s="1" t="s">
        <v>135</v>
      </c>
      <c r="Y527" s="1" t="s">
        <v>199</v>
      </c>
    </row>
    <row r="528">
      <c r="A528" s="1" t="s">
        <v>23732</v>
      </c>
      <c r="B528" s="1" t="s">
        <v>23733</v>
      </c>
      <c r="C528" s="1" t="s">
        <v>23181</v>
      </c>
      <c r="D528" s="1" t="s">
        <v>23182</v>
      </c>
      <c r="J528" s="4" t="s">
        <v>23734</v>
      </c>
      <c r="K528" s="1" t="s">
        <v>30</v>
      </c>
      <c r="L528" s="1" t="s">
        <v>10828</v>
      </c>
      <c r="M528" s="1" t="s">
        <v>10828</v>
      </c>
      <c r="N528" s="1" t="s">
        <v>23735</v>
      </c>
      <c r="O528" s="1" t="s">
        <v>23736</v>
      </c>
      <c r="P528" s="1">
        <v>1.0</v>
      </c>
      <c r="Q528" s="1">
        <v>1.0</v>
      </c>
      <c r="U528" s="1">
        <v>5.0</v>
      </c>
      <c r="V528" s="1" t="s">
        <v>23737</v>
      </c>
      <c r="W528" s="9"/>
      <c r="X528" s="1"/>
      <c r="Y528" s="1" t="s">
        <v>36</v>
      </c>
    </row>
    <row r="529">
      <c r="A529" s="1" t="s">
        <v>23738</v>
      </c>
      <c r="B529" s="1" t="s">
        <v>23739</v>
      </c>
      <c r="C529" s="1" t="s">
        <v>23740</v>
      </c>
      <c r="D529" s="1" t="s">
        <v>23741</v>
      </c>
      <c r="J529" s="4" t="s">
        <v>23742</v>
      </c>
      <c r="K529" s="1" t="s">
        <v>30</v>
      </c>
      <c r="L529" s="1" t="s">
        <v>10828</v>
      </c>
      <c r="M529" s="1" t="s">
        <v>10828</v>
      </c>
      <c r="N529" s="1" t="s">
        <v>23743</v>
      </c>
      <c r="O529" s="1" t="s">
        <v>23744</v>
      </c>
      <c r="P529" s="1">
        <v>1.0</v>
      </c>
      <c r="Q529" s="1">
        <v>1.0</v>
      </c>
      <c r="U529" s="1">
        <v>11.0</v>
      </c>
      <c r="V529" s="1" t="s">
        <v>23745</v>
      </c>
      <c r="W529" s="10">
        <v>44107.0</v>
      </c>
      <c r="X529" s="1"/>
      <c r="Y529" s="1" t="s">
        <v>36</v>
      </c>
    </row>
    <row r="530">
      <c r="A530" s="1" t="s">
        <v>23746</v>
      </c>
      <c r="B530" s="1" t="s">
        <v>23747</v>
      </c>
      <c r="C530" s="1" t="s">
        <v>22102</v>
      </c>
      <c r="E530" s="1" t="s">
        <v>22103</v>
      </c>
      <c r="F530" s="1" t="s">
        <v>22104</v>
      </c>
      <c r="G530" s="1" t="s">
        <v>20313</v>
      </c>
      <c r="I530" s="1" t="s">
        <v>23748</v>
      </c>
      <c r="J530" s="4" t="s">
        <v>23749</v>
      </c>
      <c r="K530" s="1" t="s">
        <v>30</v>
      </c>
      <c r="L530" s="1" t="s">
        <v>10828</v>
      </c>
      <c r="M530" s="1" t="s">
        <v>10828</v>
      </c>
      <c r="N530" s="1" t="s">
        <v>23750</v>
      </c>
      <c r="O530" s="1" t="s">
        <v>23751</v>
      </c>
      <c r="P530" s="1">
        <v>2.0</v>
      </c>
      <c r="Q530" s="1">
        <v>1.0</v>
      </c>
      <c r="S530" s="1">
        <v>1.0</v>
      </c>
      <c r="U530" s="1">
        <v>25.0</v>
      </c>
      <c r="V530" s="1" t="s">
        <v>23752</v>
      </c>
      <c r="W530" s="10">
        <v>43922.0</v>
      </c>
      <c r="X530" s="1" t="s">
        <v>135</v>
      </c>
      <c r="Y530" s="1" t="s">
        <v>199</v>
      </c>
    </row>
    <row r="531">
      <c r="A531" s="1" t="s">
        <v>23753</v>
      </c>
      <c r="B531" s="1" t="s">
        <v>23754</v>
      </c>
      <c r="C531" s="1" t="s">
        <v>23755</v>
      </c>
      <c r="J531" s="4" t="s">
        <v>23756</v>
      </c>
      <c r="K531" s="1" t="s">
        <v>30</v>
      </c>
      <c r="L531" s="1" t="s">
        <v>10828</v>
      </c>
      <c r="M531" s="1" t="s">
        <v>10828</v>
      </c>
      <c r="N531" s="1" t="s">
        <v>23757</v>
      </c>
      <c r="O531" s="1" t="s">
        <v>23758</v>
      </c>
      <c r="P531" s="1">
        <v>1.0</v>
      </c>
      <c r="Q531" s="1">
        <v>1.0</v>
      </c>
      <c r="U531" s="1">
        <v>54.0</v>
      </c>
      <c r="V531" s="1" t="s">
        <v>23759</v>
      </c>
      <c r="W531" s="10">
        <v>43519.0</v>
      </c>
      <c r="X531" s="1"/>
      <c r="Y531" s="1" t="s">
        <v>199</v>
      </c>
    </row>
    <row r="532">
      <c r="A532" s="1" t="s">
        <v>23760</v>
      </c>
      <c r="B532" s="1" t="s">
        <v>23761</v>
      </c>
      <c r="C532" s="1" t="s">
        <v>23762</v>
      </c>
      <c r="J532" s="4" t="s">
        <v>23763</v>
      </c>
      <c r="K532" s="1" t="s">
        <v>30</v>
      </c>
      <c r="L532" s="1" t="s">
        <v>10828</v>
      </c>
      <c r="M532" s="1" t="s">
        <v>20500</v>
      </c>
      <c r="N532" s="1" t="s">
        <v>23764</v>
      </c>
      <c r="O532" s="1" t="s">
        <v>23765</v>
      </c>
      <c r="P532" s="1">
        <v>1.0</v>
      </c>
      <c r="Q532" s="1">
        <v>1.0</v>
      </c>
      <c r="U532" s="1">
        <v>44.0</v>
      </c>
      <c r="V532" s="1" t="s">
        <v>23766</v>
      </c>
      <c r="W532" s="10">
        <v>43794.0</v>
      </c>
      <c r="X532" s="1"/>
      <c r="Y532" s="1" t="s">
        <v>36</v>
      </c>
    </row>
    <row r="533">
      <c r="A533" s="1" t="s">
        <v>23767</v>
      </c>
      <c r="B533" s="1" t="s">
        <v>23768</v>
      </c>
      <c r="C533" s="1" t="s">
        <v>23769</v>
      </c>
      <c r="D533" s="1" t="s">
        <v>23770</v>
      </c>
      <c r="E533" s="1" t="s">
        <v>23771</v>
      </c>
      <c r="G533" s="1" t="s">
        <v>23772</v>
      </c>
      <c r="J533" s="4" t="s">
        <v>23773</v>
      </c>
      <c r="K533" s="1" t="s">
        <v>30</v>
      </c>
      <c r="L533" s="1" t="s">
        <v>10828</v>
      </c>
      <c r="M533" s="1" t="s">
        <v>10828</v>
      </c>
      <c r="N533" s="1" t="s">
        <v>23774</v>
      </c>
      <c r="O533" s="1" t="s">
        <v>23775</v>
      </c>
      <c r="P533" s="1">
        <v>1.0</v>
      </c>
      <c r="Q533" s="1">
        <v>1.0</v>
      </c>
      <c r="U533" s="1">
        <v>5.0</v>
      </c>
      <c r="V533" s="1" t="s">
        <v>23776</v>
      </c>
      <c r="W533" s="10">
        <v>44229.0</v>
      </c>
      <c r="X533" s="1"/>
      <c r="Y533" s="1" t="s">
        <v>199</v>
      </c>
    </row>
    <row r="534">
      <c r="A534" s="1" t="s">
        <v>23777</v>
      </c>
      <c r="B534" s="1" t="s">
        <v>23778</v>
      </c>
      <c r="C534" s="1" t="s">
        <v>23769</v>
      </c>
      <c r="D534" s="1" t="s">
        <v>23770</v>
      </c>
      <c r="E534" s="1" t="s">
        <v>23771</v>
      </c>
      <c r="G534" s="1" t="s">
        <v>23772</v>
      </c>
      <c r="I534" s="1" t="s">
        <v>23779</v>
      </c>
      <c r="J534" s="4" t="s">
        <v>23780</v>
      </c>
      <c r="K534" s="1" t="s">
        <v>30</v>
      </c>
      <c r="L534" s="1" t="s">
        <v>10828</v>
      </c>
      <c r="M534" s="1" t="s">
        <v>10828</v>
      </c>
      <c r="N534" s="1" t="s">
        <v>23781</v>
      </c>
      <c r="O534" s="1" t="s">
        <v>23782</v>
      </c>
      <c r="P534" s="1">
        <v>1.0</v>
      </c>
      <c r="Q534" s="1">
        <v>1.0</v>
      </c>
      <c r="U534" s="1">
        <v>5.0</v>
      </c>
      <c r="V534" s="1" t="s">
        <v>23783</v>
      </c>
      <c r="W534" s="10">
        <v>44163.0</v>
      </c>
      <c r="X534" s="1"/>
      <c r="Y534" s="1" t="s">
        <v>199</v>
      </c>
    </row>
    <row r="535">
      <c r="A535" s="1" t="s">
        <v>23784</v>
      </c>
      <c r="B535" s="1" t="s">
        <v>23785</v>
      </c>
      <c r="C535" s="1" t="s">
        <v>23769</v>
      </c>
      <c r="D535" s="1" t="s">
        <v>23770</v>
      </c>
      <c r="E535" s="1" t="s">
        <v>23771</v>
      </c>
      <c r="G535" s="1" t="s">
        <v>23772</v>
      </c>
      <c r="J535" s="4" t="s">
        <v>23786</v>
      </c>
      <c r="K535" s="1" t="s">
        <v>30</v>
      </c>
      <c r="L535" s="1" t="s">
        <v>10828</v>
      </c>
      <c r="M535" s="1" t="s">
        <v>10828</v>
      </c>
      <c r="N535" s="1" t="s">
        <v>23787</v>
      </c>
      <c r="O535" s="1" t="s">
        <v>23788</v>
      </c>
      <c r="P535" s="1">
        <v>1.0</v>
      </c>
      <c r="Q535" s="1">
        <v>1.0</v>
      </c>
      <c r="U535" s="1">
        <v>2.0</v>
      </c>
      <c r="V535" s="1" t="s">
        <v>23789</v>
      </c>
      <c r="W535" s="10">
        <v>44172.0</v>
      </c>
      <c r="X535" s="1"/>
      <c r="Y535" s="1" t="s">
        <v>199</v>
      </c>
    </row>
    <row r="536">
      <c r="A536" s="1" t="s">
        <v>23790</v>
      </c>
      <c r="B536" s="1" t="s">
        <v>23791</v>
      </c>
      <c r="C536" s="1" t="s">
        <v>23618</v>
      </c>
      <c r="F536" s="1" t="s">
        <v>23619</v>
      </c>
      <c r="G536" s="1" t="s">
        <v>23620</v>
      </c>
      <c r="J536" s="4" t="s">
        <v>23792</v>
      </c>
      <c r="K536" s="1" t="s">
        <v>30</v>
      </c>
      <c r="L536" s="1" t="s">
        <v>79</v>
      </c>
      <c r="M536" s="1" t="s">
        <v>15832</v>
      </c>
      <c r="N536" s="1" t="s">
        <v>23793</v>
      </c>
      <c r="O536" s="1" t="s">
        <v>23794</v>
      </c>
      <c r="P536" s="1">
        <v>1.0</v>
      </c>
      <c r="Q536" s="1">
        <v>1.0</v>
      </c>
      <c r="U536" s="1">
        <v>1.0</v>
      </c>
      <c r="V536" s="1" t="s">
        <v>23795</v>
      </c>
      <c r="W536" s="10">
        <v>44228.0</v>
      </c>
      <c r="X536" s="1" t="s">
        <v>135</v>
      </c>
      <c r="Y536" s="1" t="s">
        <v>168</v>
      </c>
    </row>
    <row r="537">
      <c r="A537" s="1" t="s">
        <v>23796</v>
      </c>
      <c r="B537" s="1" t="s">
        <v>23797</v>
      </c>
      <c r="C537" s="1" t="s">
        <v>23798</v>
      </c>
      <c r="D537" s="1" t="s">
        <v>23799</v>
      </c>
      <c r="E537" s="1" t="s">
        <v>23800</v>
      </c>
      <c r="H537" s="1" t="s">
        <v>23801</v>
      </c>
      <c r="I537" s="1" t="s">
        <v>23802</v>
      </c>
      <c r="J537" s="4" t="s">
        <v>23803</v>
      </c>
      <c r="K537" s="1" t="s">
        <v>401</v>
      </c>
      <c r="L537" s="1" t="s">
        <v>10828</v>
      </c>
      <c r="M537" s="1" t="s">
        <v>10828</v>
      </c>
      <c r="N537" s="1" t="s">
        <v>23804</v>
      </c>
      <c r="O537" s="1" t="s">
        <v>23805</v>
      </c>
      <c r="P537" s="1">
        <v>1.0</v>
      </c>
      <c r="Q537" s="1">
        <v>1.0</v>
      </c>
      <c r="R537" s="1">
        <v>2.0</v>
      </c>
      <c r="S537" s="1">
        <v>1.0</v>
      </c>
      <c r="U537" s="1">
        <v>40.0</v>
      </c>
      <c r="V537" s="1" t="s">
        <v>23806</v>
      </c>
      <c r="W537" s="9"/>
      <c r="X537" s="1"/>
      <c r="Y537" s="1" t="s">
        <v>36</v>
      </c>
    </row>
    <row r="538">
      <c r="A538" s="1" t="s">
        <v>23807</v>
      </c>
      <c r="B538" s="1" t="s">
        <v>23808</v>
      </c>
      <c r="C538" s="1" t="s">
        <v>23809</v>
      </c>
      <c r="D538" s="1" t="s">
        <v>23810</v>
      </c>
      <c r="G538" s="1" t="s">
        <v>23811</v>
      </c>
      <c r="J538" s="4" t="s">
        <v>23812</v>
      </c>
      <c r="K538" s="1" t="s">
        <v>30</v>
      </c>
      <c r="L538" s="1" t="s">
        <v>79</v>
      </c>
      <c r="M538" s="1" t="s">
        <v>20575</v>
      </c>
      <c r="N538" s="1" t="s">
        <v>23813</v>
      </c>
      <c r="O538" s="1" t="s">
        <v>23814</v>
      </c>
      <c r="P538" s="1">
        <v>1.0</v>
      </c>
      <c r="Q538" s="1">
        <v>1.0</v>
      </c>
      <c r="U538" s="1">
        <v>29.0</v>
      </c>
      <c r="V538" s="1" t="s">
        <v>23815</v>
      </c>
      <c r="W538" s="10">
        <v>44124.0</v>
      </c>
      <c r="X538" s="1"/>
      <c r="Y538" s="1" t="s">
        <v>36</v>
      </c>
    </row>
    <row r="539">
      <c r="A539" s="1" t="s">
        <v>23816</v>
      </c>
      <c r="B539" s="1" t="s">
        <v>23817</v>
      </c>
      <c r="C539" s="1" t="s">
        <v>23818</v>
      </c>
      <c r="D539" s="1" t="s">
        <v>23819</v>
      </c>
      <c r="F539" s="1" t="s">
        <v>23820</v>
      </c>
      <c r="G539" s="1" t="s">
        <v>23821</v>
      </c>
      <c r="J539" s="4" t="s">
        <v>23822</v>
      </c>
      <c r="K539" s="1" t="s">
        <v>30</v>
      </c>
      <c r="L539" s="1" t="s">
        <v>10828</v>
      </c>
      <c r="M539" s="1" t="s">
        <v>10828</v>
      </c>
      <c r="N539" s="1" t="s">
        <v>23823</v>
      </c>
      <c r="O539" s="1" t="s">
        <v>23824</v>
      </c>
      <c r="P539" s="1">
        <v>1.0</v>
      </c>
      <c r="U539" s="1">
        <v>8.0</v>
      </c>
      <c r="V539" s="1" t="s">
        <v>23825</v>
      </c>
      <c r="W539" s="10">
        <v>43513.0</v>
      </c>
      <c r="X539" s="1"/>
      <c r="Y539" s="1" t="s">
        <v>36</v>
      </c>
    </row>
    <row r="540">
      <c r="A540" s="1" t="s">
        <v>23826</v>
      </c>
      <c r="B540" s="1" t="s">
        <v>23827</v>
      </c>
      <c r="C540" s="1" t="s">
        <v>23828</v>
      </c>
      <c r="D540" s="1" t="s">
        <v>23829</v>
      </c>
      <c r="E540" s="1" t="s">
        <v>23830</v>
      </c>
      <c r="J540" s="4" t="s">
        <v>23831</v>
      </c>
      <c r="K540" s="1" t="s">
        <v>30</v>
      </c>
      <c r="L540" s="1" t="s">
        <v>10828</v>
      </c>
      <c r="M540" s="1" t="s">
        <v>10828</v>
      </c>
      <c r="N540" s="1" t="s">
        <v>23832</v>
      </c>
      <c r="O540" s="1" t="s">
        <v>23833</v>
      </c>
      <c r="P540" s="1">
        <v>1.0</v>
      </c>
      <c r="Q540" s="1">
        <v>1.0</v>
      </c>
      <c r="U540" s="1">
        <v>5.0</v>
      </c>
      <c r="V540" s="1" t="s">
        <v>23834</v>
      </c>
      <c r="W540" s="10">
        <v>44113.0</v>
      </c>
      <c r="X540" s="1"/>
      <c r="Y540" s="1" t="s">
        <v>199</v>
      </c>
    </row>
    <row r="541">
      <c r="A541" s="1" t="s">
        <v>23835</v>
      </c>
      <c r="B541" s="1" t="s">
        <v>23836</v>
      </c>
      <c r="C541" s="1" t="s">
        <v>23837</v>
      </c>
      <c r="D541" s="1" t="s">
        <v>23838</v>
      </c>
      <c r="E541" s="1" t="s">
        <v>23839</v>
      </c>
      <c r="F541" s="1" t="s">
        <v>23840</v>
      </c>
      <c r="G541" s="1" t="s">
        <v>19105</v>
      </c>
      <c r="H541" s="1" t="s">
        <v>23841</v>
      </c>
      <c r="I541" s="1" t="s">
        <v>23842</v>
      </c>
      <c r="J541" s="4" t="s">
        <v>23843</v>
      </c>
      <c r="K541" s="1" t="s">
        <v>401</v>
      </c>
      <c r="L541" s="1" t="s">
        <v>20120</v>
      </c>
      <c r="M541" s="1" t="s">
        <v>23844</v>
      </c>
      <c r="N541" s="1" t="s">
        <v>23845</v>
      </c>
      <c r="O541" s="1" t="s">
        <v>23846</v>
      </c>
      <c r="P541" s="1">
        <v>1.0</v>
      </c>
      <c r="Q541" s="1">
        <v>1.0</v>
      </c>
      <c r="S541" s="1">
        <v>1.0</v>
      </c>
      <c r="T541" s="1">
        <v>1.0</v>
      </c>
      <c r="U541" s="1">
        <v>58.0</v>
      </c>
      <c r="V541" s="1" t="s">
        <v>23847</v>
      </c>
      <c r="W541" s="10">
        <v>44003.0</v>
      </c>
      <c r="X541" s="1" t="s">
        <v>135</v>
      </c>
      <c r="Y541" s="1" t="s">
        <v>3334</v>
      </c>
    </row>
    <row r="542">
      <c r="A542" s="1" t="s">
        <v>23848</v>
      </c>
      <c r="B542" s="1" t="s">
        <v>23849</v>
      </c>
      <c r="C542" s="1" t="s">
        <v>23850</v>
      </c>
      <c r="D542" s="1" t="s">
        <v>23851</v>
      </c>
      <c r="E542" s="1" t="s">
        <v>23852</v>
      </c>
      <c r="I542" s="1" t="s">
        <v>23853</v>
      </c>
      <c r="J542" s="4" t="s">
        <v>23854</v>
      </c>
      <c r="K542" s="1" t="s">
        <v>30</v>
      </c>
      <c r="L542" s="1" t="s">
        <v>79</v>
      </c>
      <c r="M542" s="1" t="s">
        <v>23855</v>
      </c>
      <c r="N542" s="1" t="s">
        <v>23856</v>
      </c>
      <c r="O542" s="1" t="s">
        <v>23857</v>
      </c>
      <c r="P542" s="1">
        <v>1.0</v>
      </c>
      <c r="Q542" s="1">
        <v>1.0</v>
      </c>
      <c r="U542" s="1">
        <v>5.0</v>
      </c>
      <c r="V542" s="1" t="s">
        <v>23858</v>
      </c>
      <c r="W542" s="10">
        <v>44225.0</v>
      </c>
      <c r="X542" s="1" t="s">
        <v>135</v>
      </c>
      <c r="Y542" s="1" t="s">
        <v>199</v>
      </c>
    </row>
    <row r="543">
      <c r="A543" s="1" t="s">
        <v>23859</v>
      </c>
      <c r="B543" s="1" t="s">
        <v>23860</v>
      </c>
      <c r="C543" s="1" t="s">
        <v>23861</v>
      </c>
      <c r="D543" s="1" t="s">
        <v>23862</v>
      </c>
      <c r="I543" s="1" t="s">
        <v>23863</v>
      </c>
      <c r="J543" s="4" t="s">
        <v>23864</v>
      </c>
      <c r="K543" s="1" t="s">
        <v>401</v>
      </c>
      <c r="L543" s="1" t="s">
        <v>10828</v>
      </c>
      <c r="M543" s="1" t="s">
        <v>23865</v>
      </c>
      <c r="N543" s="1" t="s">
        <v>23866</v>
      </c>
      <c r="O543" s="1" t="s">
        <v>23867</v>
      </c>
      <c r="P543" s="1">
        <v>1.0</v>
      </c>
      <c r="Q543" s="1">
        <v>1.0</v>
      </c>
      <c r="U543" s="1">
        <v>59.0</v>
      </c>
      <c r="V543" s="1" t="s">
        <v>23868</v>
      </c>
      <c r="W543" s="10">
        <v>44220.0</v>
      </c>
      <c r="X543" s="1"/>
      <c r="Y543" s="1" t="s">
        <v>168</v>
      </c>
    </row>
    <row r="544">
      <c r="A544" s="1" t="s">
        <v>23869</v>
      </c>
      <c r="B544" s="1" t="s">
        <v>23870</v>
      </c>
      <c r="C544" s="1" t="s">
        <v>23181</v>
      </c>
      <c r="D544" s="1" t="s">
        <v>23182</v>
      </c>
      <c r="J544" s="4" t="s">
        <v>23871</v>
      </c>
      <c r="K544" s="1" t="s">
        <v>30</v>
      </c>
      <c r="L544" s="1" t="s">
        <v>10828</v>
      </c>
      <c r="M544" s="1" t="s">
        <v>10828</v>
      </c>
      <c r="N544" s="1" t="s">
        <v>23872</v>
      </c>
      <c r="O544" s="1" t="s">
        <v>23873</v>
      </c>
      <c r="P544" s="1">
        <v>1.0</v>
      </c>
      <c r="Q544" s="1">
        <v>1.0</v>
      </c>
      <c r="U544" s="1">
        <v>31.0</v>
      </c>
      <c r="V544" s="1" t="s">
        <v>23874</v>
      </c>
      <c r="W544" s="9"/>
      <c r="X544" s="1"/>
      <c r="Y544" s="1" t="s">
        <v>36</v>
      </c>
    </row>
    <row r="545">
      <c r="A545" s="1" t="s">
        <v>10822</v>
      </c>
      <c r="B545" s="1" t="s">
        <v>10823</v>
      </c>
      <c r="C545" s="1" t="s">
        <v>10824</v>
      </c>
      <c r="D545" s="1" t="s">
        <v>10825</v>
      </c>
      <c r="I545" s="1" t="s">
        <v>10826</v>
      </c>
      <c r="J545" s="4" t="s">
        <v>10827</v>
      </c>
      <c r="K545" s="1" t="s">
        <v>30</v>
      </c>
      <c r="L545" s="1" t="s">
        <v>10828</v>
      </c>
      <c r="M545" s="1" t="s">
        <v>10829</v>
      </c>
      <c r="N545" s="1" t="s">
        <v>10830</v>
      </c>
      <c r="O545" s="1" t="s">
        <v>10831</v>
      </c>
      <c r="P545" s="1">
        <v>1.0</v>
      </c>
      <c r="Q545" s="1">
        <v>1.0</v>
      </c>
      <c r="U545" s="1">
        <v>28.0</v>
      </c>
      <c r="V545" s="1" t="s">
        <v>10832</v>
      </c>
      <c r="W545" s="10">
        <v>44014.0</v>
      </c>
      <c r="X545" s="1"/>
      <c r="Y545" s="1" t="s">
        <v>199</v>
      </c>
    </row>
    <row r="546">
      <c r="A546" s="1" t="s">
        <v>23875</v>
      </c>
      <c r="B546" s="1" t="s">
        <v>23876</v>
      </c>
      <c r="C546" s="1" t="s">
        <v>23877</v>
      </c>
      <c r="D546" s="1" t="s">
        <v>23878</v>
      </c>
      <c r="E546" s="1" t="s">
        <v>23879</v>
      </c>
      <c r="I546" s="1" t="s">
        <v>23880</v>
      </c>
      <c r="J546" s="4" t="s">
        <v>23881</v>
      </c>
      <c r="K546" s="1" t="s">
        <v>30</v>
      </c>
      <c r="L546" s="1" t="s">
        <v>10828</v>
      </c>
      <c r="M546" s="1" t="s">
        <v>15788</v>
      </c>
      <c r="N546" s="1" t="s">
        <v>23882</v>
      </c>
      <c r="O546" s="1" t="s">
        <v>23883</v>
      </c>
      <c r="P546" s="1">
        <v>2.0</v>
      </c>
      <c r="Q546" s="1">
        <v>1.0</v>
      </c>
      <c r="U546" s="1">
        <v>3.0</v>
      </c>
      <c r="V546" s="1" t="s">
        <v>23884</v>
      </c>
      <c r="W546" s="10">
        <v>44069.0</v>
      </c>
      <c r="X546" s="1" t="s">
        <v>135</v>
      </c>
      <c r="Y546" s="1" t="s">
        <v>199</v>
      </c>
    </row>
    <row r="547">
      <c r="A547" s="1" t="s">
        <v>23885</v>
      </c>
      <c r="B547" s="1" t="s">
        <v>23886</v>
      </c>
      <c r="C547" s="1" t="s">
        <v>23887</v>
      </c>
      <c r="D547" s="1" t="s">
        <v>23888</v>
      </c>
      <c r="F547" s="1" t="s">
        <v>21658</v>
      </c>
      <c r="G547" s="1" t="s">
        <v>15723</v>
      </c>
      <c r="H547" s="1" t="s">
        <v>23889</v>
      </c>
      <c r="I547" s="1" t="s">
        <v>23890</v>
      </c>
      <c r="J547" s="4" t="s">
        <v>23891</v>
      </c>
      <c r="K547" s="1" t="s">
        <v>30</v>
      </c>
      <c r="L547" s="1" t="s">
        <v>10828</v>
      </c>
      <c r="M547" s="1" t="s">
        <v>10828</v>
      </c>
      <c r="N547" s="1" t="s">
        <v>23892</v>
      </c>
      <c r="O547" s="1" t="s">
        <v>23893</v>
      </c>
      <c r="P547" s="1">
        <v>1.0</v>
      </c>
      <c r="Q547" s="1">
        <v>1.0</v>
      </c>
      <c r="U547" s="1">
        <v>286.0</v>
      </c>
      <c r="V547" s="1" t="s">
        <v>23894</v>
      </c>
      <c r="W547" s="10">
        <v>43934.0</v>
      </c>
      <c r="X547" s="1" t="s">
        <v>135</v>
      </c>
      <c r="Y547" s="1" t="s">
        <v>199</v>
      </c>
    </row>
    <row r="548">
      <c r="A548" s="1" t="s">
        <v>23895</v>
      </c>
      <c r="B548" s="1" t="s">
        <v>23896</v>
      </c>
      <c r="C548" s="1" t="s">
        <v>23897</v>
      </c>
      <c r="J548" s="4" t="s">
        <v>23898</v>
      </c>
      <c r="K548" s="1" t="s">
        <v>401</v>
      </c>
      <c r="L548" s="1" t="s">
        <v>10828</v>
      </c>
      <c r="M548" s="1" t="s">
        <v>10828</v>
      </c>
      <c r="N548" s="1" t="s">
        <v>23899</v>
      </c>
      <c r="O548" s="1" t="s">
        <v>23900</v>
      </c>
      <c r="P548" s="1">
        <v>1.0</v>
      </c>
      <c r="Q548" s="1">
        <v>1.0</v>
      </c>
      <c r="U548" s="1">
        <v>4.0</v>
      </c>
      <c r="V548" s="1" t="s">
        <v>23901</v>
      </c>
      <c r="W548" s="10">
        <v>44221.0</v>
      </c>
      <c r="X548" s="1" t="s">
        <v>135</v>
      </c>
      <c r="Y548" s="1" t="s">
        <v>199</v>
      </c>
    </row>
    <row r="549">
      <c r="A549" s="1" t="s">
        <v>23902</v>
      </c>
      <c r="B549" s="1" t="s">
        <v>23903</v>
      </c>
      <c r="C549" s="1" t="s">
        <v>23904</v>
      </c>
      <c r="I549" s="1" t="s">
        <v>23905</v>
      </c>
      <c r="J549" s="4" t="s">
        <v>23906</v>
      </c>
      <c r="K549" s="1" t="s">
        <v>2309</v>
      </c>
      <c r="L549" s="1" t="s">
        <v>10828</v>
      </c>
      <c r="M549" s="1" t="s">
        <v>23907</v>
      </c>
      <c r="N549" s="1" t="s">
        <v>23908</v>
      </c>
      <c r="O549" s="1" t="s">
        <v>23909</v>
      </c>
      <c r="P549" s="1">
        <v>9.0</v>
      </c>
      <c r="Q549" s="1">
        <v>10.0</v>
      </c>
      <c r="R549" s="1">
        <v>17.0</v>
      </c>
      <c r="S549" s="1">
        <v>14.0</v>
      </c>
      <c r="T549" s="1">
        <v>89.0</v>
      </c>
      <c r="U549" s="1">
        <v>567.0</v>
      </c>
      <c r="V549" s="1" t="s">
        <v>23910</v>
      </c>
      <c r="W549" s="10">
        <v>42060.0</v>
      </c>
      <c r="X549" s="1"/>
      <c r="Y549" s="1" t="s">
        <v>36</v>
      </c>
    </row>
    <row r="550">
      <c r="A550" s="1" t="s">
        <v>23911</v>
      </c>
      <c r="B550" s="1" t="s">
        <v>23912</v>
      </c>
      <c r="C550" s="1" t="s">
        <v>23913</v>
      </c>
      <c r="D550" s="1" t="s">
        <v>23914</v>
      </c>
      <c r="J550" s="4" t="s">
        <v>23915</v>
      </c>
      <c r="K550" s="1" t="s">
        <v>30</v>
      </c>
      <c r="L550" s="1" t="s">
        <v>10828</v>
      </c>
      <c r="M550" s="1" t="s">
        <v>23916</v>
      </c>
      <c r="N550" s="1" t="s">
        <v>23917</v>
      </c>
      <c r="O550" s="1" t="s">
        <v>23918</v>
      </c>
      <c r="P550" s="1">
        <v>4.0</v>
      </c>
      <c r="Q550" s="1">
        <v>2.0</v>
      </c>
      <c r="R550" s="1">
        <v>1.0</v>
      </c>
      <c r="T550" s="1">
        <v>3.0</v>
      </c>
      <c r="U550" s="1">
        <v>566.0</v>
      </c>
      <c r="V550" s="1" t="s">
        <v>23919</v>
      </c>
      <c r="W550" s="10">
        <v>44152.0</v>
      </c>
      <c r="X550" s="1"/>
      <c r="Y550" s="1" t="s">
        <v>36</v>
      </c>
    </row>
    <row r="551">
      <c r="A551" s="1" t="s">
        <v>23920</v>
      </c>
      <c r="B551" s="1" t="s">
        <v>23921</v>
      </c>
      <c r="C551" s="1" t="s">
        <v>23922</v>
      </c>
      <c r="D551" s="1" t="s">
        <v>23923</v>
      </c>
      <c r="J551" s="4" t="s">
        <v>23924</v>
      </c>
      <c r="K551" s="1" t="s">
        <v>30</v>
      </c>
      <c r="L551" s="1" t="s">
        <v>19226</v>
      </c>
      <c r="M551" s="1" t="s">
        <v>19226</v>
      </c>
      <c r="N551" s="1" t="s">
        <v>23925</v>
      </c>
      <c r="O551" s="1" t="s">
        <v>23926</v>
      </c>
      <c r="P551" s="1">
        <v>1.0</v>
      </c>
      <c r="Q551" s="1">
        <v>1.0</v>
      </c>
      <c r="U551" s="1">
        <v>2.0</v>
      </c>
      <c r="V551" s="1" t="s">
        <v>23927</v>
      </c>
      <c r="W551" s="10">
        <v>44218.0</v>
      </c>
      <c r="X551" s="1"/>
      <c r="Y551" s="1" t="s">
        <v>36</v>
      </c>
    </row>
    <row r="552">
      <c r="A552" s="1" t="s">
        <v>23928</v>
      </c>
      <c r="B552" s="1" t="s">
        <v>23929</v>
      </c>
      <c r="C552" s="1" t="s">
        <v>23930</v>
      </c>
      <c r="D552" s="1" t="s">
        <v>23931</v>
      </c>
      <c r="J552" s="4" t="s">
        <v>23932</v>
      </c>
      <c r="K552" s="1" t="s">
        <v>30</v>
      </c>
      <c r="L552" s="1" t="s">
        <v>10828</v>
      </c>
      <c r="M552" s="1" t="s">
        <v>21814</v>
      </c>
      <c r="N552" s="1" t="s">
        <v>23933</v>
      </c>
      <c r="O552" s="1" t="s">
        <v>23934</v>
      </c>
      <c r="P552" s="1">
        <v>1.0</v>
      </c>
      <c r="Q552" s="1">
        <v>1.0</v>
      </c>
      <c r="U552" s="1">
        <v>1.0</v>
      </c>
      <c r="V552" s="1" t="s">
        <v>23935</v>
      </c>
      <c r="W552" s="9"/>
      <c r="X552" s="1"/>
      <c r="Y552" s="1" t="s">
        <v>199</v>
      </c>
    </row>
    <row r="553">
      <c r="A553" s="1" t="s">
        <v>23936</v>
      </c>
      <c r="B553" s="1" t="s">
        <v>23937</v>
      </c>
      <c r="C553" s="1" t="s">
        <v>23938</v>
      </c>
      <c r="D553" s="1" t="s">
        <v>23939</v>
      </c>
      <c r="E553" s="1" t="s">
        <v>23940</v>
      </c>
      <c r="J553" s="4" t="s">
        <v>23941</v>
      </c>
      <c r="K553" s="1" t="s">
        <v>30</v>
      </c>
      <c r="L553" s="1" t="s">
        <v>10828</v>
      </c>
      <c r="M553" s="1" t="s">
        <v>10828</v>
      </c>
      <c r="N553" s="1" t="s">
        <v>23942</v>
      </c>
      <c r="O553" s="1" t="s">
        <v>23943</v>
      </c>
      <c r="P553" s="1">
        <v>1.0</v>
      </c>
      <c r="Q553" s="1">
        <v>1.0</v>
      </c>
      <c r="U553" s="1">
        <v>353.0</v>
      </c>
      <c r="V553" s="1" t="s">
        <v>23944</v>
      </c>
      <c r="W553" s="10">
        <v>44146.0</v>
      </c>
      <c r="X553" s="1" t="s">
        <v>135</v>
      </c>
      <c r="Y553" s="1" t="s">
        <v>199</v>
      </c>
    </row>
    <row r="554">
      <c r="A554" s="1" t="s">
        <v>23945</v>
      </c>
      <c r="B554" s="1" t="s">
        <v>23946</v>
      </c>
      <c r="C554" s="1" t="s">
        <v>23947</v>
      </c>
      <c r="I554" s="1" t="s">
        <v>23948</v>
      </c>
      <c r="J554" s="4" t="s">
        <v>23949</v>
      </c>
      <c r="K554" s="1" t="s">
        <v>663</v>
      </c>
      <c r="L554" s="1" t="s">
        <v>10828</v>
      </c>
      <c r="M554" s="1" t="s">
        <v>10828</v>
      </c>
      <c r="N554" s="1" t="s">
        <v>23950</v>
      </c>
      <c r="O554" s="1" t="s">
        <v>23951</v>
      </c>
      <c r="P554" s="1">
        <v>1.0</v>
      </c>
      <c r="Q554" s="1">
        <v>1.0</v>
      </c>
      <c r="U554" s="1">
        <v>4.0</v>
      </c>
      <c r="V554" s="1" t="s">
        <v>23952</v>
      </c>
      <c r="W554" s="9"/>
      <c r="X554" s="1"/>
      <c r="Y554" s="1" t="s">
        <v>36</v>
      </c>
    </row>
    <row r="555">
      <c r="A555" s="1" t="s">
        <v>23953</v>
      </c>
      <c r="B555" s="1" t="s">
        <v>23954</v>
      </c>
      <c r="C555" s="1" t="s">
        <v>23947</v>
      </c>
      <c r="I555" s="1" t="s">
        <v>23955</v>
      </c>
      <c r="J555" s="4" t="s">
        <v>23956</v>
      </c>
      <c r="K555" s="1" t="s">
        <v>663</v>
      </c>
      <c r="L555" s="1" t="s">
        <v>10828</v>
      </c>
      <c r="M555" s="1" t="s">
        <v>10828</v>
      </c>
      <c r="N555" s="1" t="s">
        <v>23957</v>
      </c>
      <c r="O555" s="1" t="s">
        <v>23958</v>
      </c>
      <c r="P555" s="1">
        <v>1.0</v>
      </c>
      <c r="Q555" s="1">
        <v>1.0</v>
      </c>
      <c r="U555" s="1">
        <v>4.0</v>
      </c>
      <c r="V555" s="1" t="s">
        <v>23959</v>
      </c>
      <c r="W555" s="9"/>
      <c r="X555" s="1"/>
      <c r="Y555" s="1" t="s">
        <v>36</v>
      </c>
    </row>
    <row r="556">
      <c r="A556" s="1" t="s">
        <v>23960</v>
      </c>
      <c r="B556" s="1" t="s">
        <v>23961</v>
      </c>
      <c r="C556" s="1" t="s">
        <v>23962</v>
      </c>
      <c r="D556" s="1" t="s">
        <v>23963</v>
      </c>
      <c r="F556" s="1" t="s">
        <v>23964</v>
      </c>
      <c r="G556" s="1" t="s">
        <v>4416</v>
      </c>
      <c r="I556" s="1" t="s">
        <v>23965</v>
      </c>
      <c r="J556" s="4" t="s">
        <v>23966</v>
      </c>
      <c r="K556" s="1" t="s">
        <v>30</v>
      </c>
      <c r="L556" s="1" t="s">
        <v>79</v>
      </c>
      <c r="M556" s="1" t="s">
        <v>20575</v>
      </c>
      <c r="N556" s="1" t="s">
        <v>23967</v>
      </c>
      <c r="O556" s="1" t="s">
        <v>23968</v>
      </c>
      <c r="P556" s="1">
        <v>1.0</v>
      </c>
      <c r="Q556" s="1">
        <v>1.0</v>
      </c>
      <c r="U556" s="1">
        <v>3.0</v>
      </c>
      <c r="V556" s="1" t="s">
        <v>23969</v>
      </c>
      <c r="W556" s="10">
        <v>43599.0</v>
      </c>
      <c r="X556" s="1" t="s">
        <v>95</v>
      </c>
      <c r="Y556" s="1" t="s">
        <v>168</v>
      </c>
    </row>
    <row r="557">
      <c r="A557" s="1" t="s">
        <v>23970</v>
      </c>
      <c r="B557" s="1" t="s">
        <v>23971</v>
      </c>
      <c r="C557" s="1" t="s">
        <v>23972</v>
      </c>
      <c r="J557" s="4" t="s">
        <v>23973</v>
      </c>
      <c r="K557" s="1" t="s">
        <v>30</v>
      </c>
      <c r="L557" s="1" t="s">
        <v>79</v>
      </c>
      <c r="M557" s="1" t="s">
        <v>15832</v>
      </c>
      <c r="N557" s="1" t="s">
        <v>23974</v>
      </c>
      <c r="O557" s="1" t="s">
        <v>23975</v>
      </c>
      <c r="P557" s="1">
        <v>2.0</v>
      </c>
      <c r="Q557" s="1">
        <v>1.0</v>
      </c>
      <c r="U557" s="1">
        <v>1.0</v>
      </c>
      <c r="V557" s="1" t="s">
        <v>23976</v>
      </c>
      <c r="W557" s="10">
        <v>44215.0</v>
      </c>
      <c r="X557" s="1"/>
      <c r="Y557" s="1" t="s">
        <v>168</v>
      </c>
    </row>
    <row r="558">
      <c r="A558" s="1" t="s">
        <v>23977</v>
      </c>
      <c r="B558" s="1" t="s">
        <v>23978</v>
      </c>
      <c r="C558" s="1" t="s">
        <v>23979</v>
      </c>
      <c r="J558" s="4" t="s">
        <v>23980</v>
      </c>
      <c r="K558" s="1" t="s">
        <v>401</v>
      </c>
      <c r="L558" s="1" t="s">
        <v>10828</v>
      </c>
      <c r="M558" s="1" t="s">
        <v>23981</v>
      </c>
      <c r="N558" s="1" t="s">
        <v>23982</v>
      </c>
      <c r="O558" s="1" t="s">
        <v>23983</v>
      </c>
      <c r="P558" s="1">
        <v>1.0</v>
      </c>
      <c r="Q558" s="1">
        <v>1.0</v>
      </c>
      <c r="U558" s="1">
        <v>13.0</v>
      </c>
      <c r="V558" s="1" t="s">
        <v>23984</v>
      </c>
      <c r="W558" s="10">
        <v>44167.0</v>
      </c>
      <c r="X558" s="1"/>
      <c r="Y558" s="1" t="s">
        <v>199</v>
      </c>
    </row>
    <row r="559">
      <c r="A559" s="1" t="s">
        <v>23985</v>
      </c>
      <c r="B559" s="1" t="s">
        <v>23986</v>
      </c>
      <c r="C559" s="1" t="s">
        <v>23987</v>
      </c>
      <c r="D559" s="1" t="s">
        <v>23988</v>
      </c>
      <c r="F559" s="1" t="s">
        <v>23989</v>
      </c>
      <c r="G559" s="1" t="s">
        <v>17294</v>
      </c>
      <c r="I559" s="1" t="s">
        <v>23990</v>
      </c>
      <c r="J559" s="4" t="s">
        <v>23991</v>
      </c>
      <c r="K559" s="1" t="s">
        <v>2309</v>
      </c>
      <c r="L559" s="1" t="s">
        <v>10828</v>
      </c>
      <c r="M559" s="1" t="s">
        <v>10828</v>
      </c>
      <c r="N559" s="1" t="s">
        <v>23992</v>
      </c>
      <c r="O559" s="1" t="s">
        <v>23993</v>
      </c>
      <c r="P559" s="1">
        <v>1.0</v>
      </c>
      <c r="Q559" s="1">
        <v>1.0</v>
      </c>
      <c r="T559" s="1">
        <v>3.0</v>
      </c>
      <c r="U559" s="1">
        <v>59.0</v>
      </c>
      <c r="V559" s="1" t="s">
        <v>23994</v>
      </c>
      <c r="W559" s="10">
        <v>43876.0</v>
      </c>
      <c r="X559" s="1" t="s">
        <v>95</v>
      </c>
      <c r="Y559" s="1" t="s">
        <v>36</v>
      </c>
    </row>
    <row r="560">
      <c r="A560" s="1" t="s">
        <v>23995</v>
      </c>
      <c r="B560" s="1" t="s">
        <v>17475</v>
      </c>
      <c r="C560" s="1" t="s">
        <v>23996</v>
      </c>
      <c r="J560" s="4" t="s">
        <v>23997</v>
      </c>
      <c r="K560" s="1" t="s">
        <v>30</v>
      </c>
      <c r="L560" s="1" t="s">
        <v>20147</v>
      </c>
      <c r="M560" s="1" t="s">
        <v>23998</v>
      </c>
      <c r="N560" s="1" t="s">
        <v>23999</v>
      </c>
      <c r="O560" s="1" t="s">
        <v>24000</v>
      </c>
      <c r="P560" s="1">
        <v>2.0</v>
      </c>
      <c r="Q560" s="1">
        <v>1.0</v>
      </c>
      <c r="U560" s="1">
        <v>14.0</v>
      </c>
      <c r="V560" s="1" t="s">
        <v>24001</v>
      </c>
      <c r="W560" s="10">
        <v>44163.0</v>
      </c>
      <c r="X560" s="1"/>
      <c r="Y560" s="1" t="s">
        <v>36</v>
      </c>
    </row>
    <row r="561">
      <c r="A561" s="1" t="s">
        <v>24002</v>
      </c>
      <c r="B561" s="1" t="s">
        <v>24003</v>
      </c>
      <c r="C561" s="1" t="s">
        <v>24004</v>
      </c>
      <c r="D561" s="1" t="s">
        <v>24005</v>
      </c>
      <c r="J561" s="4" t="s">
        <v>24006</v>
      </c>
      <c r="K561" s="1" t="s">
        <v>30</v>
      </c>
      <c r="L561" s="1" t="s">
        <v>10828</v>
      </c>
      <c r="M561" s="1" t="s">
        <v>10828</v>
      </c>
      <c r="N561" s="1" t="s">
        <v>24007</v>
      </c>
      <c r="O561" s="1" t="s">
        <v>24008</v>
      </c>
      <c r="P561" s="1">
        <v>1.0</v>
      </c>
      <c r="Q561" s="1">
        <v>1.0</v>
      </c>
      <c r="U561" s="1">
        <v>7.0</v>
      </c>
      <c r="V561" s="1" t="s">
        <v>24009</v>
      </c>
      <c r="W561" s="9"/>
      <c r="X561" s="1"/>
      <c r="Y561" s="1" t="s">
        <v>199</v>
      </c>
    </row>
    <row r="562">
      <c r="A562" s="1" t="s">
        <v>24010</v>
      </c>
      <c r="B562" s="1" t="s">
        <v>24011</v>
      </c>
      <c r="C562" s="1" t="s">
        <v>24012</v>
      </c>
      <c r="D562" s="1" t="s">
        <v>24013</v>
      </c>
      <c r="E562" s="1" t="s">
        <v>24014</v>
      </c>
      <c r="F562" s="1" t="s">
        <v>24015</v>
      </c>
      <c r="G562" s="1" t="s">
        <v>24016</v>
      </c>
      <c r="I562" s="1" t="s">
        <v>24017</v>
      </c>
      <c r="J562" s="4" t="s">
        <v>24018</v>
      </c>
      <c r="K562" s="1" t="s">
        <v>2309</v>
      </c>
      <c r="L562" s="1" t="s">
        <v>10828</v>
      </c>
      <c r="M562" s="1" t="s">
        <v>19134</v>
      </c>
      <c r="N562" s="1" t="s">
        <v>24019</v>
      </c>
      <c r="O562" s="1" t="s">
        <v>24020</v>
      </c>
      <c r="P562" s="1">
        <v>1.0</v>
      </c>
      <c r="Q562" s="1">
        <v>1.0</v>
      </c>
      <c r="T562" s="1">
        <v>4.0</v>
      </c>
      <c r="U562" s="1">
        <v>132.0</v>
      </c>
      <c r="V562" s="1" t="s">
        <v>24021</v>
      </c>
      <c r="W562" s="10">
        <v>42794.0</v>
      </c>
      <c r="X562" s="1" t="s">
        <v>135</v>
      </c>
      <c r="Y562" s="1" t="s">
        <v>5816</v>
      </c>
    </row>
    <row r="563">
      <c r="A563" s="1" t="s">
        <v>24022</v>
      </c>
      <c r="B563" s="1" t="s">
        <v>24023</v>
      </c>
      <c r="C563" s="1" t="s">
        <v>24024</v>
      </c>
      <c r="D563" s="1" t="s">
        <v>24025</v>
      </c>
      <c r="F563" s="1" t="s">
        <v>24026</v>
      </c>
      <c r="G563" s="1" t="s">
        <v>3239</v>
      </c>
      <c r="J563" s="4" t="s">
        <v>24027</v>
      </c>
      <c r="K563" s="1" t="s">
        <v>30</v>
      </c>
      <c r="L563" s="1" t="s">
        <v>10828</v>
      </c>
      <c r="M563" s="1" t="s">
        <v>24028</v>
      </c>
      <c r="N563" s="1" t="s">
        <v>24029</v>
      </c>
      <c r="O563" s="1" t="s">
        <v>24030</v>
      </c>
      <c r="P563" s="1">
        <v>1.0</v>
      </c>
      <c r="Q563" s="1">
        <v>1.0</v>
      </c>
      <c r="U563" s="1">
        <v>12.0</v>
      </c>
      <c r="V563" s="1" t="s">
        <v>24031</v>
      </c>
      <c r="W563" s="10">
        <v>44049.0</v>
      </c>
      <c r="X563" s="1" t="s">
        <v>95</v>
      </c>
      <c r="Y563" s="1" t="s">
        <v>36</v>
      </c>
    </row>
    <row r="564">
      <c r="A564" s="1" t="s">
        <v>24032</v>
      </c>
      <c r="B564" s="1" t="s">
        <v>24033</v>
      </c>
      <c r="C564" s="1" t="s">
        <v>24034</v>
      </c>
      <c r="D564" s="1" t="s">
        <v>24035</v>
      </c>
      <c r="F564" s="1" t="s">
        <v>24036</v>
      </c>
      <c r="G564" s="1" t="s">
        <v>24037</v>
      </c>
      <c r="I564" s="1" t="s">
        <v>24038</v>
      </c>
      <c r="J564" s="27" t="s">
        <v>18489</v>
      </c>
      <c r="K564" s="1" t="s">
        <v>401</v>
      </c>
      <c r="L564" s="1" t="s">
        <v>10828</v>
      </c>
      <c r="M564" s="1" t="s">
        <v>24039</v>
      </c>
      <c r="N564" s="1" t="s">
        <v>24040</v>
      </c>
      <c r="O564" s="1" t="s">
        <v>24041</v>
      </c>
      <c r="P564" s="1">
        <v>1.0</v>
      </c>
      <c r="Q564" s="1">
        <v>2.0</v>
      </c>
      <c r="R564" s="1">
        <v>1.0</v>
      </c>
      <c r="U564" s="1">
        <v>33.0</v>
      </c>
      <c r="V564" s="1" t="s">
        <v>24042</v>
      </c>
      <c r="W564" s="10">
        <v>43419.0</v>
      </c>
      <c r="X564" s="1" t="s">
        <v>95</v>
      </c>
      <c r="Y564" s="1" t="s">
        <v>36</v>
      </c>
    </row>
    <row r="565">
      <c r="A565" s="1" t="s">
        <v>24043</v>
      </c>
      <c r="B565" s="1" t="s">
        <v>24044</v>
      </c>
      <c r="C565" s="1" t="s">
        <v>24045</v>
      </c>
      <c r="J565" s="4" t="s">
        <v>24046</v>
      </c>
      <c r="K565" s="1" t="s">
        <v>30</v>
      </c>
      <c r="L565" s="1" t="s">
        <v>10828</v>
      </c>
      <c r="M565" s="1" t="s">
        <v>10828</v>
      </c>
      <c r="N565" s="1" t="s">
        <v>24047</v>
      </c>
      <c r="O565" s="1" t="s">
        <v>24048</v>
      </c>
      <c r="P565" s="1">
        <v>1.0</v>
      </c>
      <c r="Q565" s="1">
        <v>1.0</v>
      </c>
      <c r="U565" s="1">
        <v>1.0</v>
      </c>
      <c r="V565" s="1" t="s">
        <v>24049</v>
      </c>
      <c r="W565" s="9"/>
      <c r="X565" s="1"/>
      <c r="Y565" s="6"/>
    </row>
    <row r="566">
      <c r="A566" s="1" t="s">
        <v>24050</v>
      </c>
      <c r="B566" s="1" t="s">
        <v>22792</v>
      </c>
      <c r="C566" s="1" t="s">
        <v>24051</v>
      </c>
      <c r="D566" s="1" t="s">
        <v>24052</v>
      </c>
      <c r="G566" s="1" t="s">
        <v>8748</v>
      </c>
      <c r="J566" s="4" t="s">
        <v>24053</v>
      </c>
      <c r="K566" s="1" t="s">
        <v>30</v>
      </c>
      <c r="L566" s="1" t="s">
        <v>10828</v>
      </c>
      <c r="M566" s="1" t="s">
        <v>10828</v>
      </c>
      <c r="N566" s="1" t="s">
        <v>24054</v>
      </c>
      <c r="O566" s="1" t="s">
        <v>24055</v>
      </c>
      <c r="P566" s="1">
        <v>1.0</v>
      </c>
      <c r="Q566" s="1">
        <v>1.0</v>
      </c>
      <c r="U566" s="1">
        <v>48.0</v>
      </c>
      <c r="V566" s="1" t="s">
        <v>24056</v>
      </c>
      <c r="W566" s="10">
        <v>44230.0</v>
      </c>
      <c r="X566" s="1"/>
      <c r="Y566" s="1" t="s">
        <v>199</v>
      </c>
    </row>
    <row r="567">
      <c r="A567" s="1" t="s">
        <v>24057</v>
      </c>
      <c r="B567" s="1" t="s">
        <v>24058</v>
      </c>
      <c r="C567" s="1" t="s">
        <v>24059</v>
      </c>
      <c r="J567" s="4" t="s">
        <v>24060</v>
      </c>
      <c r="K567" s="1" t="s">
        <v>401</v>
      </c>
      <c r="L567" s="1" t="s">
        <v>10828</v>
      </c>
      <c r="M567" s="1" t="s">
        <v>24061</v>
      </c>
      <c r="N567" s="1" t="s">
        <v>24062</v>
      </c>
      <c r="O567" s="1" t="s">
        <v>24063</v>
      </c>
      <c r="P567" s="1">
        <v>1.0</v>
      </c>
      <c r="Q567" s="1">
        <v>1.0</v>
      </c>
      <c r="U567" s="1">
        <v>2.0</v>
      </c>
      <c r="V567" s="1" t="s">
        <v>24064</v>
      </c>
      <c r="W567" s="9"/>
      <c r="X567" s="1"/>
      <c r="Y567" s="1" t="s">
        <v>199</v>
      </c>
    </row>
    <row r="568">
      <c r="A568" s="1" t="s">
        <v>24065</v>
      </c>
      <c r="B568" s="1" t="s">
        <v>24066</v>
      </c>
      <c r="C568" s="1" t="s">
        <v>21106</v>
      </c>
      <c r="D568" s="1" t="s">
        <v>21107</v>
      </c>
      <c r="E568" s="1" t="s">
        <v>21108</v>
      </c>
      <c r="F568" s="1" t="s">
        <v>21109</v>
      </c>
      <c r="G568" s="1" t="s">
        <v>9522</v>
      </c>
      <c r="I568" s="1" t="s">
        <v>24067</v>
      </c>
      <c r="J568" s="4" t="s">
        <v>24068</v>
      </c>
      <c r="K568" s="1" t="s">
        <v>41</v>
      </c>
      <c r="L568" s="1" t="s">
        <v>19226</v>
      </c>
      <c r="M568" s="1" t="s">
        <v>19226</v>
      </c>
      <c r="N568" s="1" t="s">
        <v>24069</v>
      </c>
      <c r="O568" s="1" t="s">
        <v>24070</v>
      </c>
      <c r="P568" s="1">
        <v>1.0</v>
      </c>
      <c r="Q568" s="1">
        <v>1.0</v>
      </c>
      <c r="R568" s="1">
        <v>7.0</v>
      </c>
      <c r="U568" s="1">
        <v>11.0</v>
      </c>
      <c r="V568" s="1" t="s">
        <v>24071</v>
      </c>
      <c r="W568" s="9"/>
      <c r="X568" s="1" t="s">
        <v>95</v>
      </c>
      <c r="Y568" s="1" t="s">
        <v>36</v>
      </c>
    </row>
    <row r="569">
      <c r="A569" s="1" t="s">
        <v>24072</v>
      </c>
      <c r="B569" s="1" t="s">
        <v>24073</v>
      </c>
      <c r="C569" s="1" t="s">
        <v>24074</v>
      </c>
      <c r="D569" s="1" t="s">
        <v>24075</v>
      </c>
      <c r="E569" s="1" t="s">
        <v>24076</v>
      </c>
      <c r="F569" s="1" t="s">
        <v>22715</v>
      </c>
      <c r="I569" s="1" t="s">
        <v>24077</v>
      </c>
      <c r="J569" s="4" t="s">
        <v>24078</v>
      </c>
      <c r="K569" s="1" t="s">
        <v>30</v>
      </c>
      <c r="L569" s="1" t="s">
        <v>10828</v>
      </c>
      <c r="M569" s="1" t="s">
        <v>19134</v>
      </c>
      <c r="N569" s="1" t="s">
        <v>24079</v>
      </c>
      <c r="O569" s="1" t="s">
        <v>24080</v>
      </c>
      <c r="P569" s="1">
        <v>1.0</v>
      </c>
      <c r="Q569" s="1">
        <v>1.0</v>
      </c>
      <c r="U569" s="1">
        <v>2.0</v>
      </c>
      <c r="V569" s="1" t="s">
        <v>24081</v>
      </c>
      <c r="W569" s="9"/>
      <c r="X569" s="1" t="s">
        <v>95</v>
      </c>
      <c r="Y569" s="1" t="s">
        <v>168</v>
      </c>
    </row>
    <row r="570">
      <c r="A570" s="1" t="s">
        <v>24082</v>
      </c>
      <c r="B570" s="1" t="s">
        <v>24083</v>
      </c>
      <c r="C570" s="1" t="s">
        <v>24084</v>
      </c>
      <c r="D570" s="1" t="s">
        <v>24085</v>
      </c>
      <c r="E570" s="1" t="s">
        <v>24086</v>
      </c>
      <c r="G570" s="1" t="s">
        <v>23161</v>
      </c>
      <c r="H570" s="1" t="s">
        <v>24087</v>
      </c>
      <c r="I570" s="1" t="s">
        <v>24088</v>
      </c>
      <c r="J570" s="4" t="s">
        <v>24089</v>
      </c>
      <c r="K570" s="1" t="s">
        <v>401</v>
      </c>
      <c r="L570" s="1" t="s">
        <v>10828</v>
      </c>
      <c r="M570" s="1" t="s">
        <v>10828</v>
      </c>
      <c r="N570" s="1" t="s">
        <v>24090</v>
      </c>
      <c r="O570" s="1" t="s">
        <v>24091</v>
      </c>
      <c r="P570" s="1">
        <v>1.0</v>
      </c>
      <c r="Q570" s="1">
        <v>12.0</v>
      </c>
      <c r="R570" s="1">
        <v>310.0</v>
      </c>
      <c r="S570" s="1">
        <v>66.0</v>
      </c>
      <c r="T570" s="1">
        <v>46.0</v>
      </c>
      <c r="U570" s="1">
        <v>56.0</v>
      </c>
      <c r="V570" s="1" t="s">
        <v>24092</v>
      </c>
      <c r="W570" s="10">
        <v>41812.0</v>
      </c>
      <c r="X570" s="1"/>
      <c r="Y570" s="1" t="s">
        <v>36</v>
      </c>
    </row>
    <row r="571">
      <c r="A571" s="1" t="s">
        <v>24093</v>
      </c>
      <c r="B571" s="1" t="s">
        <v>24094</v>
      </c>
      <c r="C571" s="1" t="s">
        <v>19276</v>
      </c>
      <c r="D571" s="1" t="s">
        <v>19277</v>
      </c>
      <c r="E571" s="1" t="s">
        <v>19278</v>
      </c>
      <c r="F571" s="1" t="s">
        <v>19279</v>
      </c>
      <c r="G571" s="1" t="s">
        <v>19280</v>
      </c>
      <c r="I571" s="1" t="s">
        <v>24095</v>
      </c>
      <c r="J571" s="4" t="s">
        <v>24096</v>
      </c>
      <c r="K571" s="1" t="s">
        <v>8466</v>
      </c>
      <c r="L571" s="1" t="s">
        <v>19226</v>
      </c>
      <c r="M571" s="1" t="s">
        <v>24097</v>
      </c>
      <c r="N571" s="1" t="s">
        <v>24098</v>
      </c>
      <c r="O571" s="1" t="s">
        <v>24099</v>
      </c>
      <c r="P571" s="1">
        <v>1.0</v>
      </c>
      <c r="Q571" s="1">
        <v>1.0</v>
      </c>
      <c r="U571" s="1">
        <v>37.0</v>
      </c>
      <c r="V571" s="1" t="s">
        <v>24100</v>
      </c>
      <c r="W571" s="10">
        <v>44125.0</v>
      </c>
      <c r="X571" s="1" t="s">
        <v>95</v>
      </c>
      <c r="Y571" s="1" t="s">
        <v>36</v>
      </c>
    </row>
    <row r="572">
      <c r="A572" s="1" t="s">
        <v>24101</v>
      </c>
      <c r="B572" s="1" t="s">
        <v>24102</v>
      </c>
      <c r="C572" s="1" t="s">
        <v>24103</v>
      </c>
      <c r="D572" s="1" t="s">
        <v>24104</v>
      </c>
      <c r="I572" s="1" t="s">
        <v>24105</v>
      </c>
      <c r="J572" s="4" t="s">
        <v>24106</v>
      </c>
      <c r="K572" s="1" t="s">
        <v>30</v>
      </c>
      <c r="L572" s="1" t="s">
        <v>10828</v>
      </c>
      <c r="M572" s="1" t="s">
        <v>10828</v>
      </c>
      <c r="N572" s="1" t="s">
        <v>24107</v>
      </c>
      <c r="O572" s="1" t="s">
        <v>24108</v>
      </c>
      <c r="P572" s="1">
        <v>3.0</v>
      </c>
      <c r="Q572" s="1">
        <v>3.0</v>
      </c>
      <c r="U572" s="1">
        <v>22.0</v>
      </c>
      <c r="V572" s="1" t="s">
        <v>24109</v>
      </c>
      <c r="W572" s="10">
        <v>44149.0</v>
      </c>
      <c r="X572" s="1"/>
      <c r="Y572" s="1" t="s">
        <v>36</v>
      </c>
    </row>
    <row r="573">
      <c r="A573" s="1" t="s">
        <v>24110</v>
      </c>
      <c r="B573" s="1" t="s">
        <v>24111</v>
      </c>
      <c r="C573" s="1" t="s">
        <v>24112</v>
      </c>
      <c r="I573" s="1" t="s">
        <v>24113</v>
      </c>
      <c r="J573" s="4" t="s">
        <v>24114</v>
      </c>
      <c r="K573" s="1" t="s">
        <v>61</v>
      </c>
      <c r="L573" s="1" t="s">
        <v>10828</v>
      </c>
      <c r="M573" s="1" t="s">
        <v>24115</v>
      </c>
      <c r="N573" s="1" t="s">
        <v>24116</v>
      </c>
      <c r="O573" s="1" t="s">
        <v>24117</v>
      </c>
      <c r="P573" s="1">
        <v>152.0</v>
      </c>
      <c r="Q573" s="1">
        <v>54.0</v>
      </c>
      <c r="R573" s="1">
        <v>75.0</v>
      </c>
      <c r="S573" s="1">
        <v>44.0</v>
      </c>
      <c r="T573" s="1">
        <v>31.0</v>
      </c>
      <c r="U573" s="1">
        <v>717.0</v>
      </c>
      <c r="V573" s="1" t="s">
        <v>24118</v>
      </c>
      <c r="W573" s="9"/>
      <c r="X573" s="1" t="s">
        <v>95</v>
      </c>
      <c r="Y573" s="1" t="s">
        <v>36</v>
      </c>
    </row>
    <row r="574">
      <c r="A574" s="1" t="s">
        <v>24119</v>
      </c>
      <c r="B574" s="1" t="s">
        <v>24120</v>
      </c>
      <c r="C574" s="1" t="s">
        <v>24121</v>
      </c>
      <c r="D574" s="1" t="s">
        <v>24122</v>
      </c>
      <c r="G574" s="1" t="s">
        <v>24123</v>
      </c>
      <c r="I574" s="1" t="s">
        <v>24124</v>
      </c>
      <c r="J574" s="4" t="s">
        <v>24125</v>
      </c>
      <c r="K574" s="1" t="s">
        <v>41</v>
      </c>
      <c r="L574" s="1" t="s">
        <v>10828</v>
      </c>
      <c r="M574" s="1" t="s">
        <v>24126</v>
      </c>
      <c r="N574" s="1" t="s">
        <v>24127</v>
      </c>
      <c r="O574" s="1" t="s">
        <v>24128</v>
      </c>
      <c r="P574" s="1">
        <v>1.0</v>
      </c>
      <c r="Q574" s="1">
        <v>1.0</v>
      </c>
      <c r="U574" s="1">
        <v>103.0</v>
      </c>
      <c r="V574" s="1" t="s">
        <v>24129</v>
      </c>
      <c r="W574" s="10">
        <v>43021.0</v>
      </c>
      <c r="X574" s="1"/>
      <c r="Y574" s="1" t="s">
        <v>3334</v>
      </c>
    </row>
    <row r="575">
      <c r="A575" s="1" t="s">
        <v>24130</v>
      </c>
      <c r="B575" s="1" t="s">
        <v>24131</v>
      </c>
      <c r="C575" s="1" t="s">
        <v>21456</v>
      </c>
      <c r="D575" s="1" t="s">
        <v>21457</v>
      </c>
      <c r="F575" s="1" t="s">
        <v>21458</v>
      </c>
      <c r="G575" s="1" t="s">
        <v>3239</v>
      </c>
      <c r="H575" s="1" t="s">
        <v>24132</v>
      </c>
      <c r="J575" s="4" t="s">
        <v>24133</v>
      </c>
      <c r="K575" s="1" t="s">
        <v>30</v>
      </c>
      <c r="L575" s="1" t="s">
        <v>10828</v>
      </c>
      <c r="M575" s="1" t="s">
        <v>10828</v>
      </c>
      <c r="N575" s="1" t="s">
        <v>24134</v>
      </c>
      <c r="O575" s="1" t="s">
        <v>24135</v>
      </c>
      <c r="P575" s="1">
        <v>3.0</v>
      </c>
      <c r="Q575" s="1">
        <v>2.0</v>
      </c>
      <c r="S575" s="1">
        <v>1.0</v>
      </c>
      <c r="U575" s="1">
        <v>7.0</v>
      </c>
      <c r="V575" s="1" t="s">
        <v>24136</v>
      </c>
      <c r="W575" s="10">
        <v>44161.0</v>
      </c>
      <c r="X575" s="1" t="s">
        <v>95</v>
      </c>
      <c r="Y575" s="1" t="s">
        <v>199</v>
      </c>
    </row>
    <row r="576">
      <c r="A576" s="1" t="s">
        <v>24137</v>
      </c>
      <c r="B576" s="1" t="s">
        <v>24138</v>
      </c>
      <c r="C576" s="1" t="s">
        <v>24139</v>
      </c>
      <c r="J576" s="4" t="s">
        <v>24140</v>
      </c>
      <c r="K576" s="1" t="s">
        <v>30</v>
      </c>
      <c r="L576" s="1" t="s">
        <v>79</v>
      </c>
      <c r="M576" s="1" t="s">
        <v>24141</v>
      </c>
      <c r="N576" s="1" t="s">
        <v>24142</v>
      </c>
      <c r="O576" s="1" t="s">
        <v>24143</v>
      </c>
      <c r="P576" s="1">
        <v>2.0</v>
      </c>
      <c r="Q576" s="1">
        <v>1.0</v>
      </c>
      <c r="U576" s="1">
        <v>61.0</v>
      </c>
      <c r="V576" s="1" t="s">
        <v>24144</v>
      </c>
      <c r="W576" s="10">
        <v>44088.0</v>
      </c>
      <c r="X576" s="1"/>
      <c r="Y576" s="6"/>
    </row>
    <row r="577">
      <c r="A577" s="1" t="s">
        <v>24145</v>
      </c>
      <c r="B577" s="1" t="s">
        <v>24146</v>
      </c>
      <c r="C577" s="1" t="s">
        <v>24147</v>
      </c>
      <c r="H577" s="1" t="s">
        <v>24148</v>
      </c>
      <c r="I577" s="1" t="s">
        <v>24149</v>
      </c>
      <c r="J577" s="4" t="s">
        <v>24150</v>
      </c>
      <c r="K577" s="1" t="s">
        <v>30</v>
      </c>
      <c r="L577" s="1" t="s">
        <v>19226</v>
      </c>
      <c r="M577" s="1" t="s">
        <v>20995</v>
      </c>
      <c r="N577" s="1" t="s">
        <v>24151</v>
      </c>
      <c r="O577" s="1" t="s">
        <v>24152</v>
      </c>
      <c r="P577" s="1">
        <v>1.0</v>
      </c>
      <c r="U577" s="1">
        <v>82.0</v>
      </c>
      <c r="V577" s="1" t="s">
        <v>24153</v>
      </c>
      <c r="W577" s="9"/>
      <c r="X577" s="1"/>
      <c r="Y577" s="1" t="s">
        <v>168</v>
      </c>
    </row>
    <row r="578">
      <c r="A578" s="1" t="s">
        <v>24154</v>
      </c>
      <c r="B578" s="1" t="s">
        <v>24155</v>
      </c>
      <c r="C578" s="1" t="s">
        <v>24156</v>
      </c>
      <c r="J578" s="4" t="s">
        <v>24157</v>
      </c>
      <c r="K578" s="1" t="s">
        <v>30</v>
      </c>
      <c r="L578" s="1" t="s">
        <v>10828</v>
      </c>
      <c r="M578" s="1" t="s">
        <v>24158</v>
      </c>
      <c r="N578" s="1" t="s">
        <v>24159</v>
      </c>
      <c r="O578" s="1" t="s">
        <v>24160</v>
      </c>
      <c r="P578" s="1">
        <v>2.0</v>
      </c>
      <c r="Q578" s="1">
        <v>1.0</v>
      </c>
      <c r="U578" s="1">
        <v>112.0</v>
      </c>
      <c r="V578" s="1" t="s">
        <v>24161</v>
      </c>
      <c r="W578" s="10">
        <v>44154.0</v>
      </c>
      <c r="X578" s="1"/>
      <c r="Y578" s="1" t="s">
        <v>36</v>
      </c>
    </row>
    <row r="579">
      <c r="A579" s="1" t="s">
        <v>24162</v>
      </c>
      <c r="B579" s="1" t="s">
        <v>24163</v>
      </c>
      <c r="C579" s="1" t="s">
        <v>24164</v>
      </c>
      <c r="D579" s="1" t="s">
        <v>24165</v>
      </c>
      <c r="E579" s="1" t="s">
        <v>24166</v>
      </c>
      <c r="I579" s="1" t="s">
        <v>24167</v>
      </c>
      <c r="J579" s="4" t="s">
        <v>24168</v>
      </c>
      <c r="K579" s="1" t="s">
        <v>30</v>
      </c>
      <c r="L579" s="1" t="s">
        <v>10828</v>
      </c>
      <c r="M579" s="1" t="s">
        <v>10828</v>
      </c>
      <c r="N579" s="1" t="s">
        <v>24169</v>
      </c>
      <c r="O579" s="1" t="s">
        <v>24170</v>
      </c>
      <c r="P579" s="1">
        <v>1.0</v>
      </c>
      <c r="Q579" s="1">
        <v>1.0</v>
      </c>
      <c r="U579" s="1">
        <v>5.0</v>
      </c>
      <c r="V579" s="1" t="s">
        <v>24171</v>
      </c>
      <c r="W579" s="10">
        <v>44187.0</v>
      </c>
      <c r="X579" s="1" t="s">
        <v>95</v>
      </c>
      <c r="Y579" s="1" t="s">
        <v>36</v>
      </c>
    </row>
    <row r="580">
      <c r="A580" s="1" t="s">
        <v>24172</v>
      </c>
      <c r="B580" s="1" t="s">
        <v>24173</v>
      </c>
      <c r="C580" s="1" t="s">
        <v>24174</v>
      </c>
      <c r="D580" s="1" t="s">
        <v>24175</v>
      </c>
      <c r="E580" s="1" t="s">
        <v>24176</v>
      </c>
      <c r="G580" s="1" t="s">
        <v>24177</v>
      </c>
      <c r="J580" s="4" t="s">
        <v>24178</v>
      </c>
      <c r="K580" s="1" t="s">
        <v>30</v>
      </c>
      <c r="L580" s="1" t="s">
        <v>10828</v>
      </c>
      <c r="M580" s="1" t="s">
        <v>10828</v>
      </c>
      <c r="N580" s="1" t="s">
        <v>24179</v>
      </c>
      <c r="O580" s="1" t="s">
        <v>24180</v>
      </c>
      <c r="P580" s="1">
        <v>1.0</v>
      </c>
      <c r="Q580" s="1">
        <v>1.0</v>
      </c>
      <c r="S580" s="1">
        <v>1.0</v>
      </c>
      <c r="U580" s="1">
        <v>2.0</v>
      </c>
      <c r="V580" s="1" t="s">
        <v>24181</v>
      </c>
      <c r="W580" s="10">
        <v>44198.0</v>
      </c>
      <c r="X580" s="1" t="s">
        <v>135</v>
      </c>
      <c r="Y580" s="1" t="s">
        <v>168</v>
      </c>
    </row>
    <row r="581">
      <c r="A581" s="1" t="s">
        <v>24182</v>
      </c>
      <c r="B581" s="1" t="s">
        <v>24183</v>
      </c>
      <c r="C581" s="1" t="s">
        <v>21239</v>
      </c>
      <c r="D581" s="1" t="s">
        <v>21240</v>
      </c>
      <c r="I581" s="1" t="s">
        <v>24184</v>
      </c>
      <c r="J581" s="4" t="s">
        <v>24185</v>
      </c>
      <c r="K581" s="1" t="s">
        <v>30</v>
      </c>
      <c r="L581" s="1" t="s">
        <v>10828</v>
      </c>
      <c r="M581" s="1" t="s">
        <v>10828</v>
      </c>
      <c r="N581" s="1" t="s">
        <v>24186</v>
      </c>
      <c r="O581" s="1" t="s">
        <v>24187</v>
      </c>
      <c r="P581" s="1">
        <v>1.0</v>
      </c>
      <c r="Q581" s="1">
        <v>1.0</v>
      </c>
      <c r="U581" s="1">
        <v>56.0</v>
      </c>
      <c r="V581" s="1" t="s">
        <v>24188</v>
      </c>
      <c r="W581" s="10">
        <v>41944.0</v>
      </c>
      <c r="X581" s="1"/>
      <c r="Y581" s="1" t="s">
        <v>168</v>
      </c>
    </row>
    <row r="582">
      <c r="A582" s="1" t="s">
        <v>24189</v>
      </c>
      <c r="B582" s="1" t="s">
        <v>24190</v>
      </c>
      <c r="C582" s="1" t="s">
        <v>24191</v>
      </c>
      <c r="J582" s="4" t="s">
        <v>24192</v>
      </c>
      <c r="K582" s="1" t="s">
        <v>30</v>
      </c>
      <c r="L582" s="1" t="s">
        <v>10828</v>
      </c>
      <c r="M582" s="1" t="s">
        <v>10828</v>
      </c>
      <c r="N582" s="1" t="s">
        <v>24193</v>
      </c>
      <c r="O582" s="1" t="s">
        <v>24194</v>
      </c>
      <c r="P582" s="1">
        <v>1.0</v>
      </c>
      <c r="Q582" s="1">
        <v>1.0</v>
      </c>
      <c r="U582" s="1">
        <v>4.0</v>
      </c>
      <c r="V582" s="1" t="s">
        <v>24195</v>
      </c>
      <c r="W582" s="10">
        <v>43975.0</v>
      </c>
      <c r="X582" s="1"/>
      <c r="Y582" s="6"/>
    </row>
    <row r="583">
      <c r="A583" s="1" t="s">
        <v>24196</v>
      </c>
      <c r="B583" s="1" t="s">
        <v>24197</v>
      </c>
      <c r="C583" s="1" t="s">
        <v>24198</v>
      </c>
      <c r="I583" s="1" t="s">
        <v>24199</v>
      </c>
      <c r="J583" s="4" t="s">
        <v>24200</v>
      </c>
      <c r="K583" s="1" t="s">
        <v>401</v>
      </c>
      <c r="L583" s="1" t="s">
        <v>10828</v>
      </c>
      <c r="M583" s="1" t="s">
        <v>10828</v>
      </c>
      <c r="N583" s="1" t="s">
        <v>24201</v>
      </c>
      <c r="O583" s="1" t="s">
        <v>24202</v>
      </c>
      <c r="P583" s="1">
        <v>2.0</v>
      </c>
      <c r="Q583" s="1">
        <v>2.0</v>
      </c>
      <c r="T583" s="1">
        <v>5.0</v>
      </c>
      <c r="U583" s="1">
        <v>58.0</v>
      </c>
      <c r="V583" s="1" t="s">
        <v>24203</v>
      </c>
      <c r="W583" s="10">
        <v>43881.0</v>
      </c>
      <c r="X583" s="1"/>
      <c r="Y583" s="1" t="s">
        <v>36</v>
      </c>
    </row>
    <row r="584">
      <c r="A584" s="1" t="s">
        <v>24204</v>
      </c>
      <c r="B584" s="1" t="s">
        <v>24205</v>
      </c>
      <c r="C584" s="1" t="s">
        <v>22463</v>
      </c>
      <c r="J584" s="4" t="s">
        <v>24206</v>
      </c>
      <c r="K584" s="1" t="s">
        <v>2309</v>
      </c>
      <c r="L584" s="1" t="s">
        <v>20147</v>
      </c>
      <c r="M584" s="1" t="s">
        <v>23998</v>
      </c>
      <c r="N584" s="1" t="s">
        <v>24207</v>
      </c>
      <c r="O584" s="1" t="s">
        <v>24208</v>
      </c>
      <c r="P584" s="1">
        <v>2.0</v>
      </c>
      <c r="Q584" s="1">
        <v>2.0</v>
      </c>
      <c r="U584" s="1">
        <v>54.0</v>
      </c>
      <c r="V584" s="1" t="s">
        <v>24209</v>
      </c>
      <c r="W584" s="9"/>
      <c r="X584" s="1"/>
      <c r="Y584" s="1" t="s">
        <v>36</v>
      </c>
    </row>
    <row r="585">
      <c r="A585" s="1" t="s">
        <v>24210</v>
      </c>
      <c r="B585" s="1" t="s">
        <v>24211</v>
      </c>
      <c r="C585" s="1" t="s">
        <v>23987</v>
      </c>
      <c r="D585" s="1" t="s">
        <v>23988</v>
      </c>
      <c r="F585" s="1" t="s">
        <v>23989</v>
      </c>
      <c r="G585" s="1" t="s">
        <v>17294</v>
      </c>
      <c r="I585" s="1" t="s">
        <v>24212</v>
      </c>
      <c r="J585" s="4" t="s">
        <v>24213</v>
      </c>
      <c r="K585" s="1" t="s">
        <v>2309</v>
      </c>
      <c r="L585" s="1" t="s">
        <v>10828</v>
      </c>
      <c r="M585" s="1" t="s">
        <v>15725</v>
      </c>
      <c r="N585" s="1" t="s">
        <v>24214</v>
      </c>
      <c r="O585" s="1" t="s">
        <v>24215</v>
      </c>
      <c r="P585" s="1">
        <v>1.0</v>
      </c>
      <c r="Q585" s="1">
        <v>1.0</v>
      </c>
      <c r="R585" s="1">
        <v>1.0</v>
      </c>
      <c r="T585" s="1">
        <v>21.0</v>
      </c>
      <c r="U585" s="1">
        <v>155.0</v>
      </c>
      <c r="V585" s="1" t="s">
        <v>24216</v>
      </c>
      <c r="W585" s="10">
        <v>42939.0</v>
      </c>
      <c r="X585" s="1" t="s">
        <v>95</v>
      </c>
      <c r="Y585" s="1" t="s">
        <v>36</v>
      </c>
    </row>
    <row r="586">
      <c r="A586" s="1" t="s">
        <v>24217</v>
      </c>
      <c r="B586" s="1" t="s">
        <v>24218</v>
      </c>
      <c r="C586" s="1" t="s">
        <v>21745</v>
      </c>
      <c r="D586" s="1" t="s">
        <v>21746</v>
      </c>
      <c r="G586" s="1" t="s">
        <v>15346</v>
      </c>
      <c r="J586" s="4" t="s">
        <v>24219</v>
      </c>
      <c r="K586" s="1" t="s">
        <v>30</v>
      </c>
      <c r="L586" s="1" t="s">
        <v>10828</v>
      </c>
      <c r="M586" s="1" t="s">
        <v>15714</v>
      </c>
      <c r="N586" s="1" t="s">
        <v>24220</v>
      </c>
      <c r="O586" s="1" t="s">
        <v>24221</v>
      </c>
      <c r="P586" s="1">
        <v>1.0</v>
      </c>
      <c r="Q586" s="1">
        <v>1.0</v>
      </c>
      <c r="U586" s="1">
        <v>4.0</v>
      </c>
      <c r="V586" s="1" t="s">
        <v>24222</v>
      </c>
      <c r="W586" s="10">
        <v>44186.0</v>
      </c>
      <c r="X586" s="1"/>
      <c r="Y586" s="1" t="s">
        <v>36</v>
      </c>
    </row>
    <row r="587">
      <c r="A587" s="1" t="s">
        <v>24223</v>
      </c>
      <c r="B587" s="1" t="s">
        <v>24224</v>
      </c>
      <c r="C587" s="1" t="s">
        <v>24225</v>
      </c>
      <c r="D587" s="1" t="s">
        <v>24226</v>
      </c>
      <c r="F587" s="1" t="s">
        <v>24227</v>
      </c>
      <c r="G587" s="1" t="s">
        <v>12060</v>
      </c>
      <c r="J587" s="4" t="s">
        <v>24228</v>
      </c>
      <c r="K587" s="1" t="s">
        <v>2309</v>
      </c>
      <c r="L587" s="1" t="s">
        <v>20147</v>
      </c>
      <c r="M587" s="1" t="s">
        <v>19270</v>
      </c>
      <c r="N587" s="1" t="s">
        <v>24229</v>
      </c>
      <c r="O587" s="1" t="s">
        <v>24230</v>
      </c>
      <c r="P587" s="1">
        <v>1.0</v>
      </c>
      <c r="Q587" s="1">
        <v>1.0</v>
      </c>
      <c r="U587" s="1">
        <v>5.0</v>
      </c>
      <c r="V587" s="1" t="s">
        <v>24231</v>
      </c>
      <c r="W587" s="9"/>
      <c r="X587" s="1" t="s">
        <v>95</v>
      </c>
      <c r="Y587" s="1" t="s">
        <v>168</v>
      </c>
    </row>
    <row r="588">
      <c r="A588" s="1" t="s">
        <v>24232</v>
      </c>
      <c r="B588" s="1" t="s">
        <v>24233</v>
      </c>
      <c r="C588" s="1" t="s">
        <v>22463</v>
      </c>
      <c r="I588" s="1" t="s">
        <v>24234</v>
      </c>
      <c r="J588" s="4" t="s">
        <v>24235</v>
      </c>
      <c r="K588" s="1" t="s">
        <v>2309</v>
      </c>
      <c r="L588" s="1" t="s">
        <v>10828</v>
      </c>
      <c r="M588" s="1" t="s">
        <v>20962</v>
      </c>
      <c r="N588" s="1" t="s">
        <v>24236</v>
      </c>
      <c r="O588" s="1" t="s">
        <v>24237</v>
      </c>
      <c r="P588" s="1">
        <v>2.0</v>
      </c>
      <c r="Q588" s="1">
        <v>2.0</v>
      </c>
      <c r="U588" s="1">
        <v>5.0</v>
      </c>
      <c r="V588" s="1" t="s">
        <v>24238</v>
      </c>
      <c r="W588" s="9"/>
      <c r="X588" s="1"/>
      <c r="Y588" s="1" t="s">
        <v>36</v>
      </c>
    </row>
    <row r="589">
      <c r="A589" s="1" t="s">
        <v>24239</v>
      </c>
      <c r="B589" s="1" t="s">
        <v>24240</v>
      </c>
      <c r="C589" s="1" t="s">
        <v>24241</v>
      </c>
      <c r="J589" s="4" t="s">
        <v>24242</v>
      </c>
      <c r="K589" s="1" t="s">
        <v>30</v>
      </c>
      <c r="L589" s="1" t="s">
        <v>10828</v>
      </c>
      <c r="M589" s="1" t="s">
        <v>10828</v>
      </c>
      <c r="N589" s="1" t="s">
        <v>24243</v>
      </c>
      <c r="O589" s="1" t="s">
        <v>24244</v>
      </c>
      <c r="P589" s="1">
        <v>1.0</v>
      </c>
      <c r="Q589" s="1">
        <v>1.0</v>
      </c>
      <c r="U589" s="1">
        <v>1.0</v>
      </c>
      <c r="V589" s="1" t="s">
        <v>24245</v>
      </c>
      <c r="W589" s="10">
        <v>44186.0</v>
      </c>
      <c r="X589" s="1"/>
      <c r="Y589" s="1" t="s">
        <v>199</v>
      </c>
    </row>
    <row r="590">
      <c r="A590" s="1" t="s">
        <v>24246</v>
      </c>
      <c r="B590" s="1" t="s">
        <v>24247</v>
      </c>
      <c r="C590" s="1" t="s">
        <v>24248</v>
      </c>
      <c r="E590" s="1" t="s">
        <v>24249</v>
      </c>
      <c r="G590" s="1" t="s">
        <v>24250</v>
      </c>
      <c r="H590" s="1" t="s">
        <v>24251</v>
      </c>
      <c r="I590" s="1" t="s">
        <v>24252</v>
      </c>
      <c r="J590" s="4" t="s">
        <v>24253</v>
      </c>
      <c r="K590" s="1" t="s">
        <v>30</v>
      </c>
      <c r="L590" s="1" t="s">
        <v>10828</v>
      </c>
      <c r="M590" s="1" t="s">
        <v>10828</v>
      </c>
      <c r="N590" s="1" t="s">
        <v>24254</v>
      </c>
      <c r="O590" s="1" t="s">
        <v>24255</v>
      </c>
      <c r="P590" s="1">
        <v>1.0</v>
      </c>
      <c r="Q590" s="1">
        <v>1.0</v>
      </c>
      <c r="R590" s="1">
        <v>1.0</v>
      </c>
      <c r="T590" s="1">
        <v>2.0</v>
      </c>
      <c r="U590" s="1">
        <v>67.0</v>
      </c>
      <c r="V590" s="1" t="s">
        <v>24256</v>
      </c>
      <c r="W590" s="10">
        <v>44134.0</v>
      </c>
      <c r="X590" s="1" t="s">
        <v>135</v>
      </c>
      <c r="Y590" s="1" t="s">
        <v>199</v>
      </c>
    </row>
    <row r="591">
      <c r="A591" s="1" t="s">
        <v>24257</v>
      </c>
      <c r="B591" s="1" t="s">
        <v>24258</v>
      </c>
      <c r="C591" s="1" t="s">
        <v>24259</v>
      </c>
      <c r="D591" s="1" t="s">
        <v>24260</v>
      </c>
      <c r="G591" s="1" t="s">
        <v>24261</v>
      </c>
      <c r="J591" s="4" t="s">
        <v>24262</v>
      </c>
      <c r="K591" s="1" t="s">
        <v>30</v>
      </c>
      <c r="L591" s="1" t="s">
        <v>10828</v>
      </c>
      <c r="M591" s="1" t="s">
        <v>10828</v>
      </c>
      <c r="N591" s="1" t="s">
        <v>24263</v>
      </c>
      <c r="O591" s="1" t="s">
        <v>24264</v>
      </c>
      <c r="P591" s="1">
        <v>1.0</v>
      </c>
      <c r="Q591" s="1">
        <v>1.0</v>
      </c>
      <c r="U591" s="1">
        <v>54.0</v>
      </c>
      <c r="V591" s="1" t="s">
        <v>24265</v>
      </c>
      <c r="W591" s="9"/>
      <c r="X591" s="1"/>
      <c r="Y591" s="1" t="s">
        <v>199</v>
      </c>
    </row>
    <row r="592">
      <c r="A592" s="1" t="s">
        <v>24266</v>
      </c>
      <c r="B592" s="1" t="s">
        <v>24267</v>
      </c>
      <c r="C592" s="1" t="s">
        <v>23571</v>
      </c>
      <c r="D592" s="1" t="s">
        <v>23572</v>
      </c>
      <c r="E592" s="1" t="s">
        <v>23573</v>
      </c>
      <c r="G592" s="1" t="s">
        <v>23574</v>
      </c>
      <c r="I592" s="1" t="s">
        <v>24268</v>
      </c>
      <c r="J592" s="4" t="s">
        <v>24269</v>
      </c>
      <c r="K592" s="1" t="s">
        <v>30</v>
      </c>
      <c r="L592" s="1" t="s">
        <v>10828</v>
      </c>
      <c r="M592" s="1" t="s">
        <v>15788</v>
      </c>
      <c r="N592" s="1" t="s">
        <v>24270</v>
      </c>
      <c r="O592" s="1" t="s">
        <v>24271</v>
      </c>
      <c r="P592" s="1">
        <v>1.0</v>
      </c>
      <c r="Q592" s="1">
        <v>2.0</v>
      </c>
      <c r="S592" s="1">
        <v>1.0</v>
      </c>
      <c r="U592" s="1">
        <v>32.0</v>
      </c>
      <c r="V592" s="1" t="s">
        <v>24272</v>
      </c>
      <c r="W592" s="10">
        <v>43836.0</v>
      </c>
      <c r="X592" s="1" t="s">
        <v>135</v>
      </c>
      <c r="Y592" s="1" t="s">
        <v>199</v>
      </c>
    </row>
    <row r="593">
      <c r="A593" s="1" t="s">
        <v>24273</v>
      </c>
      <c r="B593" s="1" t="s">
        <v>24274</v>
      </c>
      <c r="C593" s="1" t="s">
        <v>24275</v>
      </c>
      <c r="D593" s="1" t="s">
        <v>24276</v>
      </c>
      <c r="E593" s="1" t="s">
        <v>24277</v>
      </c>
      <c r="G593" s="1" t="s">
        <v>12314</v>
      </c>
      <c r="I593" s="1" t="s">
        <v>24278</v>
      </c>
      <c r="J593" s="4" t="s">
        <v>24279</v>
      </c>
      <c r="K593" s="1" t="s">
        <v>2309</v>
      </c>
      <c r="L593" s="1" t="s">
        <v>10828</v>
      </c>
      <c r="M593" s="1" t="s">
        <v>24280</v>
      </c>
      <c r="N593" s="1" t="s">
        <v>24281</v>
      </c>
      <c r="O593" s="1" t="s">
        <v>24282</v>
      </c>
      <c r="P593" s="1">
        <v>2.0</v>
      </c>
      <c r="Q593" s="1">
        <v>1.0</v>
      </c>
      <c r="R593" s="1">
        <v>8.0</v>
      </c>
      <c r="S593" s="1">
        <v>1.0</v>
      </c>
      <c r="T593" s="1">
        <v>5.0</v>
      </c>
      <c r="U593" s="1">
        <v>277.0</v>
      </c>
      <c r="V593" s="1" t="s">
        <v>24283</v>
      </c>
      <c r="W593" s="10">
        <v>43057.0</v>
      </c>
      <c r="X593" s="1" t="s">
        <v>135</v>
      </c>
      <c r="Y593" s="1" t="s">
        <v>199</v>
      </c>
    </row>
    <row r="594">
      <c r="A594" s="1" t="s">
        <v>24284</v>
      </c>
      <c r="B594" s="1" t="s">
        <v>24285</v>
      </c>
      <c r="C594" s="1" t="s">
        <v>24286</v>
      </c>
      <c r="J594" s="4" t="s">
        <v>24287</v>
      </c>
      <c r="K594" s="1" t="s">
        <v>30</v>
      </c>
      <c r="L594" s="1" t="s">
        <v>10828</v>
      </c>
      <c r="M594" s="1" t="s">
        <v>10828</v>
      </c>
      <c r="N594" s="1" t="s">
        <v>24288</v>
      </c>
      <c r="O594" s="1" t="s">
        <v>24289</v>
      </c>
      <c r="P594" s="1">
        <v>1.0</v>
      </c>
      <c r="Q594" s="1">
        <v>1.0</v>
      </c>
      <c r="T594" s="1">
        <v>2.0</v>
      </c>
      <c r="U594" s="1">
        <v>81.0</v>
      </c>
      <c r="V594" s="1" t="s">
        <v>24290</v>
      </c>
      <c r="W594" s="10">
        <v>44084.0</v>
      </c>
      <c r="X594" s="1"/>
      <c r="Y594" s="1" t="s">
        <v>199</v>
      </c>
    </row>
    <row r="595">
      <c r="A595" s="1" t="s">
        <v>24291</v>
      </c>
      <c r="B595" s="1" t="s">
        <v>24292</v>
      </c>
      <c r="C595" s="1" t="s">
        <v>21239</v>
      </c>
      <c r="D595" s="1" t="s">
        <v>21240</v>
      </c>
      <c r="I595" s="1" t="s">
        <v>24293</v>
      </c>
      <c r="J595" s="4" t="s">
        <v>24294</v>
      </c>
      <c r="K595" s="1" t="s">
        <v>130</v>
      </c>
      <c r="L595" s="1" t="s">
        <v>10828</v>
      </c>
      <c r="M595" s="1" t="s">
        <v>10828</v>
      </c>
      <c r="N595" s="1" t="s">
        <v>24295</v>
      </c>
      <c r="O595" s="1" t="s">
        <v>24296</v>
      </c>
      <c r="P595" s="1">
        <v>1.0</v>
      </c>
      <c r="Q595" s="1">
        <v>2.0</v>
      </c>
      <c r="U595" s="1">
        <v>44.0</v>
      </c>
      <c r="V595" s="1" t="s">
        <v>24297</v>
      </c>
      <c r="W595" s="10">
        <v>42198.0</v>
      </c>
      <c r="X595" s="1"/>
      <c r="Y595" s="1" t="s">
        <v>168</v>
      </c>
    </row>
    <row r="596">
      <c r="A596" s="1" t="s">
        <v>24298</v>
      </c>
      <c r="B596" s="1" t="s">
        <v>24299</v>
      </c>
      <c r="C596" s="1" t="s">
        <v>24300</v>
      </c>
      <c r="H596" s="1" t="s">
        <v>24301</v>
      </c>
      <c r="I596" s="1" t="s">
        <v>24302</v>
      </c>
      <c r="J596" s="4" t="s">
        <v>24303</v>
      </c>
      <c r="K596" s="1" t="s">
        <v>30</v>
      </c>
      <c r="L596" s="1" t="s">
        <v>10828</v>
      </c>
      <c r="M596" s="1" t="s">
        <v>10828</v>
      </c>
      <c r="N596" s="1" t="s">
        <v>24304</v>
      </c>
      <c r="O596" s="1" t="s">
        <v>24305</v>
      </c>
      <c r="P596" s="1">
        <v>2.0</v>
      </c>
      <c r="U596" s="1">
        <v>5.0</v>
      </c>
      <c r="V596" s="1" t="s">
        <v>24306</v>
      </c>
      <c r="W596" s="10">
        <v>43902.0</v>
      </c>
      <c r="X596" s="1" t="s">
        <v>95</v>
      </c>
      <c r="Y596" s="1" t="s">
        <v>168</v>
      </c>
    </row>
    <row r="597">
      <c r="A597" s="1" t="s">
        <v>17506</v>
      </c>
      <c r="B597" s="1" t="s">
        <v>17507</v>
      </c>
      <c r="C597" s="1" t="s">
        <v>17508</v>
      </c>
      <c r="D597" s="1" t="s">
        <v>17509</v>
      </c>
      <c r="F597" s="1" t="s">
        <v>17510</v>
      </c>
      <c r="G597" s="1" t="s">
        <v>17511</v>
      </c>
      <c r="I597" s="1" t="s">
        <v>17512</v>
      </c>
      <c r="J597" s="4" t="s">
        <v>17513</v>
      </c>
      <c r="K597" s="1" t="s">
        <v>30</v>
      </c>
      <c r="L597" s="1" t="s">
        <v>10828</v>
      </c>
      <c r="M597" s="1" t="s">
        <v>17514</v>
      </c>
      <c r="N597" s="1" t="s">
        <v>17515</v>
      </c>
      <c r="O597" s="1" t="s">
        <v>17516</v>
      </c>
      <c r="P597" s="1">
        <v>1.0</v>
      </c>
      <c r="Q597" s="1">
        <v>1.0</v>
      </c>
      <c r="U597" s="1">
        <v>61.0</v>
      </c>
      <c r="V597" s="1" t="s">
        <v>17517</v>
      </c>
      <c r="W597" s="10">
        <v>41949.0</v>
      </c>
      <c r="X597" s="1" t="s">
        <v>95</v>
      </c>
      <c r="Y597" s="1" t="s">
        <v>199</v>
      </c>
    </row>
    <row r="598">
      <c r="A598" s="1" t="s">
        <v>24307</v>
      </c>
      <c r="B598" s="1" t="s">
        <v>24308</v>
      </c>
      <c r="C598" s="1" t="s">
        <v>24309</v>
      </c>
      <c r="J598" s="4" t="s">
        <v>24310</v>
      </c>
      <c r="K598" s="1" t="s">
        <v>30</v>
      </c>
      <c r="L598" s="1" t="s">
        <v>30</v>
      </c>
      <c r="N598" s="1" t="s">
        <v>24311</v>
      </c>
      <c r="O598" s="1" t="s">
        <v>24312</v>
      </c>
      <c r="P598" s="1">
        <v>1.0</v>
      </c>
      <c r="Q598" s="1">
        <v>1.0</v>
      </c>
      <c r="U598" s="1">
        <v>5.0</v>
      </c>
      <c r="V598" s="1" t="s">
        <v>24313</v>
      </c>
      <c r="W598" s="10">
        <v>44175.0</v>
      </c>
      <c r="X598" s="1"/>
      <c r="Y598" s="6"/>
    </row>
    <row r="599">
      <c r="A599" s="1" t="s">
        <v>24314</v>
      </c>
      <c r="B599" s="1" t="s">
        <v>24315</v>
      </c>
      <c r="C599" s="1" t="s">
        <v>24316</v>
      </c>
      <c r="D599" s="1" t="s">
        <v>24317</v>
      </c>
      <c r="E599" s="1" t="s">
        <v>8177</v>
      </c>
      <c r="J599" s="4" t="s">
        <v>24318</v>
      </c>
      <c r="K599" s="1" t="s">
        <v>30</v>
      </c>
      <c r="L599" s="1" t="s">
        <v>10828</v>
      </c>
      <c r="M599" s="1" t="s">
        <v>10828</v>
      </c>
      <c r="N599" s="1" t="s">
        <v>24319</v>
      </c>
      <c r="O599" s="1" t="s">
        <v>24320</v>
      </c>
      <c r="P599" s="1">
        <v>1.0</v>
      </c>
      <c r="Q599" s="1">
        <v>1.0</v>
      </c>
      <c r="U599" s="1">
        <v>4.0</v>
      </c>
      <c r="V599" s="1" t="s">
        <v>24321</v>
      </c>
      <c r="W599" s="9"/>
      <c r="X599" s="1"/>
      <c r="Y599" s="1" t="s">
        <v>168</v>
      </c>
    </row>
    <row r="600">
      <c r="A600" s="1" t="s">
        <v>24322</v>
      </c>
      <c r="B600" s="1" t="s">
        <v>24323</v>
      </c>
      <c r="C600" s="1" t="s">
        <v>24324</v>
      </c>
      <c r="D600" s="1" t="s">
        <v>24325</v>
      </c>
      <c r="G600" s="1" t="s">
        <v>24326</v>
      </c>
      <c r="J600" s="4" t="s">
        <v>24327</v>
      </c>
      <c r="K600" s="1" t="s">
        <v>30</v>
      </c>
      <c r="L600" s="1" t="s">
        <v>10828</v>
      </c>
      <c r="M600" s="1" t="s">
        <v>24328</v>
      </c>
      <c r="N600" s="1" t="s">
        <v>24329</v>
      </c>
      <c r="O600" s="1" t="s">
        <v>24330</v>
      </c>
      <c r="P600" s="1">
        <v>1.0</v>
      </c>
      <c r="Q600" s="1">
        <v>1.0</v>
      </c>
      <c r="U600" s="1">
        <v>3.0</v>
      </c>
      <c r="V600" s="1" t="s">
        <v>24331</v>
      </c>
      <c r="W600" s="9"/>
      <c r="X600" s="1"/>
      <c r="Y600" s="1" t="s">
        <v>168</v>
      </c>
    </row>
    <row r="601">
      <c r="A601" s="1" t="s">
        <v>24332</v>
      </c>
      <c r="B601" s="1" t="s">
        <v>24333</v>
      </c>
      <c r="C601" s="1" t="s">
        <v>24334</v>
      </c>
      <c r="D601" s="1" t="s">
        <v>24335</v>
      </c>
      <c r="H601" s="1" t="s">
        <v>24336</v>
      </c>
      <c r="I601" s="1" t="s">
        <v>24337</v>
      </c>
      <c r="J601" s="4" t="s">
        <v>24338</v>
      </c>
      <c r="K601" s="1" t="s">
        <v>30</v>
      </c>
      <c r="L601" s="1" t="s">
        <v>79</v>
      </c>
      <c r="M601" s="1" t="s">
        <v>20099</v>
      </c>
      <c r="N601" s="1" t="s">
        <v>24339</v>
      </c>
      <c r="O601" s="1" t="s">
        <v>24340</v>
      </c>
      <c r="P601" s="1">
        <v>1.0</v>
      </c>
      <c r="U601" s="1">
        <v>15.0</v>
      </c>
      <c r="V601" s="1" t="s">
        <v>24341</v>
      </c>
      <c r="W601" s="10">
        <v>43473.0</v>
      </c>
      <c r="X601" s="1"/>
      <c r="Y601" s="1" t="s">
        <v>36</v>
      </c>
    </row>
    <row r="602">
      <c r="A602" s="1" t="s">
        <v>24342</v>
      </c>
      <c r="B602" s="1" t="s">
        <v>24343</v>
      </c>
      <c r="C602" s="1" t="s">
        <v>24344</v>
      </c>
      <c r="D602" s="1" t="s">
        <v>24345</v>
      </c>
      <c r="G602" s="1" t="s">
        <v>1589</v>
      </c>
      <c r="I602" s="1" t="s">
        <v>24346</v>
      </c>
      <c r="J602" s="4" t="s">
        <v>24347</v>
      </c>
      <c r="K602" s="1" t="s">
        <v>30</v>
      </c>
      <c r="L602" s="1" t="s">
        <v>10828</v>
      </c>
      <c r="M602" s="1" t="s">
        <v>10828</v>
      </c>
      <c r="N602" s="1" t="s">
        <v>24348</v>
      </c>
      <c r="O602" s="1" t="s">
        <v>24349</v>
      </c>
      <c r="P602" s="1">
        <v>1.0</v>
      </c>
      <c r="Q602" s="1">
        <v>1.0</v>
      </c>
      <c r="R602" s="1">
        <v>1.0</v>
      </c>
      <c r="U602" s="1">
        <v>92.0</v>
      </c>
      <c r="V602" s="1" t="s">
        <v>24350</v>
      </c>
      <c r="W602" s="10">
        <v>44174.0</v>
      </c>
      <c r="X602" s="1"/>
      <c r="Y602" s="1" t="s">
        <v>168</v>
      </c>
    </row>
    <row r="603">
      <c r="A603" s="1" t="s">
        <v>24351</v>
      </c>
      <c r="B603" s="1" t="s">
        <v>24352</v>
      </c>
      <c r="C603" s="1" t="s">
        <v>24353</v>
      </c>
      <c r="I603" s="1" t="s">
        <v>24354</v>
      </c>
      <c r="J603" s="4" t="s">
        <v>24355</v>
      </c>
      <c r="K603" s="1" t="s">
        <v>30</v>
      </c>
      <c r="L603" s="1" t="s">
        <v>10828</v>
      </c>
      <c r="M603" s="1" t="s">
        <v>10828</v>
      </c>
      <c r="N603" s="1" t="s">
        <v>24356</v>
      </c>
      <c r="O603" s="1" t="s">
        <v>24357</v>
      </c>
      <c r="P603" s="1">
        <v>1.0</v>
      </c>
      <c r="Q603" s="1">
        <v>1.0</v>
      </c>
      <c r="T603" s="1">
        <v>6.0</v>
      </c>
      <c r="U603" s="1">
        <v>27.0</v>
      </c>
      <c r="V603" s="1" t="s">
        <v>24358</v>
      </c>
      <c r="W603" s="9"/>
      <c r="X603" s="1"/>
      <c r="Y603" s="1" t="s">
        <v>199</v>
      </c>
    </row>
    <row r="604">
      <c r="A604" s="1" t="s">
        <v>24359</v>
      </c>
      <c r="B604" s="1" t="s">
        <v>24360</v>
      </c>
      <c r="C604" s="1" t="s">
        <v>24361</v>
      </c>
      <c r="I604" s="1" t="s">
        <v>24362</v>
      </c>
      <c r="J604" s="4" t="s">
        <v>24363</v>
      </c>
      <c r="K604" s="1" t="s">
        <v>30</v>
      </c>
      <c r="L604" s="1" t="s">
        <v>10828</v>
      </c>
      <c r="M604" s="1" t="s">
        <v>10828</v>
      </c>
      <c r="N604" s="1" t="s">
        <v>23400</v>
      </c>
      <c r="O604" s="1" t="s">
        <v>24364</v>
      </c>
      <c r="P604" s="1">
        <v>1.0</v>
      </c>
      <c r="Q604" s="1">
        <v>1.0</v>
      </c>
      <c r="U604" s="1">
        <v>21.0</v>
      </c>
      <c r="V604" s="1" t="s">
        <v>24365</v>
      </c>
      <c r="W604" s="10">
        <v>44168.0</v>
      </c>
      <c r="X604" s="1"/>
      <c r="Y604" s="1" t="s">
        <v>199</v>
      </c>
    </row>
    <row r="605">
      <c r="A605" s="1" t="s">
        <v>24366</v>
      </c>
      <c r="B605" s="1" t="s">
        <v>24367</v>
      </c>
      <c r="C605" s="1" t="s">
        <v>24368</v>
      </c>
      <c r="D605" s="1" t="s">
        <v>24369</v>
      </c>
      <c r="G605" s="1" t="s">
        <v>24370</v>
      </c>
      <c r="I605" s="1" t="s">
        <v>24371</v>
      </c>
      <c r="J605" s="4" t="s">
        <v>24372</v>
      </c>
      <c r="K605" s="1" t="s">
        <v>30</v>
      </c>
      <c r="L605" s="1" t="s">
        <v>10828</v>
      </c>
      <c r="M605" s="1" t="s">
        <v>10828</v>
      </c>
      <c r="N605" s="1" t="s">
        <v>24373</v>
      </c>
      <c r="O605" s="1" t="s">
        <v>24374</v>
      </c>
      <c r="P605" s="1">
        <v>1.0</v>
      </c>
      <c r="Q605" s="1">
        <v>1.0</v>
      </c>
      <c r="U605" s="1">
        <v>3.0</v>
      </c>
      <c r="V605" s="1" t="s">
        <v>24375</v>
      </c>
      <c r="W605" s="10">
        <v>43983.0</v>
      </c>
      <c r="X605" s="1"/>
      <c r="Y605" s="1" t="s">
        <v>36</v>
      </c>
    </row>
    <row r="606">
      <c r="A606" s="1" t="s">
        <v>24376</v>
      </c>
      <c r="B606" s="1" t="s">
        <v>24377</v>
      </c>
      <c r="C606" s="1" t="s">
        <v>24378</v>
      </c>
      <c r="J606" s="4" t="s">
        <v>24379</v>
      </c>
      <c r="K606" s="1" t="s">
        <v>30</v>
      </c>
      <c r="L606" s="1" t="s">
        <v>79</v>
      </c>
      <c r="M606" s="1" t="s">
        <v>20099</v>
      </c>
      <c r="N606" s="1" t="s">
        <v>24380</v>
      </c>
      <c r="O606" s="1" t="s">
        <v>24381</v>
      </c>
      <c r="P606" s="1">
        <v>1.0</v>
      </c>
      <c r="Q606" s="1">
        <v>1.0</v>
      </c>
      <c r="R606" s="1">
        <v>1.0</v>
      </c>
      <c r="U606" s="1">
        <v>7.0</v>
      </c>
      <c r="V606" s="1" t="s">
        <v>24382</v>
      </c>
      <c r="W606" s="9"/>
      <c r="X606" s="1"/>
      <c r="Y606" s="1" t="s">
        <v>36</v>
      </c>
    </row>
    <row r="607">
      <c r="A607" s="1" t="s">
        <v>24383</v>
      </c>
      <c r="B607" s="1" t="s">
        <v>24384</v>
      </c>
      <c r="C607" s="1" t="s">
        <v>24385</v>
      </c>
      <c r="G607" s="1" t="s">
        <v>12060</v>
      </c>
      <c r="I607" s="1" t="s">
        <v>24386</v>
      </c>
      <c r="J607" s="4" t="s">
        <v>24387</v>
      </c>
      <c r="K607" s="1" t="s">
        <v>30</v>
      </c>
      <c r="L607" s="1" t="s">
        <v>10828</v>
      </c>
      <c r="M607" s="1" t="s">
        <v>10828</v>
      </c>
      <c r="N607" s="1" t="s">
        <v>24388</v>
      </c>
      <c r="O607" s="1" t="s">
        <v>24389</v>
      </c>
      <c r="P607" s="1">
        <v>1.0</v>
      </c>
      <c r="Q607" s="1">
        <v>1.0</v>
      </c>
      <c r="S607" s="1">
        <v>1.0</v>
      </c>
      <c r="U607" s="1">
        <v>1.0</v>
      </c>
      <c r="V607" s="1" t="s">
        <v>24390</v>
      </c>
      <c r="W607" s="10">
        <v>44173.0</v>
      </c>
      <c r="X607" s="1"/>
      <c r="Y607" s="6"/>
    </row>
    <row r="608">
      <c r="A608" s="1" t="s">
        <v>24391</v>
      </c>
      <c r="B608" s="1" t="s">
        <v>24392</v>
      </c>
      <c r="C608" s="1" t="s">
        <v>24393</v>
      </c>
      <c r="D608" s="1" t="s">
        <v>24394</v>
      </c>
      <c r="F608" s="1" t="s">
        <v>24395</v>
      </c>
      <c r="G608" s="1" t="s">
        <v>24396</v>
      </c>
      <c r="J608" s="4" t="s">
        <v>24397</v>
      </c>
      <c r="K608" s="1" t="s">
        <v>30</v>
      </c>
      <c r="L608" s="1" t="s">
        <v>10828</v>
      </c>
      <c r="M608" s="1" t="s">
        <v>10828</v>
      </c>
      <c r="N608" s="1" t="s">
        <v>24398</v>
      </c>
      <c r="O608" s="1" t="s">
        <v>24399</v>
      </c>
      <c r="P608" s="1">
        <v>1.0</v>
      </c>
      <c r="Q608" s="1">
        <v>1.0</v>
      </c>
      <c r="U608" s="1">
        <v>1.0</v>
      </c>
      <c r="V608" s="1" t="s">
        <v>24400</v>
      </c>
      <c r="W608" s="10">
        <v>44172.0</v>
      </c>
      <c r="X608" s="1" t="s">
        <v>95</v>
      </c>
      <c r="Y608" s="1" t="s">
        <v>36</v>
      </c>
    </row>
    <row r="609">
      <c r="A609" s="1" t="s">
        <v>24401</v>
      </c>
      <c r="B609" s="1" t="s">
        <v>24402</v>
      </c>
      <c r="C609" s="1" t="s">
        <v>24403</v>
      </c>
      <c r="J609" s="4" t="s">
        <v>24404</v>
      </c>
      <c r="K609" s="1" t="s">
        <v>30</v>
      </c>
      <c r="L609" s="1" t="s">
        <v>10828</v>
      </c>
      <c r="M609" s="1" t="s">
        <v>10828</v>
      </c>
      <c r="N609" s="1" t="s">
        <v>24405</v>
      </c>
      <c r="O609" s="1" t="s">
        <v>24406</v>
      </c>
      <c r="P609" s="1">
        <v>1.0</v>
      </c>
      <c r="U609" s="1">
        <v>64.0</v>
      </c>
      <c r="V609" s="1" t="s">
        <v>24407</v>
      </c>
      <c r="W609" s="10">
        <v>43652.0</v>
      </c>
      <c r="X609" s="1"/>
      <c r="Y609" s="1" t="s">
        <v>36</v>
      </c>
    </row>
    <row r="610">
      <c r="A610" s="1" t="s">
        <v>24408</v>
      </c>
      <c r="B610" s="1" t="s">
        <v>24409</v>
      </c>
      <c r="C610" s="1" t="s">
        <v>24410</v>
      </c>
      <c r="D610" s="1" t="s">
        <v>24411</v>
      </c>
      <c r="F610" s="1" t="s">
        <v>24412</v>
      </c>
      <c r="G610" s="1" t="s">
        <v>24413</v>
      </c>
      <c r="I610" s="1" t="s">
        <v>24414</v>
      </c>
      <c r="J610" s="4" t="s">
        <v>24415</v>
      </c>
      <c r="K610" s="1" t="s">
        <v>30</v>
      </c>
      <c r="L610" s="1" t="s">
        <v>10828</v>
      </c>
      <c r="M610" s="1" t="s">
        <v>24416</v>
      </c>
      <c r="N610" s="1" t="s">
        <v>24417</v>
      </c>
      <c r="O610" s="1" t="s">
        <v>24418</v>
      </c>
      <c r="P610" s="1">
        <v>1.0</v>
      </c>
      <c r="Q610" s="1">
        <v>1.0</v>
      </c>
      <c r="R610" s="1">
        <v>1.0</v>
      </c>
      <c r="U610" s="1">
        <v>4.0</v>
      </c>
      <c r="V610" s="1" t="s">
        <v>24419</v>
      </c>
      <c r="W610" s="10">
        <v>44171.0</v>
      </c>
      <c r="X610" s="1" t="s">
        <v>95</v>
      </c>
      <c r="Y610" s="1" t="s">
        <v>168</v>
      </c>
    </row>
    <row r="611">
      <c r="A611" s="1" t="s">
        <v>24420</v>
      </c>
      <c r="B611" s="1" t="s">
        <v>24421</v>
      </c>
      <c r="C611" s="1" t="s">
        <v>24422</v>
      </c>
      <c r="J611" s="4" t="s">
        <v>24423</v>
      </c>
      <c r="K611" s="1" t="s">
        <v>30</v>
      </c>
      <c r="L611" s="1" t="s">
        <v>79</v>
      </c>
      <c r="M611" s="1" t="s">
        <v>20099</v>
      </c>
      <c r="N611" s="1" t="s">
        <v>24424</v>
      </c>
      <c r="O611" s="1" t="s">
        <v>24425</v>
      </c>
      <c r="P611" s="1">
        <v>2.0</v>
      </c>
      <c r="Q611" s="1">
        <v>1.0</v>
      </c>
      <c r="U611" s="1">
        <v>4.0</v>
      </c>
      <c r="V611" s="1" t="s">
        <v>24426</v>
      </c>
      <c r="W611" s="10">
        <v>44103.0</v>
      </c>
      <c r="X611" s="1"/>
      <c r="Y611" s="6"/>
    </row>
    <row r="612">
      <c r="A612" s="1" t="s">
        <v>24427</v>
      </c>
      <c r="B612" s="1" t="s">
        <v>24428</v>
      </c>
      <c r="C612" s="1" t="s">
        <v>24429</v>
      </c>
      <c r="D612" s="1" t="s">
        <v>24430</v>
      </c>
      <c r="E612" s="1" t="s">
        <v>24431</v>
      </c>
      <c r="I612" s="1" t="s">
        <v>24432</v>
      </c>
      <c r="J612" s="4" t="s">
        <v>24433</v>
      </c>
      <c r="K612" s="1" t="s">
        <v>30</v>
      </c>
      <c r="L612" s="1" t="s">
        <v>10828</v>
      </c>
      <c r="M612" s="1" t="s">
        <v>10828</v>
      </c>
      <c r="N612" s="1" t="s">
        <v>24434</v>
      </c>
      <c r="O612" s="1" t="s">
        <v>24435</v>
      </c>
      <c r="P612" s="1">
        <v>1.0</v>
      </c>
      <c r="Q612" s="1">
        <v>1.0</v>
      </c>
      <c r="U612" s="1">
        <v>4.0</v>
      </c>
      <c r="V612" s="1" t="s">
        <v>24436</v>
      </c>
      <c r="W612" s="9"/>
      <c r="X612" s="1"/>
      <c r="Y612" s="1" t="s">
        <v>168</v>
      </c>
    </row>
    <row r="613">
      <c r="A613" s="1" t="s">
        <v>24437</v>
      </c>
      <c r="B613" s="1" t="s">
        <v>24438</v>
      </c>
      <c r="C613" s="1" t="s">
        <v>24439</v>
      </c>
      <c r="J613" s="4" t="s">
        <v>24440</v>
      </c>
      <c r="K613" s="1" t="s">
        <v>30</v>
      </c>
      <c r="L613" s="1" t="s">
        <v>10828</v>
      </c>
      <c r="M613" s="1" t="s">
        <v>20472</v>
      </c>
      <c r="N613" s="1" t="s">
        <v>24441</v>
      </c>
      <c r="O613" s="1" t="s">
        <v>24442</v>
      </c>
      <c r="P613" s="1">
        <v>1.0</v>
      </c>
      <c r="Q613" s="1">
        <v>1.0</v>
      </c>
      <c r="U613" s="1">
        <v>4.0</v>
      </c>
      <c r="V613" s="1" t="s">
        <v>24443</v>
      </c>
      <c r="W613" s="10">
        <v>44063.0</v>
      </c>
      <c r="X613" s="1"/>
      <c r="Y613" s="1" t="s">
        <v>3334</v>
      </c>
    </row>
    <row r="614">
      <c r="A614" s="1" t="s">
        <v>24444</v>
      </c>
      <c r="B614" s="1" t="s">
        <v>21781</v>
      </c>
      <c r="C614" s="1" t="s">
        <v>24445</v>
      </c>
      <c r="J614" s="4" t="s">
        <v>24446</v>
      </c>
      <c r="K614" s="1" t="s">
        <v>30</v>
      </c>
      <c r="L614" s="1" t="s">
        <v>10828</v>
      </c>
      <c r="M614" s="1" t="s">
        <v>10828</v>
      </c>
      <c r="N614" s="1" t="s">
        <v>24447</v>
      </c>
      <c r="O614" s="1" t="s">
        <v>24448</v>
      </c>
      <c r="P614" s="1">
        <v>1.0</v>
      </c>
      <c r="Q614" s="1">
        <v>1.0</v>
      </c>
      <c r="U614" s="1">
        <v>59.0</v>
      </c>
      <c r="V614" s="1" t="s">
        <v>24449</v>
      </c>
      <c r="W614" s="10">
        <v>43882.0</v>
      </c>
      <c r="X614" s="1"/>
      <c r="Y614" s="1" t="s">
        <v>199</v>
      </c>
    </row>
    <row r="615">
      <c r="A615" s="1" t="s">
        <v>24450</v>
      </c>
      <c r="B615" s="1" t="s">
        <v>24451</v>
      </c>
      <c r="C615" s="1" t="s">
        <v>24452</v>
      </c>
      <c r="J615" s="4" t="s">
        <v>24453</v>
      </c>
      <c r="K615" s="1" t="s">
        <v>30</v>
      </c>
      <c r="L615" s="1" t="s">
        <v>79</v>
      </c>
      <c r="M615" s="1" t="s">
        <v>20099</v>
      </c>
      <c r="N615" s="1" t="s">
        <v>24454</v>
      </c>
      <c r="O615" s="1" t="s">
        <v>24455</v>
      </c>
      <c r="P615" s="1">
        <v>4.0</v>
      </c>
      <c r="R615" s="1">
        <v>1.0</v>
      </c>
      <c r="U615" s="1">
        <v>16.0</v>
      </c>
      <c r="V615" s="1" t="s">
        <v>24456</v>
      </c>
      <c r="W615" s="9"/>
      <c r="X615" s="1"/>
      <c r="Y615" s="1" t="s">
        <v>199</v>
      </c>
    </row>
    <row r="616">
      <c r="A616" s="1" t="s">
        <v>24457</v>
      </c>
      <c r="B616" s="1" t="s">
        <v>24458</v>
      </c>
      <c r="C616" s="1" t="s">
        <v>24459</v>
      </c>
      <c r="D616" s="1" t="s">
        <v>24460</v>
      </c>
      <c r="J616" s="4" t="s">
        <v>24461</v>
      </c>
      <c r="K616" s="1" t="s">
        <v>30</v>
      </c>
      <c r="L616" s="1" t="s">
        <v>10828</v>
      </c>
      <c r="M616" s="1" t="s">
        <v>10828</v>
      </c>
      <c r="N616" s="1" t="s">
        <v>24462</v>
      </c>
      <c r="O616" s="1" t="s">
        <v>24463</v>
      </c>
      <c r="P616" s="1">
        <v>1.0</v>
      </c>
      <c r="Q616" s="1">
        <v>1.0</v>
      </c>
      <c r="U616" s="1">
        <v>1.0</v>
      </c>
      <c r="V616" s="1" t="s">
        <v>24464</v>
      </c>
      <c r="W616" s="10">
        <v>44168.0</v>
      </c>
      <c r="X616" s="1"/>
      <c r="Y616" s="1" t="s">
        <v>168</v>
      </c>
    </row>
    <row r="617">
      <c r="A617" s="1" t="s">
        <v>24465</v>
      </c>
      <c r="B617" s="1" t="s">
        <v>24466</v>
      </c>
      <c r="C617" s="1" t="s">
        <v>24467</v>
      </c>
      <c r="D617" s="1" t="s">
        <v>24467</v>
      </c>
      <c r="I617" s="1" t="s">
        <v>24468</v>
      </c>
      <c r="J617" s="4" t="s">
        <v>24469</v>
      </c>
      <c r="K617" s="1" t="s">
        <v>401</v>
      </c>
      <c r="L617" s="1" t="s">
        <v>10828</v>
      </c>
      <c r="M617" s="1" t="s">
        <v>10828</v>
      </c>
      <c r="N617" s="1" t="s">
        <v>24470</v>
      </c>
      <c r="O617" s="1" t="s">
        <v>24471</v>
      </c>
      <c r="P617" s="1">
        <v>1.0</v>
      </c>
      <c r="Q617" s="1">
        <v>1.0</v>
      </c>
      <c r="U617" s="1">
        <v>16.0</v>
      </c>
      <c r="V617" s="1" t="s">
        <v>24472</v>
      </c>
      <c r="W617" s="10">
        <v>44004.0</v>
      </c>
      <c r="X617" s="1"/>
      <c r="Y617" s="1" t="s">
        <v>168</v>
      </c>
    </row>
    <row r="618">
      <c r="A618" s="1" t="s">
        <v>24473</v>
      </c>
      <c r="B618" s="1" t="s">
        <v>24474</v>
      </c>
      <c r="C618" s="1" t="s">
        <v>24475</v>
      </c>
      <c r="D618" s="1" t="s">
        <v>24476</v>
      </c>
      <c r="F618" s="1" t="s">
        <v>24477</v>
      </c>
      <c r="G618" s="1" t="s">
        <v>24478</v>
      </c>
      <c r="I618" s="1" t="s">
        <v>24479</v>
      </c>
      <c r="J618" s="4" t="s">
        <v>24480</v>
      </c>
      <c r="K618" s="1" t="s">
        <v>30</v>
      </c>
      <c r="L618" s="1" t="s">
        <v>10828</v>
      </c>
      <c r="M618" s="1" t="s">
        <v>10828</v>
      </c>
      <c r="N618" s="1" t="s">
        <v>24481</v>
      </c>
      <c r="O618" s="1" t="s">
        <v>24482</v>
      </c>
      <c r="P618" s="1">
        <v>1.0</v>
      </c>
      <c r="Q618" s="1">
        <v>1.0</v>
      </c>
      <c r="S618" s="1">
        <v>1.0</v>
      </c>
      <c r="U618" s="1">
        <v>70.0</v>
      </c>
      <c r="V618" s="1" t="s">
        <v>24483</v>
      </c>
      <c r="W618" s="10">
        <v>44018.0</v>
      </c>
      <c r="X618" s="1" t="s">
        <v>95</v>
      </c>
      <c r="Y618" s="1" t="s">
        <v>5816</v>
      </c>
    </row>
    <row r="619">
      <c r="A619" s="1" t="s">
        <v>24484</v>
      </c>
      <c r="B619" s="1" t="s">
        <v>24485</v>
      </c>
      <c r="C619" s="1" t="s">
        <v>24486</v>
      </c>
      <c r="E619" s="1" t="s">
        <v>24487</v>
      </c>
      <c r="F619" s="1" t="s">
        <v>24488</v>
      </c>
      <c r="G619" s="1" t="s">
        <v>522</v>
      </c>
      <c r="I619" s="1" t="s">
        <v>24489</v>
      </c>
      <c r="J619" s="4" t="s">
        <v>24490</v>
      </c>
      <c r="K619" s="1" t="s">
        <v>30</v>
      </c>
      <c r="L619" s="1" t="s">
        <v>19226</v>
      </c>
      <c r="M619" s="1" t="s">
        <v>19226</v>
      </c>
      <c r="N619" s="1" t="s">
        <v>24491</v>
      </c>
      <c r="O619" s="1" t="s">
        <v>24492</v>
      </c>
      <c r="P619" s="1">
        <v>1.0</v>
      </c>
      <c r="Q619" s="1">
        <v>1.0</v>
      </c>
      <c r="U619" s="1">
        <v>2.0</v>
      </c>
      <c r="V619" s="1" t="s">
        <v>24493</v>
      </c>
      <c r="W619" s="9"/>
      <c r="X619" s="1" t="s">
        <v>95</v>
      </c>
      <c r="Y619" s="1" t="s">
        <v>199</v>
      </c>
    </row>
    <row r="620">
      <c r="A620" s="1" t="s">
        <v>24494</v>
      </c>
      <c r="B620" s="1" t="s">
        <v>24495</v>
      </c>
      <c r="C620" s="1" t="s">
        <v>24496</v>
      </c>
      <c r="D620" s="1" t="s">
        <v>24497</v>
      </c>
      <c r="J620" s="4" t="s">
        <v>24498</v>
      </c>
      <c r="K620" s="1" t="s">
        <v>30</v>
      </c>
      <c r="L620" s="1" t="s">
        <v>10828</v>
      </c>
      <c r="M620" s="1" t="s">
        <v>10828</v>
      </c>
      <c r="N620" s="1" t="s">
        <v>24499</v>
      </c>
      <c r="O620" s="1" t="s">
        <v>24500</v>
      </c>
      <c r="P620" s="1">
        <v>1.0</v>
      </c>
      <c r="Q620" s="1">
        <v>1.0</v>
      </c>
      <c r="U620" s="1">
        <v>5.0</v>
      </c>
      <c r="V620" s="1" t="s">
        <v>24501</v>
      </c>
      <c r="W620" s="9"/>
      <c r="X620" s="1" t="s">
        <v>135</v>
      </c>
      <c r="Y620" s="1" t="s">
        <v>199</v>
      </c>
    </row>
    <row r="621">
      <c r="A621" s="1" t="s">
        <v>24502</v>
      </c>
      <c r="B621" s="1" t="s">
        <v>24503</v>
      </c>
      <c r="C621" s="1" t="s">
        <v>20067</v>
      </c>
      <c r="J621" s="4" t="s">
        <v>24504</v>
      </c>
      <c r="K621" s="1" t="s">
        <v>30</v>
      </c>
      <c r="L621" s="1" t="s">
        <v>10828</v>
      </c>
      <c r="M621" s="1" t="s">
        <v>10828</v>
      </c>
      <c r="N621" s="1" t="s">
        <v>24505</v>
      </c>
      <c r="O621" s="1" t="s">
        <v>24506</v>
      </c>
      <c r="P621" s="1">
        <v>1.0</v>
      </c>
      <c r="Q621" s="1">
        <v>1.0</v>
      </c>
      <c r="U621" s="1">
        <v>14.0</v>
      </c>
      <c r="V621" s="1" t="s">
        <v>24507</v>
      </c>
      <c r="W621" s="10">
        <v>42647.0</v>
      </c>
      <c r="X621" s="1"/>
      <c r="Y621" s="1" t="s">
        <v>36</v>
      </c>
    </row>
    <row r="622">
      <c r="A622" s="1" t="s">
        <v>24508</v>
      </c>
      <c r="B622" s="1" t="s">
        <v>24509</v>
      </c>
      <c r="C622" s="1" t="s">
        <v>24510</v>
      </c>
      <c r="D622" s="1" t="s">
        <v>24511</v>
      </c>
      <c r="F622" s="1" t="s">
        <v>24512</v>
      </c>
      <c r="G622" s="1" t="s">
        <v>24513</v>
      </c>
      <c r="I622" s="1" t="s">
        <v>24514</v>
      </c>
      <c r="J622" s="4" t="s">
        <v>24515</v>
      </c>
      <c r="K622" s="1" t="s">
        <v>30</v>
      </c>
      <c r="L622" s="1" t="s">
        <v>10828</v>
      </c>
      <c r="M622" s="1" t="s">
        <v>10828</v>
      </c>
      <c r="N622" s="1" t="s">
        <v>24516</v>
      </c>
      <c r="O622" s="1" t="s">
        <v>24517</v>
      </c>
      <c r="P622" s="1">
        <v>1.0</v>
      </c>
      <c r="Q622" s="1">
        <v>1.0</v>
      </c>
      <c r="S622" s="1">
        <v>1.0</v>
      </c>
      <c r="U622" s="1">
        <v>12.0</v>
      </c>
      <c r="V622" s="1" t="s">
        <v>24518</v>
      </c>
      <c r="W622" s="10">
        <v>44165.0</v>
      </c>
      <c r="X622" s="1" t="s">
        <v>95</v>
      </c>
      <c r="Y622" s="1"/>
    </row>
    <row r="623">
      <c r="A623" s="1" t="s">
        <v>24519</v>
      </c>
      <c r="B623" s="1" t="s">
        <v>24520</v>
      </c>
      <c r="C623" s="1" t="s">
        <v>24521</v>
      </c>
      <c r="D623" s="1" t="s">
        <v>24522</v>
      </c>
      <c r="E623" s="1" t="s">
        <v>24523</v>
      </c>
      <c r="J623" s="4" t="s">
        <v>24524</v>
      </c>
      <c r="K623" s="1" t="s">
        <v>30</v>
      </c>
      <c r="L623" s="1" t="s">
        <v>30</v>
      </c>
      <c r="N623" s="1" t="s">
        <v>24525</v>
      </c>
      <c r="O623" s="1" t="s">
        <v>24526</v>
      </c>
      <c r="P623" s="1">
        <v>1.0</v>
      </c>
      <c r="Q623" s="1">
        <v>1.0</v>
      </c>
      <c r="U623" s="1">
        <v>66678.0</v>
      </c>
      <c r="V623" s="1" t="s">
        <v>24527</v>
      </c>
      <c r="W623" s="9"/>
      <c r="X623" s="1"/>
      <c r="Y623" s="1" t="s">
        <v>36</v>
      </c>
    </row>
    <row r="624">
      <c r="A624" s="1" t="s">
        <v>24528</v>
      </c>
      <c r="B624" s="1" t="s">
        <v>24529</v>
      </c>
      <c r="C624" s="1" t="s">
        <v>24530</v>
      </c>
      <c r="D624" s="1" t="s">
        <v>24531</v>
      </c>
      <c r="E624" s="1" t="s">
        <v>24532</v>
      </c>
      <c r="G624" s="1" t="s">
        <v>1368</v>
      </c>
      <c r="I624" s="1" t="s">
        <v>24533</v>
      </c>
      <c r="J624" s="4" t="s">
        <v>24534</v>
      </c>
      <c r="K624" s="1" t="s">
        <v>30</v>
      </c>
      <c r="L624" s="1" t="s">
        <v>10828</v>
      </c>
      <c r="M624" s="1" t="s">
        <v>10828</v>
      </c>
      <c r="N624" s="1" t="s">
        <v>24535</v>
      </c>
      <c r="O624" s="1" t="s">
        <v>24536</v>
      </c>
      <c r="P624" s="1">
        <v>1.0</v>
      </c>
      <c r="Q624" s="1">
        <v>1.0</v>
      </c>
      <c r="U624" s="1">
        <v>37.0</v>
      </c>
      <c r="V624" s="1" t="s">
        <v>24537</v>
      </c>
      <c r="W624" s="10">
        <v>44163.0</v>
      </c>
      <c r="X624" s="1" t="s">
        <v>135</v>
      </c>
      <c r="Y624" s="1" t="s">
        <v>36</v>
      </c>
    </row>
    <row r="625">
      <c r="A625" s="1" t="s">
        <v>24538</v>
      </c>
      <c r="B625" s="1" t="s">
        <v>24539</v>
      </c>
      <c r="C625" s="1" t="s">
        <v>24540</v>
      </c>
      <c r="D625" s="1" t="s">
        <v>24541</v>
      </c>
      <c r="H625" s="1" t="s">
        <v>24542</v>
      </c>
      <c r="I625" s="1" t="s">
        <v>24543</v>
      </c>
      <c r="J625" s="4" t="s">
        <v>24544</v>
      </c>
      <c r="K625" s="1" t="s">
        <v>401</v>
      </c>
      <c r="L625" s="1" t="s">
        <v>79</v>
      </c>
      <c r="M625" s="1" t="s">
        <v>20575</v>
      </c>
      <c r="N625" s="1" t="s">
        <v>24545</v>
      </c>
      <c r="O625" s="1" t="s">
        <v>24546</v>
      </c>
      <c r="P625" s="1">
        <v>1.0</v>
      </c>
      <c r="Q625" s="1">
        <v>1.0</v>
      </c>
      <c r="R625" s="1">
        <v>2.0</v>
      </c>
      <c r="U625" s="1">
        <v>7.0</v>
      </c>
      <c r="V625" s="1" t="s">
        <v>24547</v>
      </c>
      <c r="W625" s="10">
        <v>44164.0</v>
      </c>
      <c r="X625" s="1" t="s">
        <v>135</v>
      </c>
      <c r="Y625" s="1" t="s">
        <v>199</v>
      </c>
    </row>
    <row r="626">
      <c r="A626" s="1" t="s">
        <v>24548</v>
      </c>
      <c r="B626" s="1" t="s">
        <v>24549</v>
      </c>
      <c r="C626" s="1" t="s">
        <v>23996</v>
      </c>
      <c r="J626" s="4" t="s">
        <v>24550</v>
      </c>
      <c r="K626" s="1" t="s">
        <v>2309</v>
      </c>
      <c r="L626" s="1" t="s">
        <v>10828</v>
      </c>
      <c r="M626" s="1" t="s">
        <v>19270</v>
      </c>
      <c r="N626" s="1" t="s">
        <v>24551</v>
      </c>
      <c r="O626" s="1" t="s">
        <v>24552</v>
      </c>
      <c r="P626" s="1">
        <v>1.0</v>
      </c>
      <c r="Q626" s="1">
        <v>1.0</v>
      </c>
      <c r="U626" s="1">
        <v>8.0</v>
      </c>
      <c r="V626" s="1" t="s">
        <v>24553</v>
      </c>
      <c r="W626" s="9"/>
      <c r="X626" s="1"/>
      <c r="Y626" s="1" t="s">
        <v>36</v>
      </c>
    </row>
    <row r="627">
      <c r="A627" s="1" t="s">
        <v>24554</v>
      </c>
      <c r="B627" s="1" t="s">
        <v>21043</v>
      </c>
      <c r="C627" s="1" t="s">
        <v>24555</v>
      </c>
      <c r="J627" s="4" t="s">
        <v>24556</v>
      </c>
      <c r="K627" s="1" t="s">
        <v>2309</v>
      </c>
      <c r="L627" s="1" t="s">
        <v>10828</v>
      </c>
      <c r="M627" s="1" t="s">
        <v>10828</v>
      </c>
      <c r="N627" s="1" t="s">
        <v>24557</v>
      </c>
      <c r="O627" s="1" t="s">
        <v>24558</v>
      </c>
      <c r="P627" s="1">
        <v>1.0</v>
      </c>
      <c r="Q627" s="1">
        <v>1.0</v>
      </c>
      <c r="U627" s="1">
        <v>2.0</v>
      </c>
      <c r="V627" s="1" t="s">
        <v>24559</v>
      </c>
      <c r="W627" s="10">
        <v>44160.0</v>
      </c>
      <c r="X627" s="1" t="s">
        <v>95</v>
      </c>
      <c r="Y627" s="1" t="s">
        <v>199</v>
      </c>
    </row>
    <row r="628">
      <c r="A628" s="1" t="s">
        <v>24560</v>
      </c>
      <c r="B628" s="1" t="s">
        <v>24561</v>
      </c>
      <c r="C628" s="1" t="s">
        <v>24562</v>
      </c>
      <c r="J628" s="4" t="s">
        <v>24563</v>
      </c>
      <c r="K628" s="1" t="s">
        <v>30</v>
      </c>
      <c r="L628" s="1" t="s">
        <v>10828</v>
      </c>
      <c r="M628" s="1" t="s">
        <v>22917</v>
      </c>
      <c r="N628" s="1" t="s">
        <v>24564</v>
      </c>
      <c r="O628" s="1" t="s">
        <v>24565</v>
      </c>
      <c r="P628" s="1">
        <v>1.0</v>
      </c>
      <c r="Q628" s="1">
        <v>1.0</v>
      </c>
      <c r="U628" s="1">
        <v>4.0</v>
      </c>
      <c r="V628" s="1" t="s">
        <v>24566</v>
      </c>
      <c r="W628" s="10">
        <v>44086.0</v>
      </c>
      <c r="X628" s="1"/>
      <c r="Y628" s="1" t="s">
        <v>36</v>
      </c>
    </row>
    <row r="629">
      <c r="A629" s="1" t="s">
        <v>24567</v>
      </c>
      <c r="B629" s="1" t="s">
        <v>24568</v>
      </c>
      <c r="C629" s="1" t="s">
        <v>24569</v>
      </c>
      <c r="D629" s="1" t="s">
        <v>24570</v>
      </c>
      <c r="J629" s="4" t="s">
        <v>24571</v>
      </c>
      <c r="K629" s="1" t="s">
        <v>30</v>
      </c>
      <c r="L629" s="1" t="s">
        <v>79</v>
      </c>
      <c r="M629" s="1" t="s">
        <v>19562</v>
      </c>
      <c r="N629" s="1" t="s">
        <v>24572</v>
      </c>
      <c r="O629" s="1" t="s">
        <v>24573</v>
      </c>
      <c r="P629" s="1">
        <v>3.0</v>
      </c>
      <c r="Q629" s="1">
        <v>2.0</v>
      </c>
      <c r="S629" s="1">
        <v>1.0</v>
      </c>
      <c r="U629" s="1">
        <v>25.0</v>
      </c>
      <c r="V629" s="1" t="s">
        <v>24574</v>
      </c>
      <c r="W629" s="10">
        <v>44156.0</v>
      </c>
      <c r="X629" s="1"/>
      <c r="Y629" s="1" t="s">
        <v>36</v>
      </c>
    </row>
    <row r="630">
      <c r="A630" s="1" t="s">
        <v>24575</v>
      </c>
      <c r="B630" s="1" t="s">
        <v>24576</v>
      </c>
      <c r="C630" s="1" t="s">
        <v>24577</v>
      </c>
      <c r="D630" s="1" t="s">
        <v>24578</v>
      </c>
      <c r="I630" s="1" t="s">
        <v>24579</v>
      </c>
      <c r="J630" s="4" t="s">
        <v>24580</v>
      </c>
      <c r="K630" s="1" t="s">
        <v>30</v>
      </c>
      <c r="L630" s="1" t="s">
        <v>79</v>
      </c>
      <c r="M630" s="1" t="s">
        <v>24581</v>
      </c>
      <c r="N630" s="1" t="s">
        <v>24582</v>
      </c>
      <c r="O630" s="1" t="s">
        <v>24583</v>
      </c>
      <c r="P630" s="1">
        <v>2.0</v>
      </c>
      <c r="Q630" s="1">
        <v>1.0</v>
      </c>
      <c r="U630" s="1">
        <v>17.0</v>
      </c>
      <c r="V630" s="1" t="s">
        <v>24584</v>
      </c>
      <c r="W630" s="9"/>
      <c r="X630" s="1"/>
      <c r="Y630" s="1" t="s">
        <v>199</v>
      </c>
    </row>
    <row r="631">
      <c r="A631" s="1" t="s">
        <v>24585</v>
      </c>
      <c r="B631" s="1" t="s">
        <v>24586</v>
      </c>
      <c r="C631" s="1" t="s">
        <v>24587</v>
      </c>
      <c r="D631" s="1" t="s">
        <v>24588</v>
      </c>
      <c r="G631" s="1" t="s">
        <v>24589</v>
      </c>
      <c r="J631" s="4" t="s">
        <v>24590</v>
      </c>
      <c r="K631" s="1" t="s">
        <v>30</v>
      </c>
      <c r="L631" s="1" t="s">
        <v>10828</v>
      </c>
      <c r="M631" s="1" t="s">
        <v>10828</v>
      </c>
      <c r="N631" s="1" t="s">
        <v>24591</v>
      </c>
      <c r="O631" s="1" t="s">
        <v>24592</v>
      </c>
      <c r="P631" s="1">
        <v>1.0</v>
      </c>
      <c r="Q631" s="1">
        <v>1.0</v>
      </c>
      <c r="U631" s="1">
        <v>1.0</v>
      </c>
      <c r="V631" s="1" t="s">
        <v>24593</v>
      </c>
      <c r="W631" s="9"/>
      <c r="X631" s="1"/>
      <c r="Y631" s="6"/>
    </row>
    <row r="632">
      <c r="A632" s="1" t="s">
        <v>24594</v>
      </c>
      <c r="B632" s="1" t="s">
        <v>24595</v>
      </c>
      <c r="C632" s="1" t="s">
        <v>24596</v>
      </c>
      <c r="D632" s="1" t="s">
        <v>24597</v>
      </c>
      <c r="E632" s="1" t="s">
        <v>24598</v>
      </c>
      <c r="F632" s="1" t="s">
        <v>24599</v>
      </c>
      <c r="G632" s="1" t="s">
        <v>24600</v>
      </c>
      <c r="J632" s="4" t="s">
        <v>24601</v>
      </c>
      <c r="K632" s="1" t="s">
        <v>30</v>
      </c>
      <c r="L632" s="1" t="s">
        <v>19226</v>
      </c>
      <c r="M632" s="1" t="s">
        <v>19226</v>
      </c>
      <c r="N632" s="1" t="s">
        <v>24602</v>
      </c>
      <c r="O632" s="1" t="s">
        <v>24603</v>
      </c>
      <c r="P632" s="1">
        <v>1.0</v>
      </c>
      <c r="Q632" s="1">
        <v>1.0</v>
      </c>
      <c r="U632" s="1">
        <v>35.0</v>
      </c>
      <c r="V632" s="1" t="s">
        <v>24604</v>
      </c>
      <c r="W632" s="10">
        <v>44109.0</v>
      </c>
      <c r="X632" s="1" t="s">
        <v>95</v>
      </c>
      <c r="Y632" s="6"/>
    </row>
    <row r="633">
      <c r="A633" s="1" t="s">
        <v>24605</v>
      </c>
      <c r="B633" s="1" t="s">
        <v>24606</v>
      </c>
      <c r="C633" s="1" t="s">
        <v>22487</v>
      </c>
      <c r="D633" s="1" t="s">
        <v>22488</v>
      </c>
      <c r="E633" s="1" t="s">
        <v>22489</v>
      </c>
      <c r="F633" s="1" t="s">
        <v>22490</v>
      </c>
      <c r="G633" s="1" t="s">
        <v>21735</v>
      </c>
      <c r="J633" s="4" t="s">
        <v>24607</v>
      </c>
      <c r="K633" s="1" t="s">
        <v>30</v>
      </c>
      <c r="L633" s="1" t="s">
        <v>10828</v>
      </c>
      <c r="M633" s="1" t="s">
        <v>10828</v>
      </c>
      <c r="N633" s="1" t="s">
        <v>24608</v>
      </c>
      <c r="O633" s="1" t="s">
        <v>24609</v>
      </c>
      <c r="P633" s="1">
        <v>1.0</v>
      </c>
      <c r="Q633" s="1">
        <v>1.0</v>
      </c>
      <c r="R633" s="1">
        <v>1.0</v>
      </c>
      <c r="U633" s="1">
        <v>13.0</v>
      </c>
      <c r="V633" s="1" t="s">
        <v>24610</v>
      </c>
      <c r="W633" s="10">
        <v>44130.0</v>
      </c>
      <c r="X633" s="1" t="s">
        <v>95</v>
      </c>
      <c r="Y633" s="6"/>
    </row>
    <row r="634">
      <c r="A634" s="1" t="s">
        <v>24611</v>
      </c>
      <c r="B634" s="1" t="s">
        <v>24612</v>
      </c>
      <c r="C634" s="1" t="s">
        <v>20310</v>
      </c>
      <c r="D634" s="1" t="s">
        <v>20311</v>
      </c>
      <c r="F634" s="1" t="s">
        <v>20312</v>
      </c>
      <c r="G634" s="1" t="s">
        <v>20313</v>
      </c>
      <c r="I634" s="1" t="s">
        <v>24613</v>
      </c>
      <c r="J634" s="4" t="s">
        <v>24614</v>
      </c>
      <c r="K634" s="1" t="s">
        <v>401</v>
      </c>
      <c r="L634" s="1" t="s">
        <v>10828</v>
      </c>
      <c r="M634" s="1" t="s">
        <v>10828</v>
      </c>
      <c r="N634" s="1" t="s">
        <v>24615</v>
      </c>
      <c r="O634" s="1" t="s">
        <v>24616</v>
      </c>
      <c r="P634" s="1">
        <v>1.0</v>
      </c>
      <c r="Q634" s="1">
        <v>1.0</v>
      </c>
      <c r="U634" s="1">
        <v>8.0</v>
      </c>
      <c r="V634" s="1" t="s">
        <v>24617</v>
      </c>
      <c r="W634" s="10">
        <v>43614.0</v>
      </c>
      <c r="X634" s="1" t="s">
        <v>95</v>
      </c>
      <c r="Y634" s="1" t="s">
        <v>36</v>
      </c>
    </row>
    <row r="635">
      <c r="A635" s="1" t="s">
        <v>24618</v>
      </c>
      <c r="B635" s="1" t="s">
        <v>24619</v>
      </c>
      <c r="C635" s="1" t="s">
        <v>24620</v>
      </c>
      <c r="D635" s="1" t="s">
        <v>24621</v>
      </c>
      <c r="F635" s="1" t="s">
        <v>24622</v>
      </c>
      <c r="G635" s="1" t="s">
        <v>18104</v>
      </c>
      <c r="J635" s="4" t="s">
        <v>24623</v>
      </c>
      <c r="K635" s="1" t="s">
        <v>30</v>
      </c>
      <c r="L635" s="1" t="s">
        <v>51</v>
      </c>
      <c r="M635" s="1" t="s">
        <v>21814</v>
      </c>
      <c r="N635" s="1" t="s">
        <v>24624</v>
      </c>
      <c r="O635" s="1" t="s">
        <v>24625</v>
      </c>
      <c r="P635" s="1">
        <v>1.0</v>
      </c>
      <c r="Q635" s="1">
        <v>1.0</v>
      </c>
      <c r="U635" s="1">
        <v>16.0</v>
      </c>
      <c r="V635" s="1" t="s">
        <v>24626</v>
      </c>
      <c r="W635" s="9"/>
      <c r="X635" s="1" t="s">
        <v>95</v>
      </c>
      <c r="Y635" s="1" t="s">
        <v>199</v>
      </c>
    </row>
    <row r="636">
      <c r="A636" s="1" t="s">
        <v>24627</v>
      </c>
      <c r="B636" s="1" t="s">
        <v>24628</v>
      </c>
      <c r="C636" s="1" t="s">
        <v>24629</v>
      </c>
      <c r="J636" s="4" t="s">
        <v>24630</v>
      </c>
      <c r="K636" s="1" t="s">
        <v>663</v>
      </c>
      <c r="L636" s="1" t="s">
        <v>10828</v>
      </c>
      <c r="M636" s="1" t="s">
        <v>10828</v>
      </c>
      <c r="N636" s="1" t="s">
        <v>24631</v>
      </c>
      <c r="O636" s="1" t="s">
        <v>24632</v>
      </c>
      <c r="P636" s="1">
        <v>1.0</v>
      </c>
      <c r="Q636" s="1">
        <v>1.0</v>
      </c>
      <c r="U636" s="1">
        <v>19.0</v>
      </c>
      <c r="V636" s="1" t="s">
        <v>24633</v>
      </c>
      <c r="W636" s="10">
        <v>44014.0</v>
      </c>
      <c r="X636" s="1"/>
      <c r="Y636" s="1" t="s">
        <v>199</v>
      </c>
    </row>
    <row r="637">
      <c r="A637" s="1" t="s">
        <v>24634</v>
      </c>
      <c r="B637" s="1" t="s">
        <v>24635</v>
      </c>
      <c r="C637" s="1" t="s">
        <v>21383</v>
      </c>
      <c r="I637" s="1" t="s">
        <v>24636</v>
      </c>
      <c r="J637" s="4" t="s">
        <v>24637</v>
      </c>
      <c r="K637" s="1" t="s">
        <v>2309</v>
      </c>
      <c r="L637" s="1" t="s">
        <v>10828</v>
      </c>
      <c r="M637" s="1" t="s">
        <v>19227</v>
      </c>
      <c r="N637" s="1" t="s">
        <v>24638</v>
      </c>
      <c r="O637" s="1" t="s">
        <v>24639</v>
      </c>
      <c r="P637" s="1">
        <v>3.0</v>
      </c>
      <c r="Q637" s="1">
        <v>10.0</v>
      </c>
      <c r="R637" s="1">
        <v>44.0</v>
      </c>
      <c r="S637" s="1">
        <v>8.0</v>
      </c>
      <c r="T637" s="1">
        <v>7.0</v>
      </c>
      <c r="U637" s="1">
        <v>16.0</v>
      </c>
      <c r="V637" s="1" t="s">
        <v>24640</v>
      </c>
      <c r="W637" s="10">
        <v>43076.0</v>
      </c>
      <c r="X637" s="1"/>
      <c r="Y637" s="1" t="s">
        <v>36</v>
      </c>
    </row>
    <row r="638">
      <c r="A638" s="1" t="s">
        <v>24641</v>
      </c>
      <c r="B638" s="1" t="s">
        <v>24642</v>
      </c>
      <c r="C638" s="1" t="s">
        <v>24643</v>
      </c>
      <c r="E638" s="1" t="s">
        <v>24644</v>
      </c>
      <c r="G638" s="1" t="s">
        <v>898</v>
      </c>
      <c r="J638" s="4" t="s">
        <v>24645</v>
      </c>
      <c r="K638" s="1" t="s">
        <v>30</v>
      </c>
      <c r="L638" s="1" t="s">
        <v>10828</v>
      </c>
      <c r="M638" s="1" t="s">
        <v>20500</v>
      </c>
      <c r="N638" s="1" t="s">
        <v>24646</v>
      </c>
      <c r="O638" s="1" t="s">
        <v>24647</v>
      </c>
      <c r="P638" s="1">
        <v>2.0</v>
      </c>
      <c r="Q638" s="1">
        <v>1.0</v>
      </c>
      <c r="U638" s="1">
        <v>32.0</v>
      </c>
      <c r="V638" s="1" t="s">
        <v>24648</v>
      </c>
      <c r="W638" s="10">
        <v>44007.0</v>
      </c>
      <c r="X638" s="1"/>
      <c r="Y638" s="1" t="s">
        <v>36</v>
      </c>
    </row>
    <row r="639">
      <c r="A639" s="1" t="s">
        <v>24649</v>
      </c>
      <c r="B639" s="1" t="s">
        <v>24650</v>
      </c>
      <c r="C639" s="1" t="s">
        <v>24651</v>
      </c>
      <c r="I639" s="1" t="s">
        <v>24652</v>
      </c>
      <c r="J639" s="4" t="s">
        <v>24653</v>
      </c>
      <c r="K639" s="1" t="s">
        <v>30</v>
      </c>
      <c r="L639" s="1" t="s">
        <v>10828</v>
      </c>
      <c r="M639" s="1" t="s">
        <v>10828</v>
      </c>
      <c r="N639" s="1" t="s">
        <v>24654</v>
      </c>
      <c r="O639" s="1" t="s">
        <v>24655</v>
      </c>
      <c r="P639" s="1">
        <v>1.0</v>
      </c>
      <c r="Q639" s="1">
        <v>1.0</v>
      </c>
      <c r="U639" s="1">
        <v>7.0</v>
      </c>
      <c r="V639" s="1" t="s">
        <v>24656</v>
      </c>
      <c r="W639" s="10">
        <v>44154.0</v>
      </c>
      <c r="X639" s="1"/>
      <c r="Y639" s="1" t="s">
        <v>199</v>
      </c>
    </row>
    <row r="640">
      <c r="A640" s="1" t="s">
        <v>24657</v>
      </c>
      <c r="B640" s="1" t="s">
        <v>24658</v>
      </c>
      <c r="C640" s="1" t="s">
        <v>24659</v>
      </c>
      <c r="D640" s="1" t="s">
        <v>24660</v>
      </c>
      <c r="E640" s="1" t="s">
        <v>24661</v>
      </c>
      <c r="I640" s="1" t="s">
        <v>24662</v>
      </c>
      <c r="J640" s="4" t="s">
        <v>24663</v>
      </c>
      <c r="K640" s="1" t="s">
        <v>30</v>
      </c>
      <c r="L640" s="1" t="s">
        <v>79</v>
      </c>
      <c r="M640" s="1" t="s">
        <v>22047</v>
      </c>
      <c r="N640" s="1" t="s">
        <v>24664</v>
      </c>
      <c r="O640" s="1" t="s">
        <v>24665</v>
      </c>
      <c r="P640" s="1">
        <v>1.0</v>
      </c>
      <c r="Q640" s="1">
        <v>1.0</v>
      </c>
      <c r="R640" s="1">
        <v>1.0</v>
      </c>
      <c r="T640" s="1">
        <v>1.0</v>
      </c>
      <c r="U640" s="1">
        <v>27.0</v>
      </c>
      <c r="V640" s="1" t="s">
        <v>24666</v>
      </c>
      <c r="W640" s="10">
        <v>43522.0</v>
      </c>
      <c r="X640" s="1" t="s">
        <v>135</v>
      </c>
      <c r="Y640" s="1" t="s">
        <v>199</v>
      </c>
    </row>
    <row r="641">
      <c r="A641" s="1" t="s">
        <v>24667</v>
      </c>
      <c r="B641" s="1" t="s">
        <v>24315</v>
      </c>
      <c r="C641" s="1" t="s">
        <v>24668</v>
      </c>
      <c r="D641" s="1" t="s">
        <v>24669</v>
      </c>
      <c r="E641" s="1" t="s">
        <v>24670</v>
      </c>
      <c r="I641" s="1" t="s">
        <v>24671</v>
      </c>
      <c r="J641" s="4" t="s">
        <v>24672</v>
      </c>
      <c r="K641" s="1" t="s">
        <v>30</v>
      </c>
      <c r="L641" s="1" t="s">
        <v>10828</v>
      </c>
      <c r="M641" s="1" t="s">
        <v>10828</v>
      </c>
      <c r="N641" s="1" t="s">
        <v>24673</v>
      </c>
      <c r="O641" s="1" t="s">
        <v>24674</v>
      </c>
      <c r="P641" s="1">
        <v>1.0</v>
      </c>
      <c r="Q641" s="1">
        <v>1.0</v>
      </c>
      <c r="U641" s="1">
        <v>2.0</v>
      </c>
      <c r="V641" s="1" t="s">
        <v>24675</v>
      </c>
      <c r="W641" s="9"/>
      <c r="X641" s="1" t="s">
        <v>135</v>
      </c>
      <c r="Y641" s="1" t="s">
        <v>199</v>
      </c>
    </row>
    <row r="642">
      <c r="A642" s="1" t="s">
        <v>24676</v>
      </c>
      <c r="B642" s="1" t="s">
        <v>24677</v>
      </c>
      <c r="C642" s="1" t="s">
        <v>24678</v>
      </c>
      <c r="D642" s="1" t="s">
        <v>24679</v>
      </c>
      <c r="E642" s="1" t="s">
        <v>24680</v>
      </c>
      <c r="F642" s="1" t="s">
        <v>24681</v>
      </c>
      <c r="G642" s="1" t="s">
        <v>21735</v>
      </c>
      <c r="J642" s="4" t="s">
        <v>24682</v>
      </c>
      <c r="K642" s="1" t="s">
        <v>30</v>
      </c>
      <c r="L642" s="1" t="s">
        <v>10828</v>
      </c>
      <c r="M642" s="1" t="s">
        <v>10828</v>
      </c>
      <c r="N642" s="1" t="s">
        <v>24683</v>
      </c>
      <c r="O642" s="1" t="s">
        <v>24684</v>
      </c>
      <c r="P642" s="1">
        <v>1.0</v>
      </c>
      <c r="Q642" s="1">
        <v>1.0</v>
      </c>
      <c r="U642" s="1">
        <v>4.0</v>
      </c>
      <c r="V642" s="1" t="s">
        <v>24685</v>
      </c>
      <c r="W642" s="9"/>
      <c r="X642" s="1" t="s">
        <v>95</v>
      </c>
      <c r="Y642" s="1" t="s">
        <v>199</v>
      </c>
    </row>
    <row r="643">
      <c r="A643" s="1" t="s">
        <v>24686</v>
      </c>
      <c r="B643" s="1" t="s">
        <v>24687</v>
      </c>
      <c r="C643" s="1" t="s">
        <v>24688</v>
      </c>
      <c r="I643" s="1" t="s">
        <v>24689</v>
      </c>
      <c r="J643" s="4" t="s">
        <v>24690</v>
      </c>
      <c r="K643" s="1" t="s">
        <v>2309</v>
      </c>
      <c r="L643" s="1" t="s">
        <v>10828</v>
      </c>
      <c r="M643" s="1" t="s">
        <v>24691</v>
      </c>
      <c r="N643" s="1" t="s">
        <v>24692</v>
      </c>
      <c r="O643" s="1" t="s">
        <v>24693</v>
      </c>
      <c r="P643" s="1">
        <v>16.0</v>
      </c>
      <c r="Q643" s="1">
        <v>14.0</v>
      </c>
      <c r="R643" s="1">
        <v>29.0</v>
      </c>
      <c r="S643" s="1">
        <v>9.0</v>
      </c>
      <c r="U643" s="1">
        <v>653.0</v>
      </c>
      <c r="V643" s="1" t="s">
        <v>24694</v>
      </c>
      <c r="W643" s="10">
        <v>42583.0</v>
      </c>
      <c r="X643" s="1" t="s">
        <v>135</v>
      </c>
      <c r="Y643" s="1" t="s">
        <v>3334</v>
      </c>
    </row>
    <row r="644">
      <c r="A644" s="1" t="s">
        <v>24695</v>
      </c>
      <c r="B644" s="1" t="s">
        <v>24696</v>
      </c>
      <c r="C644" s="1" t="s">
        <v>24697</v>
      </c>
      <c r="I644" s="1" t="s">
        <v>24698</v>
      </c>
      <c r="J644" s="4" t="s">
        <v>24699</v>
      </c>
      <c r="K644" s="1" t="s">
        <v>30</v>
      </c>
      <c r="L644" s="1" t="s">
        <v>10828</v>
      </c>
      <c r="M644" s="1" t="s">
        <v>10828</v>
      </c>
      <c r="N644" s="1" t="s">
        <v>24700</v>
      </c>
      <c r="O644" s="1" t="s">
        <v>24701</v>
      </c>
      <c r="P644" s="1">
        <v>1.0</v>
      </c>
      <c r="U644" s="1">
        <v>5.0</v>
      </c>
      <c r="V644" s="1" t="s">
        <v>24702</v>
      </c>
      <c r="W644" s="9"/>
      <c r="X644" s="1"/>
      <c r="Y644" s="1" t="s">
        <v>199</v>
      </c>
    </row>
    <row r="645">
      <c r="A645" s="1" t="s">
        <v>24703</v>
      </c>
      <c r="B645" s="1" t="s">
        <v>24704</v>
      </c>
      <c r="C645" s="1" t="s">
        <v>24705</v>
      </c>
      <c r="J645" s="4" t="s">
        <v>24706</v>
      </c>
      <c r="K645" s="1" t="s">
        <v>663</v>
      </c>
      <c r="L645" s="1" t="s">
        <v>10828</v>
      </c>
      <c r="M645" s="1" t="s">
        <v>10828</v>
      </c>
      <c r="N645" s="1" t="s">
        <v>24707</v>
      </c>
      <c r="O645" s="1" t="s">
        <v>24708</v>
      </c>
      <c r="P645" s="1">
        <v>1.0</v>
      </c>
      <c r="Q645" s="1">
        <v>1.0</v>
      </c>
      <c r="T645" s="1">
        <v>4.0</v>
      </c>
      <c r="U645" s="1">
        <v>15.0</v>
      </c>
      <c r="V645" s="1" t="s">
        <v>24709</v>
      </c>
      <c r="W645" s="10">
        <v>44094.0</v>
      </c>
      <c r="X645" s="1"/>
      <c r="Y645" s="1" t="s">
        <v>36</v>
      </c>
    </row>
    <row r="646">
      <c r="A646" s="1" t="s">
        <v>24710</v>
      </c>
      <c r="B646" s="1" t="s">
        <v>24711</v>
      </c>
      <c r="C646" s="1" t="s">
        <v>24712</v>
      </c>
      <c r="J646" s="4" t="s">
        <v>24713</v>
      </c>
      <c r="K646" s="1" t="s">
        <v>30</v>
      </c>
      <c r="L646" s="1" t="s">
        <v>51</v>
      </c>
      <c r="M646" s="1" t="s">
        <v>20575</v>
      </c>
      <c r="N646" s="1" t="s">
        <v>24714</v>
      </c>
      <c r="O646" s="1" t="s">
        <v>24715</v>
      </c>
      <c r="P646" s="1">
        <v>3.0</v>
      </c>
      <c r="U646" s="1">
        <v>25.0</v>
      </c>
      <c r="V646" s="1" t="s">
        <v>24716</v>
      </c>
      <c r="W646" s="9"/>
      <c r="X646" s="1"/>
      <c r="Y646" s="1" t="s">
        <v>199</v>
      </c>
    </row>
    <row r="647">
      <c r="A647" s="1" t="s">
        <v>24717</v>
      </c>
      <c r="B647" s="1" t="s">
        <v>24718</v>
      </c>
      <c r="C647" s="1" t="s">
        <v>24719</v>
      </c>
      <c r="J647" s="4" t="s">
        <v>24720</v>
      </c>
      <c r="K647" s="1" t="s">
        <v>30</v>
      </c>
      <c r="L647" s="1" t="s">
        <v>79</v>
      </c>
      <c r="M647" s="1" t="s">
        <v>20575</v>
      </c>
      <c r="N647" s="1" t="s">
        <v>24721</v>
      </c>
      <c r="O647" s="1" t="s">
        <v>24722</v>
      </c>
      <c r="P647" s="1">
        <v>3.0</v>
      </c>
      <c r="Q647" s="1">
        <v>2.0</v>
      </c>
      <c r="U647" s="1">
        <v>31.0</v>
      </c>
      <c r="V647" s="1" t="s">
        <v>24723</v>
      </c>
      <c r="W647" s="9"/>
      <c r="X647" s="1"/>
      <c r="Y647" s="1" t="s">
        <v>168</v>
      </c>
    </row>
    <row r="648">
      <c r="A648" s="1" t="s">
        <v>24724</v>
      </c>
      <c r="B648" s="1" t="s">
        <v>24725</v>
      </c>
      <c r="C648" s="1" t="s">
        <v>24726</v>
      </c>
      <c r="J648" s="4" t="s">
        <v>24727</v>
      </c>
      <c r="K648" s="1" t="s">
        <v>30</v>
      </c>
      <c r="L648" s="1" t="s">
        <v>79</v>
      </c>
      <c r="M648" s="1" t="s">
        <v>22047</v>
      </c>
      <c r="N648" s="1" t="s">
        <v>24728</v>
      </c>
      <c r="O648" s="1" t="s">
        <v>24729</v>
      </c>
      <c r="P648" s="1">
        <v>3.0</v>
      </c>
      <c r="Q648" s="1">
        <v>2.0</v>
      </c>
      <c r="U648" s="1">
        <v>17.0</v>
      </c>
      <c r="V648" s="1" t="s">
        <v>24730</v>
      </c>
      <c r="W648" s="9"/>
      <c r="X648" s="1"/>
      <c r="Y648" s="1" t="s">
        <v>199</v>
      </c>
    </row>
    <row r="649">
      <c r="A649" s="1" t="s">
        <v>24731</v>
      </c>
      <c r="B649" s="1" t="s">
        <v>24732</v>
      </c>
      <c r="C649" s="1" t="s">
        <v>24733</v>
      </c>
      <c r="D649" s="1" t="s">
        <v>24734</v>
      </c>
      <c r="G649" s="1" t="s">
        <v>24735</v>
      </c>
      <c r="J649" s="4" t="s">
        <v>24736</v>
      </c>
      <c r="K649" s="1" t="s">
        <v>2309</v>
      </c>
      <c r="L649" s="1" t="s">
        <v>10828</v>
      </c>
      <c r="M649" s="1" t="s">
        <v>24737</v>
      </c>
      <c r="N649" s="1" t="s">
        <v>24738</v>
      </c>
      <c r="O649" s="1" t="s">
        <v>24739</v>
      </c>
      <c r="P649" s="1">
        <v>2.0</v>
      </c>
      <c r="Q649" s="1">
        <v>2.0</v>
      </c>
      <c r="R649" s="1">
        <v>4.0</v>
      </c>
      <c r="S649" s="1">
        <v>1.0</v>
      </c>
      <c r="U649" s="1">
        <v>49.0</v>
      </c>
      <c r="V649" s="1" t="s">
        <v>24740</v>
      </c>
      <c r="W649" s="10">
        <v>44081.0</v>
      </c>
      <c r="X649" s="1"/>
      <c r="Y649" s="1" t="s">
        <v>36</v>
      </c>
    </row>
    <row r="650">
      <c r="A650" s="1" t="s">
        <v>24741</v>
      </c>
      <c r="B650" s="1" t="s">
        <v>24742</v>
      </c>
      <c r="C650" s="1" t="s">
        <v>24743</v>
      </c>
      <c r="I650" s="1" t="s">
        <v>24744</v>
      </c>
      <c r="J650" s="4" t="s">
        <v>24745</v>
      </c>
      <c r="K650" s="1" t="s">
        <v>30</v>
      </c>
      <c r="L650" s="1" t="s">
        <v>79</v>
      </c>
      <c r="M650" s="1" t="s">
        <v>22047</v>
      </c>
      <c r="N650" s="1" t="s">
        <v>24746</v>
      </c>
      <c r="O650" s="1" t="s">
        <v>24747</v>
      </c>
      <c r="P650" s="1">
        <v>3.0</v>
      </c>
      <c r="Q650" s="1">
        <v>2.0</v>
      </c>
      <c r="U650" s="1">
        <v>13.0</v>
      </c>
      <c r="V650" s="1" t="s">
        <v>24748</v>
      </c>
      <c r="W650" s="10">
        <v>44147.0</v>
      </c>
      <c r="X650" s="1"/>
      <c r="Y650" s="1" t="s">
        <v>199</v>
      </c>
    </row>
    <row r="651">
      <c r="A651" s="1" t="s">
        <v>24749</v>
      </c>
      <c r="B651" s="1" t="s">
        <v>24750</v>
      </c>
      <c r="C651" s="1" t="s">
        <v>24751</v>
      </c>
      <c r="D651" s="1" t="s">
        <v>24752</v>
      </c>
      <c r="J651" s="4" t="s">
        <v>24753</v>
      </c>
      <c r="K651" s="1" t="s">
        <v>30</v>
      </c>
      <c r="L651" s="1" t="s">
        <v>10828</v>
      </c>
      <c r="M651" s="1" t="s">
        <v>24754</v>
      </c>
      <c r="N651" s="1" t="s">
        <v>24755</v>
      </c>
      <c r="O651" s="1" t="s">
        <v>24756</v>
      </c>
      <c r="P651" s="1">
        <v>2.0</v>
      </c>
      <c r="Q651" s="1">
        <v>1.0</v>
      </c>
      <c r="U651" s="1">
        <v>25.0</v>
      </c>
      <c r="V651" s="1" t="s">
        <v>24757</v>
      </c>
      <c r="W651" s="10">
        <v>44080.0</v>
      </c>
      <c r="X651" s="1"/>
      <c r="Y651" s="1" t="s">
        <v>199</v>
      </c>
    </row>
    <row r="652">
      <c r="A652" s="1" t="s">
        <v>24758</v>
      </c>
      <c r="B652" s="1" t="s">
        <v>24759</v>
      </c>
      <c r="C652" s="1" t="s">
        <v>24760</v>
      </c>
      <c r="J652" s="4" t="s">
        <v>24761</v>
      </c>
      <c r="K652" s="1" t="s">
        <v>30</v>
      </c>
      <c r="L652" s="1" t="s">
        <v>18653</v>
      </c>
      <c r="M652" s="1" t="s">
        <v>24762</v>
      </c>
      <c r="N652" s="1" t="s">
        <v>24763</v>
      </c>
      <c r="O652" s="1" t="s">
        <v>24764</v>
      </c>
      <c r="P652" s="1">
        <v>22.0</v>
      </c>
      <c r="Q652" s="1">
        <v>15.0</v>
      </c>
      <c r="R652" s="1">
        <v>5.0</v>
      </c>
      <c r="S652" s="1">
        <v>12.0</v>
      </c>
      <c r="T652" s="1">
        <v>35.0</v>
      </c>
      <c r="U652" s="1">
        <v>325.0</v>
      </c>
      <c r="V652" s="1" t="s">
        <v>24765</v>
      </c>
      <c r="W652" s="10">
        <v>44020.0</v>
      </c>
      <c r="X652" s="1" t="s">
        <v>135</v>
      </c>
      <c r="Y652" s="1" t="s">
        <v>199</v>
      </c>
    </row>
    <row r="653">
      <c r="A653" s="1" t="s">
        <v>24766</v>
      </c>
      <c r="B653" s="1" t="s">
        <v>24767</v>
      </c>
      <c r="C653" s="1" t="s">
        <v>24768</v>
      </c>
      <c r="D653" s="1" t="s">
        <v>24769</v>
      </c>
      <c r="F653" s="1" t="s">
        <v>24770</v>
      </c>
      <c r="G653" s="1" t="s">
        <v>24771</v>
      </c>
      <c r="J653" s="4" t="s">
        <v>24772</v>
      </c>
      <c r="K653" s="1" t="s">
        <v>30</v>
      </c>
      <c r="L653" s="1" t="s">
        <v>51</v>
      </c>
      <c r="M653" s="1" t="s">
        <v>24773</v>
      </c>
      <c r="N653" s="1" t="s">
        <v>24774</v>
      </c>
      <c r="O653" s="1" t="s">
        <v>24775</v>
      </c>
      <c r="P653" s="1">
        <v>1.0</v>
      </c>
      <c r="Q653" s="1">
        <v>1.0</v>
      </c>
      <c r="U653" s="1">
        <v>1.0</v>
      </c>
      <c r="V653" s="1" t="s">
        <v>24776</v>
      </c>
      <c r="W653" s="10">
        <v>44147.0</v>
      </c>
      <c r="X653" s="1" t="s">
        <v>95</v>
      </c>
      <c r="Y653" s="1" t="s">
        <v>168</v>
      </c>
    </row>
    <row r="654">
      <c r="A654" s="1" t="s">
        <v>24777</v>
      </c>
      <c r="B654" s="1" t="s">
        <v>24778</v>
      </c>
      <c r="C654" s="1" t="s">
        <v>24779</v>
      </c>
      <c r="D654" s="1" t="s">
        <v>24780</v>
      </c>
      <c r="E654" s="1" t="s">
        <v>24781</v>
      </c>
      <c r="J654" s="4" t="s">
        <v>24782</v>
      </c>
      <c r="K654" s="1" t="s">
        <v>30</v>
      </c>
      <c r="L654" s="1" t="s">
        <v>10828</v>
      </c>
      <c r="M654" s="1" t="s">
        <v>10828</v>
      </c>
      <c r="N654" s="1" t="s">
        <v>24783</v>
      </c>
      <c r="O654" s="1" t="s">
        <v>24784</v>
      </c>
      <c r="P654" s="1">
        <v>1.0</v>
      </c>
      <c r="Q654" s="1">
        <v>1.0</v>
      </c>
      <c r="U654" s="1">
        <v>11.0</v>
      </c>
      <c r="V654" s="1" t="s">
        <v>24785</v>
      </c>
      <c r="W654" s="10">
        <v>44132.0</v>
      </c>
      <c r="X654" s="1" t="s">
        <v>135</v>
      </c>
      <c r="Y654" s="6"/>
    </row>
    <row r="655">
      <c r="A655" s="1" t="s">
        <v>24786</v>
      </c>
      <c r="B655" s="1" t="s">
        <v>24787</v>
      </c>
      <c r="C655" s="1" t="s">
        <v>24788</v>
      </c>
      <c r="J655" s="4" t="s">
        <v>24789</v>
      </c>
      <c r="K655" s="1" t="s">
        <v>30</v>
      </c>
      <c r="L655" s="1" t="s">
        <v>10828</v>
      </c>
      <c r="M655" s="1" t="s">
        <v>10828</v>
      </c>
      <c r="N655" s="1" t="s">
        <v>24790</v>
      </c>
      <c r="O655" s="1" t="s">
        <v>24791</v>
      </c>
      <c r="P655" s="1">
        <v>1.0</v>
      </c>
      <c r="Q655" s="1">
        <v>1.0</v>
      </c>
      <c r="U655" s="1">
        <v>2.0</v>
      </c>
      <c r="V655" s="1" t="s">
        <v>24792</v>
      </c>
      <c r="W655" s="9"/>
      <c r="X655" s="1"/>
      <c r="Y655" s="6"/>
    </row>
    <row r="656">
      <c r="A656" s="1" t="s">
        <v>24793</v>
      </c>
      <c r="B656" s="1" t="s">
        <v>24794</v>
      </c>
      <c r="C656" s="1" t="s">
        <v>24795</v>
      </c>
      <c r="H656" s="1" t="s">
        <v>24796</v>
      </c>
      <c r="I656" s="1" t="s">
        <v>24797</v>
      </c>
      <c r="J656" s="4" t="s">
        <v>24798</v>
      </c>
      <c r="K656" s="1" t="s">
        <v>401</v>
      </c>
      <c r="L656" s="1" t="s">
        <v>10828</v>
      </c>
      <c r="M656" s="1" t="s">
        <v>15725</v>
      </c>
      <c r="N656" s="1" t="s">
        <v>24799</v>
      </c>
      <c r="O656" s="1" t="s">
        <v>24800</v>
      </c>
      <c r="P656" s="1">
        <v>14.0</v>
      </c>
      <c r="Q656" s="1">
        <v>10.0</v>
      </c>
      <c r="R656" s="1">
        <v>9.0</v>
      </c>
      <c r="S656" s="1">
        <v>7.0</v>
      </c>
      <c r="T656" s="1">
        <v>52.0</v>
      </c>
      <c r="U656" s="1">
        <v>357.0</v>
      </c>
      <c r="V656" s="1" t="s">
        <v>24801</v>
      </c>
      <c r="W656" s="10">
        <v>42132.0</v>
      </c>
      <c r="X656" s="1"/>
      <c r="Y656" s="1" t="s">
        <v>36</v>
      </c>
    </row>
    <row r="657">
      <c r="A657" s="1" t="s">
        <v>24802</v>
      </c>
      <c r="B657" s="1" t="s">
        <v>24803</v>
      </c>
      <c r="C657" s="1" t="s">
        <v>24804</v>
      </c>
      <c r="D657" s="1" t="s">
        <v>24805</v>
      </c>
      <c r="J657" s="4" t="s">
        <v>24806</v>
      </c>
      <c r="K657" s="1" t="s">
        <v>8466</v>
      </c>
      <c r="L657" s="1" t="s">
        <v>10828</v>
      </c>
      <c r="M657" s="1" t="s">
        <v>10828</v>
      </c>
      <c r="N657" s="1" t="s">
        <v>24807</v>
      </c>
      <c r="O657" s="1" t="s">
        <v>24808</v>
      </c>
      <c r="P657" s="1">
        <v>1.0</v>
      </c>
      <c r="Q657" s="1">
        <v>1.0</v>
      </c>
      <c r="U657" s="1">
        <v>57.0</v>
      </c>
      <c r="V657" s="1" t="s">
        <v>24809</v>
      </c>
      <c r="W657" s="10">
        <v>43802.0</v>
      </c>
      <c r="X657" s="1"/>
      <c r="Y657" s="1" t="s">
        <v>199</v>
      </c>
    </row>
    <row r="658">
      <c r="A658" s="1" t="s">
        <v>24810</v>
      </c>
      <c r="B658" s="1" t="s">
        <v>24811</v>
      </c>
      <c r="C658" s="1" t="s">
        <v>12400</v>
      </c>
      <c r="I658" s="1" t="s">
        <v>24812</v>
      </c>
      <c r="J658" s="4" t="s">
        <v>24813</v>
      </c>
      <c r="K658" s="1" t="s">
        <v>30</v>
      </c>
      <c r="L658" s="1" t="s">
        <v>10828</v>
      </c>
      <c r="M658" s="1" t="s">
        <v>24814</v>
      </c>
      <c r="N658" s="1" t="s">
        <v>24815</v>
      </c>
      <c r="O658" s="1" t="s">
        <v>24816</v>
      </c>
      <c r="P658" s="1">
        <v>5.0</v>
      </c>
      <c r="Q658" s="1">
        <v>3.0</v>
      </c>
      <c r="S658" s="1">
        <v>1.0</v>
      </c>
      <c r="U658" s="1">
        <v>85.0</v>
      </c>
      <c r="V658" s="1" t="s">
        <v>24817</v>
      </c>
      <c r="W658" s="10">
        <v>43269.0</v>
      </c>
      <c r="X658" s="1"/>
      <c r="Y658" s="1" t="s">
        <v>199</v>
      </c>
    </row>
    <row r="659">
      <c r="A659" s="1" t="s">
        <v>24818</v>
      </c>
      <c r="B659" s="1" t="s">
        <v>24819</v>
      </c>
      <c r="C659" s="1" t="s">
        <v>24820</v>
      </c>
      <c r="J659" s="4" t="s">
        <v>24821</v>
      </c>
      <c r="K659" s="1" t="s">
        <v>30</v>
      </c>
      <c r="L659" s="1" t="s">
        <v>10828</v>
      </c>
      <c r="M659" s="1" t="s">
        <v>10828</v>
      </c>
      <c r="N659" s="1" t="s">
        <v>24822</v>
      </c>
      <c r="O659" s="1" t="s">
        <v>24823</v>
      </c>
      <c r="P659" s="1">
        <v>1.0</v>
      </c>
      <c r="Q659" s="1">
        <v>1.0</v>
      </c>
      <c r="U659" s="1">
        <v>20.0</v>
      </c>
      <c r="V659" s="1" t="s">
        <v>24824</v>
      </c>
      <c r="W659" s="10">
        <v>44129.0</v>
      </c>
      <c r="X659" s="1"/>
      <c r="Y659" s="1"/>
    </row>
    <row r="660">
      <c r="A660" s="1" t="s">
        <v>24825</v>
      </c>
      <c r="B660" s="1" t="s">
        <v>24826</v>
      </c>
      <c r="C660" s="1" t="s">
        <v>24827</v>
      </c>
      <c r="D660" s="1" t="s">
        <v>24828</v>
      </c>
      <c r="E660" s="1" t="s">
        <v>24829</v>
      </c>
      <c r="F660" s="1" t="s">
        <v>24830</v>
      </c>
      <c r="G660" s="1" t="s">
        <v>24831</v>
      </c>
      <c r="J660" s="4" t="s">
        <v>24832</v>
      </c>
      <c r="K660" s="1" t="s">
        <v>30</v>
      </c>
      <c r="L660" s="1" t="s">
        <v>10828</v>
      </c>
      <c r="M660" s="1" t="s">
        <v>15725</v>
      </c>
      <c r="N660" s="1" t="s">
        <v>24833</v>
      </c>
      <c r="O660" s="1" t="s">
        <v>24834</v>
      </c>
      <c r="P660" s="1">
        <v>1.0</v>
      </c>
      <c r="Q660" s="1">
        <v>1.0</v>
      </c>
      <c r="U660" s="1">
        <v>47.0</v>
      </c>
      <c r="V660" s="1" t="s">
        <v>24835</v>
      </c>
      <c r="W660" s="10">
        <v>44113.0</v>
      </c>
      <c r="X660" s="1" t="s">
        <v>95</v>
      </c>
      <c r="Y660" s="1" t="s">
        <v>168</v>
      </c>
    </row>
    <row r="661">
      <c r="A661" s="1" t="s">
        <v>24836</v>
      </c>
      <c r="B661" s="1" t="s">
        <v>24837</v>
      </c>
      <c r="C661" s="1" t="s">
        <v>23543</v>
      </c>
      <c r="D661" s="1" t="s">
        <v>23544</v>
      </c>
      <c r="E661" s="1" t="s">
        <v>23545</v>
      </c>
      <c r="F661" s="1" t="s">
        <v>23546</v>
      </c>
      <c r="G661" s="1" t="s">
        <v>23547</v>
      </c>
      <c r="H661" s="1" t="s">
        <v>24838</v>
      </c>
      <c r="I661" s="1" t="s">
        <v>24839</v>
      </c>
      <c r="J661" s="4" t="s">
        <v>24840</v>
      </c>
      <c r="K661" s="1" t="s">
        <v>30</v>
      </c>
      <c r="L661" s="1" t="s">
        <v>10828</v>
      </c>
      <c r="M661" s="1" t="s">
        <v>10828</v>
      </c>
      <c r="N661" s="1" t="s">
        <v>24841</v>
      </c>
      <c r="O661" s="1" t="s">
        <v>24842</v>
      </c>
      <c r="P661" s="1">
        <v>1.0</v>
      </c>
      <c r="Q661" s="1">
        <v>1.0</v>
      </c>
      <c r="U661" s="1">
        <v>43.0</v>
      </c>
      <c r="V661" s="1" t="s">
        <v>24843</v>
      </c>
      <c r="W661" s="10">
        <v>44118.0</v>
      </c>
      <c r="X661" s="1" t="s">
        <v>95</v>
      </c>
      <c r="Y661" s="1" t="s">
        <v>36</v>
      </c>
    </row>
    <row r="662">
      <c r="A662" s="1" t="s">
        <v>24844</v>
      </c>
      <c r="B662" s="1" t="s">
        <v>24845</v>
      </c>
      <c r="C662" s="1" t="s">
        <v>24846</v>
      </c>
      <c r="J662" s="4" t="s">
        <v>24847</v>
      </c>
      <c r="K662" s="1" t="s">
        <v>663</v>
      </c>
      <c r="L662" s="1" t="s">
        <v>10828</v>
      </c>
      <c r="M662" s="1" t="s">
        <v>24848</v>
      </c>
      <c r="N662" s="1" t="s">
        <v>24849</v>
      </c>
      <c r="O662" s="1" t="s">
        <v>24850</v>
      </c>
      <c r="P662" s="1">
        <v>2.0</v>
      </c>
      <c r="Q662" s="1">
        <v>2.0</v>
      </c>
      <c r="U662" s="1">
        <v>6.0</v>
      </c>
      <c r="V662" s="1" t="s">
        <v>24851</v>
      </c>
      <c r="W662" s="10">
        <v>44140.0</v>
      </c>
      <c r="X662" s="1"/>
      <c r="Y662" s="1" t="s">
        <v>36</v>
      </c>
    </row>
    <row r="663">
      <c r="A663" s="1" t="s">
        <v>24852</v>
      </c>
      <c r="B663" s="1" t="s">
        <v>24853</v>
      </c>
      <c r="C663" s="1" t="s">
        <v>22385</v>
      </c>
      <c r="D663" s="1" t="s">
        <v>22386</v>
      </c>
      <c r="F663" s="1" t="s">
        <v>22387</v>
      </c>
      <c r="G663" s="1" t="s">
        <v>22388</v>
      </c>
      <c r="J663" s="4" t="s">
        <v>24854</v>
      </c>
      <c r="K663" s="1" t="s">
        <v>30</v>
      </c>
      <c r="L663" s="1" t="s">
        <v>19226</v>
      </c>
      <c r="M663" s="1" t="s">
        <v>19226</v>
      </c>
      <c r="N663" s="1" t="s">
        <v>24855</v>
      </c>
      <c r="O663" s="1" t="s">
        <v>24856</v>
      </c>
      <c r="P663" s="1">
        <v>1.0</v>
      </c>
      <c r="Q663" s="1">
        <v>1.0</v>
      </c>
      <c r="U663" s="1">
        <v>20.0</v>
      </c>
      <c r="V663" s="1" t="s">
        <v>24857</v>
      </c>
      <c r="W663" s="9"/>
      <c r="X663" s="1" t="s">
        <v>95</v>
      </c>
      <c r="Y663" s="1" t="s">
        <v>168</v>
      </c>
    </row>
    <row r="664">
      <c r="A664" s="1" t="s">
        <v>24858</v>
      </c>
      <c r="B664" s="1" t="s">
        <v>24859</v>
      </c>
      <c r="C664" s="1" t="s">
        <v>24860</v>
      </c>
      <c r="J664" s="4" t="s">
        <v>24861</v>
      </c>
      <c r="K664" s="1" t="s">
        <v>30</v>
      </c>
      <c r="L664" s="1" t="s">
        <v>79</v>
      </c>
      <c r="M664" s="1" t="s">
        <v>20099</v>
      </c>
      <c r="N664" s="1" t="s">
        <v>24862</v>
      </c>
      <c r="O664" s="1" t="s">
        <v>24863</v>
      </c>
      <c r="P664" s="1">
        <v>1.0</v>
      </c>
      <c r="Q664" s="1">
        <v>1.0</v>
      </c>
      <c r="U664" s="1">
        <v>22.0</v>
      </c>
      <c r="V664" s="1" t="s">
        <v>24864</v>
      </c>
      <c r="W664" s="9"/>
      <c r="X664" s="1"/>
      <c r="Y664" s="1" t="s">
        <v>36</v>
      </c>
    </row>
    <row r="665">
      <c r="A665" s="1" t="s">
        <v>24865</v>
      </c>
      <c r="B665" s="1" t="s">
        <v>24866</v>
      </c>
      <c r="C665" s="1" t="s">
        <v>24867</v>
      </c>
      <c r="J665" s="4" t="s">
        <v>24868</v>
      </c>
      <c r="K665" s="1" t="s">
        <v>30</v>
      </c>
      <c r="L665" s="1" t="s">
        <v>10828</v>
      </c>
      <c r="M665" s="1" t="s">
        <v>10828</v>
      </c>
      <c r="N665" s="1" t="s">
        <v>24869</v>
      </c>
      <c r="O665" s="1" t="s">
        <v>24870</v>
      </c>
      <c r="P665" s="1">
        <v>2.0</v>
      </c>
      <c r="Q665" s="1">
        <v>1.0</v>
      </c>
      <c r="U665" s="1">
        <v>16.0</v>
      </c>
      <c r="V665" s="1" t="s">
        <v>24871</v>
      </c>
      <c r="W665" s="10">
        <v>44084.0</v>
      </c>
      <c r="X665" s="1"/>
      <c r="Y665" s="1" t="s">
        <v>199</v>
      </c>
    </row>
    <row r="666">
      <c r="A666" s="1" t="s">
        <v>24872</v>
      </c>
      <c r="B666" s="1" t="s">
        <v>24873</v>
      </c>
      <c r="C666" s="1" t="s">
        <v>24874</v>
      </c>
      <c r="D666" s="1" t="s">
        <v>24875</v>
      </c>
      <c r="E666" s="1" t="s">
        <v>24876</v>
      </c>
      <c r="G666" s="1" t="s">
        <v>1731</v>
      </c>
      <c r="I666" s="1" t="s">
        <v>24877</v>
      </c>
      <c r="J666" s="4" t="s">
        <v>24878</v>
      </c>
      <c r="K666" s="1" t="s">
        <v>401</v>
      </c>
      <c r="L666" s="1" t="s">
        <v>10828</v>
      </c>
      <c r="M666" s="1" t="s">
        <v>24879</v>
      </c>
      <c r="N666" s="1" t="s">
        <v>24880</v>
      </c>
      <c r="O666" s="1" t="s">
        <v>24881</v>
      </c>
      <c r="P666" s="1">
        <v>1.0</v>
      </c>
      <c r="Q666" s="1">
        <v>1.0</v>
      </c>
      <c r="T666" s="1">
        <v>2.0</v>
      </c>
      <c r="U666" s="1">
        <v>38.0</v>
      </c>
      <c r="V666" s="1" t="s">
        <v>24882</v>
      </c>
      <c r="W666" s="10">
        <v>43965.0</v>
      </c>
      <c r="X666" s="1" t="s">
        <v>135</v>
      </c>
      <c r="Y666" s="1" t="s">
        <v>199</v>
      </c>
    </row>
    <row r="667">
      <c r="A667" s="1" t="s">
        <v>24883</v>
      </c>
      <c r="B667" s="1" t="s">
        <v>24884</v>
      </c>
      <c r="C667" s="1" t="s">
        <v>24885</v>
      </c>
      <c r="J667" s="4" t="s">
        <v>24886</v>
      </c>
      <c r="K667" s="1" t="s">
        <v>30</v>
      </c>
      <c r="L667" s="1" t="s">
        <v>10828</v>
      </c>
      <c r="M667" s="1" t="s">
        <v>10828</v>
      </c>
      <c r="N667" s="1" t="s">
        <v>24887</v>
      </c>
      <c r="O667" s="1" t="s">
        <v>24888</v>
      </c>
      <c r="P667" s="1">
        <v>1.0</v>
      </c>
      <c r="Q667" s="1">
        <v>1.0</v>
      </c>
      <c r="U667" s="1">
        <v>11.0</v>
      </c>
      <c r="V667" s="1" t="s">
        <v>24889</v>
      </c>
      <c r="W667" s="10">
        <v>44139.0</v>
      </c>
      <c r="X667" s="1"/>
      <c r="Y667" s="6"/>
    </row>
    <row r="668">
      <c r="A668" s="1" t="s">
        <v>24890</v>
      </c>
      <c r="B668" s="1" t="s">
        <v>24891</v>
      </c>
      <c r="C668" s="1" t="s">
        <v>24892</v>
      </c>
      <c r="D668" s="1" t="s">
        <v>24893</v>
      </c>
      <c r="F668" s="1" t="s">
        <v>24894</v>
      </c>
      <c r="G668" s="1" t="s">
        <v>24895</v>
      </c>
      <c r="H668" s="1" t="s">
        <v>24896</v>
      </c>
      <c r="I668" s="1" t="s">
        <v>24897</v>
      </c>
      <c r="J668" s="4" t="s">
        <v>24898</v>
      </c>
      <c r="K668" s="1" t="s">
        <v>2309</v>
      </c>
      <c r="L668" s="1" t="s">
        <v>19226</v>
      </c>
      <c r="M668" s="1" t="s">
        <v>19226</v>
      </c>
      <c r="N668" s="1" t="s">
        <v>24899</v>
      </c>
      <c r="O668" s="1" t="s">
        <v>24900</v>
      </c>
      <c r="P668" s="1">
        <v>1.0</v>
      </c>
      <c r="Q668" s="1">
        <v>1.0</v>
      </c>
      <c r="R668" s="1">
        <v>1.0</v>
      </c>
      <c r="U668" s="1">
        <v>68.0</v>
      </c>
      <c r="V668" s="1" t="s">
        <v>24901</v>
      </c>
      <c r="W668" s="10">
        <v>44004.0</v>
      </c>
      <c r="X668" s="1" t="s">
        <v>95</v>
      </c>
      <c r="Y668" s="1" t="s">
        <v>36</v>
      </c>
    </row>
    <row r="669">
      <c r="A669" s="1" t="s">
        <v>24902</v>
      </c>
      <c r="B669" s="1" t="s">
        <v>24903</v>
      </c>
      <c r="C669" s="1" t="s">
        <v>24904</v>
      </c>
      <c r="D669" s="1" t="s">
        <v>24905</v>
      </c>
      <c r="J669" s="4" t="s">
        <v>24906</v>
      </c>
      <c r="K669" s="1" t="s">
        <v>663</v>
      </c>
      <c r="L669" s="1" t="s">
        <v>10828</v>
      </c>
      <c r="M669" s="1" t="s">
        <v>15714</v>
      </c>
      <c r="N669" s="1" t="s">
        <v>24907</v>
      </c>
      <c r="O669" s="1" t="s">
        <v>24908</v>
      </c>
      <c r="P669" s="1">
        <v>1.0</v>
      </c>
      <c r="Q669" s="1">
        <v>1.0</v>
      </c>
      <c r="U669" s="1">
        <v>45.0</v>
      </c>
      <c r="V669" s="1" t="s">
        <v>24909</v>
      </c>
      <c r="W669" s="10">
        <v>41568.0</v>
      </c>
      <c r="X669" s="1"/>
      <c r="Y669" s="1" t="s">
        <v>36</v>
      </c>
    </row>
    <row r="670">
      <c r="A670" s="1" t="s">
        <v>24910</v>
      </c>
      <c r="B670" s="1" t="s">
        <v>24911</v>
      </c>
      <c r="C670" s="1" t="s">
        <v>19434</v>
      </c>
      <c r="I670" s="1" t="s">
        <v>24912</v>
      </c>
      <c r="J670" s="4" t="s">
        <v>24913</v>
      </c>
      <c r="K670" s="1" t="s">
        <v>30</v>
      </c>
      <c r="L670" s="1" t="s">
        <v>10828</v>
      </c>
      <c r="M670" s="1" t="s">
        <v>15714</v>
      </c>
      <c r="N670" s="1" t="s">
        <v>24914</v>
      </c>
      <c r="O670" s="1" t="s">
        <v>24915</v>
      </c>
      <c r="P670" s="1">
        <v>41.0</v>
      </c>
      <c r="Q670" s="1">
        <v>8.0</v>
      </c>
      <c r="S670" s="1">
        <v>7.0</v>
      </c>
      <c r="T670" s="1">
        <v>2.0</v>
      </c>
      <c r="U670" s="1">
        <v>127.0</v>
      </c>
      <c r="V670" s="1" t="s">
        <v>24916</v>
      </c>
      <c r="W670" s="10">
        <v>42926.0</v>
      </c>
      <c r="X670" s="1" t="s">
        <v>135</v>
      </c>
      <c r="Y670" s="1" t="s">
        <v>3334</v>
      </c>
    </row>
    <row r="671">
      <c r="A671" s="1" t="s">
        <v>24917</v>
      </c>
      <c r="B671" s="1" t="s">
        <v>24918</v>
      </c>
      <c r="C671" s="1" t="s">
        <v>24919</v>
      </c>
      <c r="I671" s="1" t="s">
        <v>24920</v>
      </c>
      <c r="J671" s="4" t="s">
        <v>24921</v>
      </c>
      <c r="K671" s="1" t="s">
        <v>2309</v>
      </c>
      <c r="L671" s="1" t="s">
        <v>10828</v>
      </c>
      <c r="M671" s="1" t="s">
        <v>10828</v>
      </c>
      <c r="N671" s="1" t="s">
        <v>24922</v>
      </c>
      <c r="O671" s="1" t="s">
        <v>24923</v>
      </c>
      <c r="P671" s="1">
        <v>49.0</v>
      </c>
      <c r="Q671" s="1">
        <v>7.0</v>
      </c>
      <c r="S671" s="1">
        <v>2.0</v>
      </c>
      <c r="U671" s="1">
        <v>6.0</v>
      </c>
      <c r="V671" s="1" t="s">
        <v>24924</v>
      </c>
      <c r="W671" s="9"/>
      <c r="X671" s="1"/>
      <c r="Y671" s="1" t="s">
        <v>36</v>
      </c>
    </row>
    <row r="672">
      <c r="A672" s="1" t="s">
        <v>24925</v>
      </c>
      <c r="B672" s="1" t="s">
        <v>20818</v>
      </c>
      <c r="C672" s="1" t="s">
        <v>24926</v>
      </c>
      <c r="D672" s="1" t="s">
        <v>24927</v>
      </c>
      <c r="G672" s="1" t="s">
        <v>5053</v>
      </c>
      <c r="I672" s="1" t="s">
        <v>24928</v>
      </c>
      <c r="J672" s="4" t="s">
        <v>24929</v>
      </c>
      <c r="K672" s="1" t="s">
        <v>30</v>
      </c>
      <c r="L672" s="1" t="s">
        <v>79</v>
      </c>
      <c r="M672" s="1" t="s">
        <v>19562</v>
      </c>
      <c r="N672" s="1" t="s">
        <v>24930</v>
      </c>
      <c r="O672" s="1" t="s">
        <v>24931</v>
      </c>
      <c r="P672" s="1">
        <v>1.0</v>
      </c>
      <c r="Q672" s="1">
        <v>1.0</v>
      </c>
      <c r="U672" s="1">
        <v>5.0</v>
      </c>
      <c r="V672" s="1" t="s">
        <v>24932</v>
      </c>
      <c r="W672" s="10">
        <v>44141.0</v>
      </c>
      <c r="X672" s="1"/>
      <c r="Y672" s="1" t="s">
        <v>168</v>
      </c>
    </row>
    <row r="673">
      <c r="A673" s="1" t="s">
        <v>24933</v>
      </c>
      <c r="B673" s="1" t="s">
        <v>24934</v>
      </c>
      <c r="C673" s="1" t="s">
        <v>24935</v>
      </c>
      <c r="H673" s="1" t="s">
        <v>24936</v>
      </c>
      <c r="I673" s="1" t="s">
        <v>24937</v>
      </c>
      <c r="J673" s="4" t="s">
        <v>24938</v>
      </c>
      <c r="K673" s="1" t="s">
        <v>401</v>
      </c>
      <c r="L673" s="1" t="s">
        <v>51</v>
      </c>
      <c r="M673" s="1" t="s">
        <v>24061</v>
      </c>
      <c r="N673" s="1" t="s">
        <v>24939</v>
      </c>
      <c r="O673" s="1" t="s">
        <v>24940</v>
      </c>
      <c r="P673" s="1">
        <v>2.0</v>
      </c>
      <c r="U673" s="1">
        <v>56.0</v>
      </c>
      <c r="V673" s="1" t="s">
        <v>24941</v>
      </c>
      <c r="W673" s="10">
        <v>42602.0</v>
      </c>
      <c r="X673" s="1"/>
      <c r="Y673" s="1" t="s">
        <v>36</v>
      </c>
    </row>
    <row r="674">
      <c r="A674" s="1" t="s">
        <v>24942</v>
      </c>
      <c r="B674" s="1" t="s">
        <v>24943</v>
      </c>
      <c r="C674" s="1" t="s">
        <v>24944</v>
      </c>
      <c r="J674" s="4" t="s">
        <v>24945</v>
      </c>
      <c r="K674" s="1" t="s">
        <v>30</v>
      </c>
      <c r="L674" s="1" t="s">
        <v>10828</v>
      </c>
      <c r="M674" s="1" t="s">
        <v>10828</v>
      </c>
      <c r="N674" s="1" t="s">
        <v>24946</v>
      </c>
      <c r="O674" s="1" t="s">
        <v>24947</v>
      </c>
      <c r="P674" s="1">
        <v>1.0</v>
      </c>
      <c r="Q674" s="1">
        <v>3.0</v>
      </c>
      <c r="U674" s="1">
        <v>3.0</v>
      </c>
      <c r="V674" s="1" t="s">
        <v>24948</v>
      </c>
      <c r="W674" s="10">
        <v>43924.0</v>
      </c>
      <c r="X674" s="1"/>
      <c r="Y674" s="1" t="s">
        <v>199</v>
      </c>
    </row>
    <row r="675">
      <c r="A675" s="1" t="s">
        <v>24949</v>
      </c>
      <c r="B675" s="1" t="s">
        <v>24950</v>
      </c>
      <c r="C675" s="1" t="s">
        <v>24951</v>
      </c>
      <c r="I675" s="1" t="s">
        <v>24952</v>
      </c>
      <c r="J675" s="4" t="s">
        <v>24953</v>
      </c>
      <c r="K675" s="1" t="s">
        <v>663</v>
      </c>
      <c r="L675" s="1" t="s">
        <v>8089</v>
      </c>
      <c r="M675" s="1" t="s">
        <v>8089</v>
      </c>
      <c r="N675" s="1" t="s">
        <v>24954</v>
      </c>
      <c r="O675" s="1" t="s">
        <v>24955</v>
      </c>
      <c r="P675" s="1">
        <v>4.0</v>
      </c>
      <c r="Q675" s="1">
        <v>2.0</v>
      </c>
      <c r="R675" s="1">
        <v>1.0</v>
      </c>
      <c r="U675" s="1">
        <v>54.0</v>
      </c>
      <c r="V675" s="1" t="s">
        <v>24956</v>
      </c>
      <c r="W675" s="10">
        <v>43479.0</v>
      </c>
      <c r="X675" s="1"/>
      <c r="Y675" s="1" t="s">
        <v>36</v>
      </c>
    </row>
    <row r="676">
      <c r="A676" s="1" t="s">
        <v>24957</v>
      </c>
      <c r="B676" s="1" t="s">
        <v>24958</v>
      </c>
      <c r="C676" s="1" t="s">
        <v>24959</v>
      </c>
      <c r="F676" s="1" t="s">
        <v>24960</v>
      </c>
      <c r="G676" s="1" t="s">
        <v>24961</v>
      </c>
      <c r="J676" s="4" t="s">
        <v>24962</v>
      </c>
      <c r="K676" s="1" t="s">
        <v>30</v>
      </c>
      <c r="L676" s="1" t="s">
        <v>10828</v>
      </c>
      <c r="M676" s="1" t="s">
        <v>10828</v>
      </c>
      <c r="N676" s="1" t="s">
        <v>24963</v>
      </c>
      <c r="O676" s="1" t="s">
        <v>24964</v>
      </c>
      <c r="P676" s="1">
        <v>1.0</v>
      </c>
      <c r="Q676" s="1">
        <v>1.0</v>
      </c>
      <c r="U676" s="1">
        <v>3.0</v>
      </c>
      <c r="V676" s="1" t="s">
        <v>24965</v>
      </c>
      <c r="W676" s="10">
        <v>44138.0</v>
      </c>
      <c r="X676" s="1" t="s">
        <v>95</v>
      </c>
      <c r="Y676" s="1" t="s">
        <v>36</v>
      </c>
    </row>
    <row r="677">
      <c r="A677" s="1" t="s">
        <v>24966</v>
      </c>
      <c r="B677" s="1" t="s">
        <v>24967</v>
      </c>
      <c r="C677" s="1" t="s">
        <v>24968</v>
      </c>
      <c r="D677" s="1" t="s">
        <v>24969</v>
      </c>
      <c r="F677" s="1" t="s">
        <v>24970</v>
      </c>
      <c r="G677" s="1" t="s">
        <v>6870</v>
      </c>
      <c r="H677" s="1" t="s">
        <v>24971</v>
      </c>
      <c r="J677" s="4" t="s">
        <v>24972</v>
      </c>
      <c r="K677" s="1" t="s">
        <v>2309</v>
      </c>
      <c r="L677" s="1" t="s">
        <v>10828</v>
      </c>
      <c r="M677" s="1" t="s">
        <v>15725</v>
      </c>
      <c r="N677" s="1" t="s">
        <v>24973</v>
      </c>
      <c r="O677" s="1" t="s">
        <v>24974</v>
      </c>
      <c r="P677" s="1">
        <v>2.0</v>
      </c>
      <c r="Q677" s="1">
        <v>1.0</v>
      </c>
      <c r="U677" s="1">
        <v>74.0</v>
      </c>
      <c r="V677" s="1" t="s">
        <v>24975</v>
      </c>
      <c r="W677" s="10">
        <v>44102.0</v>
      </c>
      <c r="X677" s="1" t="s">
        <v>95</v>
      </c>
      <c r="Y677" s="1" t="s">
        <v>36</v>
      </c>
    </row>
    <row r="678">
      <c r="A678" s="1" t="s">
        <v>24976</v>
      </c>
      <c r="B678" s="1" t="s">
        <v>24977</v>
      </c>
      <c r="C678" s="1" t="s">
        <v>24978</v>
      </c>
      <c r="D678" s="1" t="s">
        <v>24979</v>
      </c>
      <c r="E678" s="1" t="s">
        <v>24980</v>
      </c>
      <c r="G678" s="1" t="s">
        <v>24981</v>
      </c>
      <c r="I678" s="1" t="s">
        <v>24982</v>
      </c>
      <c r="J678" s="4" t="s">
        <v>24983</v>
      </c>
      <c r="K678" s="1" t="s">
        <v>61</v>
      </c>
      <c r="L678" s="1" t="s">
        <v>10828</v>
      </c>
      <c r="M678" s="1" t="s">
        <v>10828</v>
      </c>
      <c r="N678" s="1" t="s">
        <v>24984</v>
      </c>
      <c r="O678" s="1" t="s">
        <v>24985</v>
      </c>
      <c r="P678" s="1">
        <v>1.0</v>
      </c>
      <c r="Q678" s="1">
        <v>2.0</v>
      </c>
      <c r="R678" s="1">
        <v>6.0</v>
      </c>
      <c r="S678" s="1">
        <v>3.0</v>
      </c>
      <c r="T678" s="1">
        <v>26.0</v>
      </c>
      <c r="U678" s="1">
        <v>101.0</v>
      </c>
      <c r="V678" s="1" t="s">
        <v>24986</v>
      </c>
      <c r="W678" s="10">
        <v>42149.0</v>
      </c>
      <c r="X678" s="1"/>
      <c r="Y678" s="1" t="s">
        <v>36</v>
      </c>
    </row>
    <row r="679">
      <c r="A679" s="1" t="s">
        <v>24987</v>
      </c>
      <c r="B679" s="1" t="s">
        <v>24988</v>
      </c>
      <c r="C679" s="1" t="s">
        <v>24989</v>
      </c>
      <c r="I679" s="1" t="s">
        <v>24990</v>
      </c>
      <c r="J679" s="4" t="s">
        <v>24991</v>
      </c>
      <c r="K679" s="1" t="s">
        <v>30</v>
      </c>
      <c r="L679" s="1" t="s">
        <v>10828</v>
      </c>
      <c r="M679" s="1" t="s">
        <v>10828</v>
      </c>
      <c r="N679" s="1" t="s">
        <v>24992</v>
      </c>
      <c r="O679" s="1" t="s">
        <v>24993</v>
      </c>
      <c r="P679" s="1">
        <v>1.0</v>
      </c>
      <c r="Q679" s="1">
        <v>1.0</v>
      </c>
      <c r="U679" s="1">
        <v>26.0</v>
      </c>
      <c r="V679" s="1" t="s">
        <v>24994</v>
      </c>
      <c r="W679" s="10">
        <v>44127.0</v>
      </c>
      <c r="X679" s="1"/>
      <c r="Y679" s="1" t="s">
        <v>199</v>
      </c>
    </row>
    <row r="680">
      <c r="A680" s="1" t="s">
        <v>24995</v>
      </c>
      <c r="B680" s="1" t="s">
        <v>24996</v>
      </c>
      <c r="C680" s="1" t="s">
        <v>24997</v>
      </c>
      <c r="D680" s="1" t="s">
        <v>24998</v>
      </c>
      <c r="J680" s="4" t="s">
        <v>24999</v>
      </c>
      <c r="K680" s="1" t="s">
        <v>30</v>
      </c>
      <c r="L680" s="1" t="s">
        <v>10828</v>
      </c>
      <c r="M680" s="1" t="s">
        <v>10828</v>
      </c>
      <c r="N680" s="1" t="s">
        <v>25000</v>
      </c>
      <c r="O680" s="1" t="s">
        <v>25001</v>
      </c>
      <c r="P680" s="1">
        <v>1.0</v>
      </c>
      <c r="Q680" s="1">
        <v>1.0</v>
      </c>
      <c r="U680" s="1">
        <v>11.0</v>
      </c>
      <c r="V680" s="1" t="s">
        <v>25002</v>
      </c>
      <c r="W680" s="10">
        <v>44130.0</v>
      </c>
      <c r="X680" s="1"/>
      <c r="Y680" s="1" t="s">
        <v>199</v>
      </c>
    </row>
    <row r="681">
      <c r="A681" s="1" t="s">
        <v>25003</v>
      </c>
      <c r="B681" s="1" t="s">
        <v>25004</v>
      </c>
      <c r="C681" s="1" t="s">
        <v>25005</v>
      </c>
      <c r="I681" s="1" t="s">
        <v>25006</v>
      </c>
      <c r="J681" s="4" t="s">
        <v>25007</v>
      </c>
      <c r="K681" s="1" t="s">
        <v>30</v>
      </c>
      <c r="L681" s="1" t="s">
        <v>10828</v>
      </c>
      <c r="M681" s="1" t="s">
        <v>10828</v>
      </c>
      <c r="N681" s="1" t="s">
        <v>25008</v>
      </c>
      <c r="O681" s="1" t="s">
        <v>25009</v>
      </c>
      <c r="P681" s="1">
        <v>1.0</v>
      </c>
      <c r="Q681" s="1">
        <v>1.0</v>
      </c>
      <c r="U681" s="1">
        <v>3.0</v>
      </c>
      <c r="V681" s="1" t="s">
        <v>25010</v>
      </c>
      <c r="W681" s="10">
        <v>44126.0</v>
      </c>
      <c r="X681" s="1"/>
      <c r="Y681" s="1" t="s">
        <v>168</v>
      </c>
    </row>
    <row r="682">
      <c r="A682" s="1" t="s">
        <v>25011</v>
      </c>
      <c r="B682" s="1" t="s">
        <v>20629</v>
      </c>
      <c r="C682" s="1" t="s">
        <v>25012</v>
      </c>
      <c r="D682" s="1" t="s">
        <v>25013</v>
      </c>
      <c r="E682" s="1" t="s">
        <v>25014</v>
      </c>
      <c r="F682" s="1" t="s">
        <v>15722</v>
      </c>
      <c r="I682" s="1" t="s">
        <v>25015</v>
      </c>
      <c r="J682" s="4" t="s">
        <v>25016</v>
      </c>
      <c r="K682" s="1" t="s">
        <v>30</v>
      </c>
      <c r="L682" s="1" t="s">
        <v>79</v>
      </c>
      <c r="M682" s="1" t="s">
        <v>20635</v>
      </c>
      <c r="N682" s="1" t="s">
        <v>25017</v>
      </c>
      <c r="O682" s="1" t="s">
        <v>25018</v>
      </c>
      <c r="P682" s="1">
        <v>1.0</v>
      </c>
      <c r="Q682" s="1">
        <v>1.0</v>
      </c>
      <c r="U682" s="1">
        <v>38.0</v>
      </c>
      <c r="V682" s="1" t="s">
        <v>25019</v>
      </c>
      <c r="W682" s="10">
        <v>43888.0</v>
      </c>
      <c r="X682" s="1" t="s">
        <v>135</v>
      </c>
      <c r="Y682" s="1" t="s">
        <v>199</v>
      </c>
    </row>
    <row r="683">
      <c r="A683" s="1" t="s">
        <v>25020</v>
      </c>
      <c r="B683" s="1" t="s">
        <v>25021</v>
      </c>
      <c r="C683" s="1" t="s">
        <v>25022</v>
      </c>
      <c r="D683" s="1" t="s">
        <v>25023</v>
      </c>
      <c r="E683" s="1" t="s">
        <v>25024</v>
      </c>
      <c r="J683" s="4" t="s">
        <v>25025</v>
      </c>
      <c r="K683" s="1" t="s">
        <v>30</v>
      </c>
      <c r="L683" s="1" t="s">
        <v>10828</v>
      </c>
      <c r="M683" s="1" t="s">
        <v>25026</v>
      </c>
      <c r="N683" s="1" t="s">
        <v>25027</v>
      </c>
      <c r="O683" s="1" t="s">
        <v>25028</v>
      </c>
      <c r="P683" s="1">
        <v>1.0</v>
      </c>
      <c r="U683" s="1">
        <v>84.0</v>
      </c>
      <c r="V683" s="1" t="s">
        <v>25029</v>
      </c>
      <c r="W683" s="10">
        <v>43269.0</v>
      </c>
      <c r="X683" s="1"/>
      <c r="Y683" s="1" t="s">
        <v>168</v>
      </c>
    </row>
    <row r="684">
      <c r="A684" s="1" t="s">
        <v>25030</v>
      </c>
      <c r="B684" s="1" t="s">
        <v>25031</v>
      </c>
      <c r="C684" s="1" t="s">
        <v>25032</v>
      </c>
      <c r="D684" s="1" t="s">
        <v>25033</v>
      </c>
      <c r="G684" s="1" t="s">
        <v>25034</v>
      </c>
      <c r="J684" s="4" t="s">
        <v>25035</v>
      </c>
      <c r="K684" s="1" t="s">
        <v>30</v>
      </c>
      <c r="L684" s="1" t="s">
        <v>10828</v>
      </c>
      <c r="M684" s="1" t="s">
        <v>25036</v>
      </c>
      <c r="N684" s="1" t="s">
        <v>25037</v>
      </c>
      <c r="O684" s="1" t="s">
        <v>25038</v>
      </c>
      <c r="P684" s="1">
        <v>1.0</v>
      </c>
      <c r="Q684" s="1">
        <v>1.0</v>
      </c>
      <c r="U684" s="1">
        <v>39.0</v>
      </c>
      <c r="V684" s="1" t="s">
        <v>25039</v>
      </c>
      <c r="W684" s="10">
        <v>44100.0</v>
      </c>
      <c r="X684" s="1"/>
      <c r="Y684" s="1" t="s">
        <v>36</v>
      </c>
    </row>
    <row r="685">
      <c r="A685" s="1" t="s">
        <v>25040</v>
      </c>
      <c r="B685" s="1" t="s">
        <v>25041</v>
      </c>
      <c r="C685" s="1" t="s">
        <v>25042</v>
      </c>
      <c r="I685" s="1" t="s">
        <v>25043</v>
      </c>
      <c r="J685" s="4" t="s">
        <v>25044</v>
      </c>
      <c r="K685" s="1" t="s">
        <v>30</v>
      </c>
      <c r="L685" s="1" t="s">
        <v>10828</v>
      </c>
      <c r="M685" s="1" t="s">
        <v>10828</v>
      </c>
      <c r="N685" s="1" t="s">
        <v>25045</v>
      </c>
      <c r="O685" s="1" t="s">
        <v>25046</v>
      </c>
      <c r="P685" s="1">
        <v>1.0</v>
      </c>
      <c r="Q685" s="1">
        <v>1.0</v>
      </c>
      <c r="U685" s="1">
        <v>28.0</v>
      </c>
      <c r="V685" s="1" t="s">
        <v>25047</v>
      </c>
      <c r="W685" s="10">
        <v>44078.0</v>
      </c>
      <c r="X685" s="1"/>
      <c r="Y685" s="1" t="s">
        <v>36</v>
      </c>
    </row>
    <row r="686">
      <c r="A686" s="1" t="s">
        <v>25048</v>
      </c>
      <c r="B686" s="1" t="s">
        <v>25049</v>
      </c>
      <c r="C686" s="1" t="s">
        <v>19434</v>
      </c>
      <c r="H686" s="1" t="s">
        <v>25050</v>
      </c>
      <c r="I686" s="1" t="s">
        <v>25051</v>
      </c>
      <c r="J686" s="4" t="s">
        <v>25052</v>
      </c>
      <c r="K686" s="1" t="s">
        <v>9123</v>
      </c>
      <c r="L686" s="1" t="s">
        <v>10828</v>
      </c>
      <c r="M686" s="1" t="s">
        <v>10828</v>
      </c>
      <c r="N686" s="1" t="s">
        <v>25053</v>
      </c>
      <c r="O686" s="1" t="s">
        <v>25054</v>
      </c>
      <c r="P686" s="1">
        <v>41.0</v>
      </c>
      <c r="Q686" s="1">
        <v>15.0</v>
      </c>
      <c r="R686" s="1">
        <v>33.0</v>
      </c>
      <c r="S686" s="1">
        <v>5.0</v>
      </c>
      <c r="T686" s="1">
        <v>40.0</v>
      </c>
      <c r="U686" s="1">
        <v>209.0</v>
      </c>
      <c r="V686" s="1" t="s">
        <v>25055</v>
      </c>
      <c r="W686" s="10">
        <v>43012.0</v>
      </c>
      <c r="X686" s="1" t="s">
        <v>135</v>
      </c>
      <c r="Y686" s="1" t="s">
        <v>5816</v>
      </c>
    </row>
    <row r="687">
      <c r="A687" s="1" t="s">
        <v>25056</v>
      </c>
      <c r="B687" s="1" t="s">
        <v>25057</v>
      </c>
      <c r="C687" s="1" t="s">
        <v>25058</v>
      </c>
      <c r="J687" s="4" t="s">
        <v>25059</v>
      </c>
      <c r="K687" s="1" t="s">
        <v>2309</v>
      </c>
      <c r="L687" s="1" t="s">
        <v>10828</v>
      </c>
      <c r="M687" s="1" t="s">
        <v>10828</v>
      </c>
      <c r="N687" s="1" t="s">
        <v>25060</v>
      </c>
      <c r="O687" s="1" t="s">
        <v>25061</v>
      </c>
      <c r="P687" s="1">
        <v>2.0</v>
      </c>
      <c r="Q687" s="1">
        <v>2.0</v>
      </c>
      <c r="U687" s="1">
        <v>2.0</v>
      </c>
      <c r="V687" s="1" t="s">
        <v>25062</v>
      </c>
      <c r="W687" s="9"/>
      <c r="X687" s="1"/>
      <c r="Y687" s="1" t="s">
        <v>199</v>
      </c>
    </row>
    <row r="688">
      <c r="A688" s="1" t="s">
        <v>25063</v>
      </c>
      <c r="B688" s="1" t="s">
        <v>25064</v>
      </c>
      <c r="C688" s="1" t="s">
        <v>25065</v>
      </c>
      <c r="D688" s="1" t="s">
        <v>25066</v>
      </c>
      <c r="E688" s="1" t="s">
        <v>25067</v>
      </c>
      <c r="F688" s="1" t="s">
        <v>25068</v>
      </c>
      <c r="G688" s="1" t="s">
        <v>25069</v>
      </c>
      <c r="I688" s="1" t="s">
        <v>25070</v>
      </c>
      <c r="J688" s="4" t="s">
        <v>25071</v>
      </c>
      <c r="K688" s="1" t="s">
        <v>30</v>
      </c>
      <c r="L688" s="1" t="s">
        <v>10828</v>
      </c>
      <c r="M688" s="1" t="s">
        <v>10828</v>
      </c>
      <c r="N688" s="1" t="s">
        <v>25072</v>
      </c>
      <c r="O688" s="1" t="s">
        <v>25073</v>
      </c>
      <c r="P688" s="1">
        <v>1.0</v>
      </c>
      <c r="R688" s="1">
        <v>9.0</v>
      </c>
      <c r="T688" s="1">
        <v>1.0</v>
      </c>
      <c r="U688" s="1">
        <v>28.0</v>
      </c>
      <c r="V688" s="1" t="s">
        <v>25074</v>
      </c>
      <c r="W688" s="10">
        <v>44003.0</v>
      </c>
      <c r="X688" s="1" t="s">
        <v>135</v>
      </c>
      <c r="Y688" s="1" t="s">
        <v>3334</v>
      </c>
    </row>
    <row r="689">
      <c r="A689" s="1" t="s">
        <v>25075</v>
      </c>
      <c r="B689" s="1" t="s">
        <v>25076</v>
      </c>
      <c r="C689" s="1" t="s">
        <v>25077</v>
      </c>
      <c r="J689" s="4" t="s">
        <v>25078</v>
      </c>
      <c r="K689" s="1" t="s">
        <v>30</v>
      </c>
      <c r="L689" s="1" t="s">
        <v>10828</v>
      </c>
      <c r="M689" s="1" t="s">
        <v>10828</v>
      </c>
      <c r="N689" s="1" t="s">
        <v>25079</v>
      </c>
      <c r="O689" s="1" t="s">
        <v>25080</v>
      </c>
      <c r="P689" s="1">
        <v>1.0</v>
      </c>
      <c r="Q689" s="1">
        <v>1.0</v>
      </c>
      <c r="U689" s="1">
        <v>6.0</v>
      </c>
      <c r="V689" s="1" t="s">
        <v>25081</v>
      </c>
      <c r="W689" s="10">
        <v>44102.0</v>
      </c>
      <c r="X689" s="1"/>
      <c r="Y689" s="1" t="s">
        <v>199</v>
      </c>
    </row>
    <row r="690">
      <c r="A690" s="1" t="s">
        <v>25082</v>
      </c>
      <c r="B690" s="1" t="s">
        <v>18068</v>
      </c>
      <c r="C690" s="1" t="s">
        <v>23543</v>
      </c>
      <c r="D690" s="1" t="s">
        <v>23544</v>
      </c>
      <c r="E690" s="1" t="s">
        <v>23545</v>
      </c>
      <c r="F690" s="1" t="s">
        <v>23546</v>
      </c>
      <c r="G690" s="1" t="s">
        <v>23547</v>
      </c>
      <c r="I690" s="1" t="s">
        <v>25083</v>
      </c>
      <c r="J690" s="4" t="s">
        <v>25084</v>
      </c>
      <c r="K690" s="1" t="s">
        <v>30</v>
      </c>
      <c r="L690" s="1" t="s">
        <v>10828</v>
      </c>
      <c r="M690" s="1" t="s">
        <v>15725</v>
      </c>
      <c r="N690" s="1" t="s">
        <v>25085</v>
      </c>
      <c r="O690" s="1" t="s">
        <v>25086</v>
      </c>
      <c r="P690" s="1">
        <v>1.0</v>
      </c>
      <c r="Q690" s="1">
        <v>2.0</v>
      </c>
      <c r="U690" s="1">
        <v>30.0</v>
      </c>
      <c r="V690" s="1" t="s">
        <v>25087</v>
      </c>
      <c r="W690" s="10">
        <v>43867.0</v>
      </c>
      <c r="X690" s="1" t="s">
        <v>95</v>
      </c>
      <c r="Y690" s="1" t="s">
        <v>36</v>
      </c>
    </row>
    <row r="691">
      <c r="A691" s="1" t="s">
        <v>25088</v>
      </c>
      <c r="B691" s="1" t="s">
        <v>25089</v>
      </c>
      <c r="C691" s="1" t="s">
        <v>25090</v>
      </c>
      <c r="D691" s="1" t="s">
        <v>25091</v>
      </c>
      <c r="I691" s="1" t="s">
        <v>25092</v>
      </c>
      <c r="J691" s="4" t="s">
        <v>25093</v>
      </c>
      <c r="K691" s="1" t="s">
        <v>30</v>
      </c>
      <c r="L691" s="1" t="s">
        <v>10828</v>
      </c>
      <c r="M691" s="1" t="s">
        <v>10828</v>
      </c>
      <c r="N691" s="1" t="s">
        <v>25094</v>
      </c>
      <c r="O691" s="1" t="s">
        <v>25095</v>
      </c>
      <c r="P691" s="1">
        <v>1.0</v>
      </c>
      <c r="Q691" s="1">
        <v>2.0</v>
      </c>
      <c r="R691" s="1">
        <v>1.0</v>
      </c>
      <c r="U691" s="1">
        <v>11.0</v>
      </c>
      <c r="V691" s="1" t="s">
        <v>25096</v>
      </c>
      <c r="W691" s="10">
        <v>44125.0</v>
      </c>
      <c r="X691" s="1"/>
      <c r="Y691" s="1" t="s">
        <v>168</v>
      </c>
    </row>
    <row r="692">
      <c r="A692" s="1" t="s">
        <v>25097</v>
      </c>
      <c r="B692" s="1" t="s">
        <v>25098</v>
      </c>
      <c r="C692" s="1" t="s">
        <v>25099</v>
      </c>
      <c r="D692" s="1" t="s">
        <v>25100</v>
      </c>
      <c r="G692" s="1" t="s">
        <v>25101</v>
      </c>
      <c r="I692" s="1" t="s">
        <v>25102</v>
      </c>
      <c r="J692" s="4" t="s">
        <v>25103</v>
      </c>
      <c r="K692" s="1" t="s">
        <v>30</v>
      </c>
      <c r="L692" s="1" t="s">
        <v>10828</v>
      </c>
      <c r="M692" s="1" t="s">
        <v>10828</v>
      </c>
      <c r="N692" s="1" t="s">
        <v>25104</v>
      </c>
      <c r="O692" s="1" t="s">
        <v>25105</v>
      </c>
      <c r="P692" s="1">
        <v>1.0</v>
      </c>
      <c r="Q692" s="1">
        <v>1.0</v>
      </c>
      <c r="T692" s="1">
        <v>1.0</v>
      </c>
      <c r="U692" s="1">
        <v>8.0</v>
      </c>
      <c r="V692" s="1" t="s">
        <v>25106</v>
      </c>
      <c r="W692" s="10">
        <v>44125.0</v>
      </c>
      <c r="X692" s="1"/>
      <c r="Y692" s="1" t="s">
        <v>36</v>
      </c>
    </row>
    <row r="693">
      <c r="A693" s="1" t="s">
        <v>25107</v>
      </c>
      <c r="B693" s="1" t="s">
        <v>25108</v>
      </c>
      <c r="C693" s="1" t="s">
        <v>22001</v>
      </c>
      <c r="D693" s="1" t="s">
        <v>22002</v>
      </c>
      <c r="E693" s="1" t="s">
        <v>22003</v>
      </c>
      <c r="I693" s="1" t="s">
        <v>25109</v>
      </c>
      <c r="J693" s="4" t="s">
        <v>25110</v>
      </c>
      <c r="K693" s="1" t="s">
        <v>2309</v>
      </c>
      <c r="L693" s="1" t="s">
        <v>10828</v>
      </c>
      <c r="M693" s="1" t="s">
        <v>25111</v>
      </c>
      <c r="N693" s="1" t="s">
        <v>25112</v>
      </c>
      <c r="O693" s="1" t="s">
        <v>25113</v>
      </c>
      <c r="P693" s="1">
        <v>1.0</v>
      </c>
      <c r="Q693" s="1">
        <v>2.0</v>
      </c>
      <c r="R693" s="1">
        <v>9.0</v>
      </c>
      <c r="S693" s="1">
        <v>8.0</v>
      </c>
      <c r="U693" s="1">
        <v>42.0</v>
      </c>
      <c r="V693" s="1" t="s">
        <v>25114</v>
      </c>
      <c r="W693" s="10">
        <v>41311.0</v>
      </c>
      <c r="X693" s="1"/>
      <c r="Y693" s="1" t="s">
        <v>168</v>
      </c>
    </row>
    <row r="694">
      <c r="A694" s="1" t="s">
        <v>25115</v>
      </c>
      <c r="B694" s="1" t="s">
        <v>25116</v>
      </c>
      <c r="C694" s="1" t="s">
        <v>25117</v>
      </c>
      <c r="E694" s="1" t="s">
        <v>25118</v>
      </c>
      <c r="F694" s="1" t="s">
        <v>25119</v>
      </c>
      <c r="G694" s="1" t="s">
        <v>25120</v>
      </c>
      <c r="I694" s="1" t="s">
        <v>25121</v>
      </c>
      <c r="J694" s="4" t="s">
        <v>25122</v>
      </c>
      <c r="K694" s="1" t="s">
        <v>30</v>
      </c>
      <c r="L694" s="1" t="s">
        <v>10828</v>
      </c>
      <c r="M694" s="1" t="s">
        <v>10828</v>
      </c>
      <c r="N694" s="1" t="s">
        <v>25123</v>
      </c>
      <c r="O694" s="1" t="s">
        <v>25124</v>
      </c>
      <c r="P694" s="1">
        <v>1.0</v>
      </c>
      <c r="Q694" s="1">
        <v>1.0</v>
      </c>
      <c r="U694" s="1">
        <v>9.0</v>
      </c>
      <c r="V694" s="1" t="s">
        <v>25125</v>
      </c>
      <c r="W694" s="10">
        <v>44124.0</v>
      </c>
      <c r="X694" s="1" t="s">
        <v>95</v>
      </c>
      <c r="Y694" s="1" t="s">
        <v>168</v>
      </c>
    </row>
    <row r="695">
      <c r="A695" s="1" t="s">
        <v>25126</v>
      </c>
      <c r="B695" s="1" t="s">
        <v>25127</v>
      </c>
      <c r="C695" s="1" t="s">
        <v>25128</v>
      </c>
      <c r="D695" s="1" t="s">
        <v>25129</v>
      </c>
      <c r="E695" s="1" t="s">
        <v>25130</v>
      </c>
      <c r="G695" s="1" t="s">
        <v>25131</v>
      </c>
      <c r="J695" s="4" t="s">
        <v>25132</v>
      </c>
      <c r="K695" s="1" t="s">
        <v>30</v>
      </c>
      <c r="L695" s="1" t="s">
        <v>10828</v>
      </c>
      <c r="M695" s="1" t="s">
        <v>10828</v>
      </c>
      <c r="N695" s="1" t="s">
        <v>25133</v>
      </c>
      <c r="O695" s="1" t="s">
        <v>25134</v>
      </c>
      <c r="P695" s="1">
        <v>1.0</v>
      </c>
      <c r="Q695" s="1">
        <v>1.0</v>
      </c>
      <c r="U695" s="1">
        <v>4.0</v>
      </c>
      <c r="V695" s="1" t="s">
        <v>25135</v>
      </c>
      <c r="W695" s="10">
        <v>44126.0</v>
      </c>
      <c r="X695" s="1" t="s">
        <v>135</v>
      </c>
      <c r="Y695" s="1" t="s">
        <v>36</v>
      </c>
    </row>
    <row r="696">
      <c r="A696" s="1" t="s">
        <v>25136</v>
      </c>
      <c r="B696" s="1" t="s">
        <v>25137</v>
      </c>
      <c r="C696" s="1" t="s">
        <v>25138</v>
      </c>
      <c r="H696" s="1" t="s">
        <v>25139</v>
      </c>
      <c r="I696" s="1" t="s">
        <v>25140</v>
      </c>
      <c r="J696" s="4" t="s">
        <v>25141</v>
      </c>
      <c r="K696" s="1" t="s">
        <v>13962</v>
      </c>
      <c r="L696" s="1" t="s">
        <v>8089</v>
      </c>
      <c r="M696" s="1" t="s">
        <v>15714</v>
      </c>
      <c r="N696" s="1" t="s">
        <v>25142</v>
      </c>
      <c r="O696" s="1" t="s">
        <v>25143</v>
      </c>
      <c r="P696" s="1">
        <v>1.0</v>
      </c>
      <c r="Q696" s="1">
        <v>2.0</v>
      </c>
      <c r="S696" s="1">
        <v>1.0</v>
      </c>
      <c r="T696" s="1">
        <v>1.0</v>
      </c>
      <c r="U696" s="1">
        <v>31.0</v>
      </c>
      <c r="V696" s="1" t="s">
        <v>25144</v>
      </c>
      <c r="W696" s="10">
        <v>44122.0</v>
      </c>
      <c r="X696" s="1"/>
      <c r="Y696" s="1" t="s">
        <v>168</v>
      </c>
    </row>
    <row r="697">
      <c r="A697" s="1" t="s">
        <v>25145</v>
      </c>
      <c r="B697" s="1" t="s">
        <v>19631</v>
      </c>
      <c r="C697" s="1" t="s">
        <v>25146</v>
      </c>
      <c r="D697" s="1" t="s">
        <v>25147</v>
      </c>
      <c r="E697" s="1" t="s">
        <v>25148</v>
      </c>
      <c r="F697" s="1" t="s">
        <v>25149</v>
      </c>
      <c r="G697" s="1" t="s">
        <v>25150</v>
      </c>
      <c r="I697" s="1" t="s">
        <v>19634</v>
      </c>
      <c r="J697" s="4" t="s">
        <v>25151</v>
      </c>
      <c r="K697" s="1" t="s">
        <v>61</v>
      </c>
      <c r="L697" s="1" t="s">
        <v>10828</v>
      </c>
      <c r="M697" s="1" t="s">
        <v>19562</v>
      </c>
      <c r="N697" s="1" t="s">
        <v>25152</v>
      </c>
      <c r="O697" s="1" t="s">
        <v>25153</v>
      </c>
      <c r="P697" s="1">
        <v>1.0</v>
      </c>
      <c r="U697" s="1">
        <v>940.0</v>
      </c>
      <c r="V697" s="1" t="s">
        <v>25154</v>
      </c>
      <c r="W697" s="10">
        <v>40420.0</v>
      </c>
      <c r="X697" s="1" t="s">
        <v>95</v>
      </c>
      <c r="Y697" s="1" t="s">
        <v>36</v>
      </c>
    </row>
    <row r="698">
      <c r="A698" s="1" t="s">
        <v>25155</v>
      </c>
      <c r="B698" s="1" t="s">
        <v>25156</v>
      </c>
      <c r="C698" s="1" t="s">
        <v>25157</v>
      </c>
      <c r="D698" s="1" t="s">
        <v>25158</v>
      </c>
      <c r="F698" s="1" t="s">
        <v>25159</v>
      </c>
      <c r="G698" s="1" t="s">
        <v>25160</v>
      </c>
      <c r="I698" s="1" t="s">
        <v>25161</v>
      </c>
      <c r="J698" s="4" t="s">
        <v>25162</v>
      </c>
      <c r="K698" s="1" t="s">
        <v>30</v>
      </c>
      <c r="L698" s="1" t="s">
        <v>10828</v>
      </c>
      <c r="M698" s="1" t="s">
        <v>10828</v>
      </c>
      <c r="N698" s="1" t="s">
        <v>25163</v>
      </c>
      <c r="O698" s="1" t="s">
        <v>25164</v>
      </c>
      <c r="P698" s="1">
        <v>1.0</v>
      </c>
      <c r="Q698" s="1">
        <v>1.0</v>
      </c>
      <c r="U698" s="1">
        <v>8.0</v>
      </c>
      <c r="V698" s="1" t="s">
        <v>25165</v>
      </c>
      <c r="W698" s="10">
        <v>43067.0</v>
      </c>
      <c r="X698" s="1" t="s">
        <v>95</v>
      </c>
      <c r="Y698" s="1" t="s">
        <v>199</v>
      </c>
    </row>
    <row r="699">
      <c r="A699" s="1" t="s">
        <v>12921</v>
      </c>
      <c r="B699" s="1" t="s">
        <v>12922</v>
      </c>
      <c r="C699" s="1" t="s">
        <v>12923</v>
      </c>
      <c r="D699" s="1" t="s">
        <v>12924</v>
      </c>
      <c r="E699" s="1" t="s">
        <v>12925</v>
      </c>
      <c r="F699" s="1" t="s">
        <v>12926</v>
      </c>
      <c r="G699" s="1" t="s">
        <v>10280</v>
      </c>
      <c r="H699" s="1" t="s">
        <v>12928</v>
      </c>
      <c r="I699" s="1" t="s">
        <v>12927</v>
      </c>
      <c r="J699" s="4" t="s">
        <v>12929</v>
      </c>
      <c r="K699" s="1" t="s">
        <v>30</v>
      </c>
      <c r="L699" s="1" t="s">
        <v>10828</v>
      </c>
      <c r="M699" s="1" t="s">
        <v>12930</v>
      </c>
      <c r="N699" s="1" t="s">
        <v>12931</v>
      </c>
      <c r="O699" s="1" t="s">
        <v>12932</v>
      </c>
      <c r="P699" s="1">
        <v>1.0</v>
      </c>
      <c r="Q699" s="1">
        <v>1.0</v>
      </c>
      <c r="U699" s="1">
        <v>26.0</v>
      </c>
      <c r="V699" s="1" t="s">
        <v>12933</v>
      </c>
      <c r="W699" s="10">
        <v>43355.0</v>
      </c>
      <c r="X699" s="1" t="s">
        <v>95</v>
      </c>
      <c r="Y699" s="1" t="s">
        <v>168</v>
      </c>
    </row>
    <row r="700">
      <c r="A700" s="1" t="s">
        <v>25166</v>
      </c>
      <c r="B700" s="1" t="s">
        <v>25167</v>
      </c>
      <c r="C700" s="1" t="s">
        <v>23087</v>
      </c>
      <c r="D700" s="1" t="s">
        <v>23088</v>
      </c>
      <c r="F700" s="1" t="s">
        <v>23089</v>
      </c>
      <c r="G700" s="1" t="s">
        <v>23090</v>
      </c>
      <c r="J700" s="4" t="s">
        <v>25168</v>
      </c>
      <c r="K700" s="1" t="s">
        <v>30</v>
      </c>
      <c r="L700" s="1" t="s">
        <v>10828</v>
      </c>
      <c r="M700" s="1" t="s">
        <v>20500</v>
      </c>
      <c r="N700" s="1" t="s">
        <v>25169</v>
      </c>
      <c r="O700" s="1" t="s">
        <v>25170</v>
      </c>
      <c r="P700" s="1">
        <v>1.0</v>
      </c>
      <c r="Q700" s="1">
        <v>1.0</v>
      </c>
      <c r="U700" s="1">
        <v>25.0</v>
      </c>
      <c r="V700" s="1" t="s">
        <v>25171</v>
      </c>
      <c r="W700" s="10">
        <v>43960.0</v>
      </c>
      <c r="X700" s="1" t="s">
        <v>95</v>
      </c>
      <c r="Y700" s="1" t="s">
        <v>168</v>
      </c>
    </row>
    <row r="701">
      <c r="A701" s="1" t="s">
        <v>25172</v>
      </c>
      <c r="B701" s="1" t="s">
        <v>21781</v>
      </c>
      <c r="C701" s="1" t="s">
        <v>25173</v>
      </c>
      <c r="E701" s="1" t="s">
        <v>25174</v>
      </c>
      <c r="F701" s="1" t="s">
        <v>15722</v>
      </c>
      <c r="I701" s="1" t="s">
        <v>25175</v>
      </c>
      <c r="J701" s="4" t="s">
        <v>25176</v>
      </c>
      <c r="K701" s="1" t="s">
        <v>30</v>
      </c>
      <c r="L701" s="1" t="s">
        <v>10828</v>
      </c>
      <c r="M701" s="1" t="s">
        <v>10828</v>
      </c>
      <c r="N701" s="1" t="s">
        <v>25177</v>
      </c>
      <c r="O701" s="1" t="s">
        <v>25178</v>
      </c>
      <c r="P701" s="1">
        <v>1.0</v>
      </c>
      <c r="Q701" s="1">
        <v>1.0</v>
      </c>
      <c r="S701" s="1">
        <v>1.0</v>
      </c>
      <c r="U701" s="1">
        <v>293.0</v>
      </c>
      <c r="V701" s="1" t="s">
        <v>25179</v>
      </c>
      <c r="W701" s="10">
        <v>43934.0</v>
      </c>
      <c r="X701" s="1" t="s">
        <v>135</v>
      </c>
      <c r="Y701" s="1" t="s">
        <v>199</v>
      </c>
    </row>
    <row r="702">
      <c r="A702" s="1" t="s">
        <v>25180</v>
      </c>
      <c r="B702" s="1" t="s">
        <v>25181</v>
      </c>
      <c r="C702" s="1" t="s">
        <v>25182</v>
      </c>
      <c r="D702" s="1" t="s">
        <v>25183</v>
      </c>
      <c r="G702" s="1" t="s">
        <v>21735</v>
      </c>
      <c r="I702" s="1" t="s">
        <v>25184</v>
      </c>
      <c r="J702" s="4" t="s">
        <v>25185</v>
      </c>
      <c r="K702" s="1" t="s">
        <v>30</v>
      </c>
      <c r="L702" s="1" t="s">
        <v>10828</v>
      </c>
      <c r="M702" s="1" t="s">
        <v>10828</v>
      </c>
      <c r="N702" s="1" t="s">
        <v>25186</v>
      </c>
      <c r="O702" s="1" t="s">
        <v>25187</v>
      </c>
      <c r="P702" s="1">
        <v>1.0</v>
      </c>
      <c r="Q702" s="1">
        <v>2.0</v>
      </c>
      <c r="U702" s="1">
        <v>4.0</v>
      </c>
      <c r="V702" s="1" t="s">
        <v>25188</v>
      </c>
      <c r="W702" s="9"/>
      <c r="X702" s="1"/>
      <c r="Y702" s="1" t="s">
        <v>36</v>
      </c>
    </row>
    <row r="703">
      <c r="A703" s="1" t="s">
        <v>25189</v>
      </c>
      <c r="B703" s="1" t="s">
        <v>19055</v>
      </c>
      <c r="C703" s="1" t="s">
        <v>25190</v>
      </c>
      <c r="D703" s="1" t="s">
        <v>25191</v>
      </c>
      <c r="G703" s="1" t="s">
        <v>25192</v>
      </c>
      <c r="I703" s="1" t="s">
        <v>25193</v>
      </c>
      <c r="J703" s="4" t="s">
        <v>25194</v>
      </c>
      <c r="K703" s="1" t="s">
        <v>30</v>
      </c>
      <c r="L703" s="1" t="s">
        <v>10828</v>
      </c>
      <c r="M703" s="1" t="s">
        <v>10828</v>
      </c>
      <c r="N703" s="1" t="s">
        <v>25195</v>
      </c>
      <c r="O703" s="1" t="s">
        <v>25196</v>
      </c>
      <c r="P703" s="1">
        <v>1.0</v>
      </c>
      <c r="Q703" s="1">
        <v>1.0</v>
      </c>
      <c r="U703" s="1">
        <v>3.0</v>
      </c>
      <c r="V703" s="1" t="s">
        <v>25197</v>
      </c>
      <c r="W703" s="10">
        <v>44021.0</v>
      </c>
      <c r="X703" s="1"/>
      <c r="Y703" s="1" t="s">
        <v>168</v>
      </c>
    </row>
    <row r="704">
      <c r="A704" s="1" t="s">
        <v>25198</v>
      </c>
      <c r="B704" s="1" t="s">
        <v>25199</v>
      </c>
      <c r="C704" s="1" t="s">
        <v>25200</v>
      </c>
      <c r="I704" s="1" t="s">
        <v>25201</v>
      </c>
      <c r="J704" s="4" t="s">
        <v>25202</v>
      </c>
      <c r="K704" s="1" t="s">
        <v>30</v>
      </c>
      <c r="L704" s="1" t="s">
        <v>10828</v>
      </c>
      <c r="M704" s="1" t="s">
        <v>10828</v>
      </c>
      <c r="N704" s="1" t="s">
        <v>25203</v>
      </c>
      <c r="O704" s="1" t="s">
        <v>25204</v>
      </c>
      <c r="P704" s="1">
        <v>1.0</v>
      </c>
      <c r="Q704" s="1">
        <v>1.0</v>
      </c>
      <c r="S704" s="1">
        <v>1.0</v>
      </c>
      <c r="U704" s="1">
        <v>13.0</v>
      </c>
      <c r="V704" s="1" t="s">
        <v>25205</v>
      </c>
      <c r="W704" s="10">
        <v>44118.0</v>
      </c>
      <c r="X704" s="1"/>
      <c r="Y704" s="1" t="s">
        <v>168</v>
      </c>
    </row>
    <row r="705">
      <c r="A705" s="1" t="s">
        <v>25206</v>
      </c>
      <c r="B705" s="1" t="s">
        <v>25207</v>
      </c>
      <c r="C705" s="1" t="s">
        <v>25208</v>
      </c>
      <c r="J705" s="4" t="s">
        <v>25209</v>
      </c>
      <c r="K705" s="1" t="s">
        <v>30</v>
      </c>
      <c r="L705" s="1" t="s">
        <v>10828</v>
      </c>
      <c r="M705" s="1" t="s">
        <v>20962</v>
      </c>
      <c r="N705" s="1" t="s">
        <v>25210</v>
      </c>
      <c r="O705" s="1" t="s">
        <v>25211</v>
      </c>
      <c r="P705" s="1">
        <v>7.0</v>
      </c>
      <c r="Q705" s="1">
        <v>2.0</v>
      </c>
      <c r="U705" s="1">
        <v>10.0</v>
      </c>
      <c r="V705" s="1" t="s">
        <v>25212</v>
      </c>
      <c r="W705" s="10">
        <v>43976.0</v>
      </c>
      <c r="X705" s="1"/>
      <c r="Y705" s="1" t="s">
        <v>199</v>
      </c>
    </row>
    <row r="706">
      <c r="A706" s="1" t="s">
        <v>25213</v>
      </c>
      <c r="B706" s="1" t="s">
        <v>25214</v>
      </c>
      <c r="C706" s="1" t="s">
        <v>24997</v>
      </c>
      <c r="D706" s="1" t="s">
        <v>24998</v>
      </c>
      <c r="J706" s="4" t="s">
        <v>25215</v>
      </c>
      <c r="K706" s="1" t="s">
        <v>30</v>
      </c>
      <c r="L706" s="1" t="s">
        <v>10828</v>
      </c>
      <c r="M706" s="1" t="s">
        <v>10828</v>
      </c>
      <c r="N706" s="1" t="s">
        <v>25216</v>
      </c>
      <c r="O706" s="1" t="s">
        <v>25217</v>
      </c>
      <c r="P706" s="1">
        <v>1.0</v>
      </c>
      <c r="Q706" s="1">
        <v>1.0</v>
      </c>
      <c r="U706" s="1">
        <v>12.0</v>
      </c>
      <c r="V706" s="1" t="s">
        <v>25218</v>
      </c>
      <c r="W706" s="10">
        <v>44111.0</v>
      </c>
      <c r="X706" s="1"/>
      <c r="Y706" s="1" t="s">
        <v>168</v>
      </c>
    </row>
    <row r="707">
      <c r="A707" s="1" t="s">
        <v>25219</v>
      </c>
      <c r="B707" s="1" t="s">
        <v>25220</v>
      </c>
      <c r="C707" s="1" t="s">
        <v>24688</v>
      </c>
      <c r="I707" s="1" t="s">
        <v>25221</v>
      </c>
      <c r="J707" s="4" t="s">
        <v>25222</v>
      </c>
      <c r="K707" s="1" t="s">
        <v>2309</v>
      </c>
      <c r="L707" s="1" t="s">
        <v>10828</v>
      </c>
      <c r="M707" s="1" t="s">
        <v>10828</v>
      </c>
      <c r="N707" s="1" t="s">
        <v>25223</v>
      </c>
      <c r="O707" s="1" t="s">
        <v>25224</v>
      </c>
      <c r="P707" s="1">
        <v>11.0</v>
      </c>
      <c r="Q707" s="1">
        <v>6.0</v>
      </c>
      <c r="R707" s="1">
        <v>26.0</v>
      </c>
      <c r="S707" s="1">
        <v>2.0</v>
      </c>
      <c r="U707" s="1">
        <v>196.0</v>
      </c>
      <c r="V707" s="1" t="s">
        <v>25225</v>
      </c>
      <c r="W707" s="10">
        <v>43360.0</v>
      </c>
      <c r="X707" s="1" t="s">
        <v>135</v>
      </c>
      <c r="Y707" s="1" t="s">
        <v>3334</v>
      </c>
    </row>
    <row r="708">
      <c r="A708" s="1" t="s">
        <v>25226</v>
      </c>
      <c r="B708" s="1" t="s">
        <v>25227</v>
      </c>
      <c r="C708" s="1" t="s">
        <v>23075</v>
      </c>
      <c r="D708" s="1" t="s">
        <v>23076</v>
      </c>
      <c r="E708" s="1" t="s">
        <v>23077</v>
      </c>
      <c r="F708" s="1" t="s">
        <v>23078</v>
      </c>
      <c r="G708" s="1" t="s">
        <v>23079</v>
      </c>
      <c r="I708" s="1" t="s">
        <v>25228</v>
      </c>
      <c r="J708" s="4" t="s">
        <v>25229</v>
      </c>
      <c r="K708" s="1" t="s">
        <v>30</v>
      </c>
      <c r="L708" s="1" t="s">
        <v>10828</v>
      </c>
      <c r="M708" s="1" t="s">
        <v>10828</v>
      </c>
      <c r="N708" s="1" t="s">
        <v>25230</v>
      </c>
      <c r="O708" s="1" t="s">
        <v>25231</v>
      </c>
      <c r="P708" s="1">
        <v>1.0</v>
      </c>
      <c r="Q708" s="1">
        <v>1.0</v>
      </c>
      <c r="U708" s="1">
        <v>7.0</v>
      </c>
      <c r="V708" s="1" t="s">
        <v>25232</v>
      </c>
      <c r="W708" s="10">
        <v>44118.0</v>
      </c>
      <c r="X708" s="1" t="s">
        <v>95</v>
      </c>
      <c r="Y708" s="1" t="s">
        <v>36</v>
      </c>
    </row>
    <row r="709">
      <c r="A709" s="1" t="s">
        <v>25233</v>
      </c>
      <c r="B709" s="1" t="s">
        <v>25234</v>
      </c>
      <c r="C709" s="1" t="s">
        <v>25235</v>
      </c>
      <c r="D709" s="1" t="s">
        <v>25236</v>
      </c>
      <c r="F709" s="1" t="s">
        <v>25237</v>
      </c>
      <c r="G709" s="1" t="s">
        <v>14465</v>
      </c>
      <c r="I709" s="1" t="s">
        <v>25238</v>
      </c>
      <c r="J709" s="4" t="s">
        <v>25239</v>
      </c>
      <c r="K709" s="1" t="s">
        <v>30</v>
      </c>
      <c r="L709" s="1" t="s">
        <v>10828</v>
      </c>
      <c r="M709" s="1" t="s">
        <v>10828</v>
      </c>
      <c r="N709" s="1" t="s">
        <v>25240</v>
      </c>
      <c r="O709" s="1" t="s">
        <v>25241</v>
      </c>
      <c r="P709" s="1">
        <v>5.0</v>
      </c>
      <c r="Q709" s="1">
        <v>1.0</v>
      </c>
      <c r="T709" s="1">
        <v>33.0</v>
      </c>
      <c r="U709" s="1">
        <v>169.0</v>
      </c>
      <c r="V709" s="1" t="s">
        <v>25242</v>
      </c>
      <c r="W709" s="10">
        <v>44011.0</v>
      </c>
      <c r="X709" s="1" t="s">
        <v>135</v>
      </c>
      <c r="Y709" s="1" t="s">
        <v>199</v>
      </c>
    </row>
    <row r="710">
      <c r="A710" s="1" t="s">
        <v>25243</v>
      </c>
      <c r="B710" s="1" t="s">
        <v>25244</v>
      </c>
      <c r="C710" s="1" t="s">
        <v>25245</v>
      </c>
      <c r="D710" s="1" t="s">
        <v>25246</v>
      </c>
      <c r="E710" s="1" t="s">
        <v>25247</v>
      </c>
      <c r="F710" s="1" t="s">
        <v>25248</v>
      </c>
      <c r="G710" s="1" t="s">
        <v>19393</v>
      </c>
      <c r="H710" s="1" t="s">
        <v>25249</v>
      </c>
      <c r="I710" s="1" t="s">
        <v>25250</v>
      </c>
      <c r="J710" s="4" t="s">
        <v>25251</v>
      </c>
      <c r="K710" s="1" t="s">
        <v>663</v>
      </c>
      <c r="L710" s="1" t="s">
        <v>1091</v>
      </c>
      <c r="M710" s="1" t="s">
        <v>25252</v>
      </c>
      <c r="N710" s="1" t="s">
        <v>25253</v>
      </c>
      <c r="O710" s="1" t="s">
        <v>25254</v>
      </c>
      <c r="P710" s="1">
        <v>1.0</v>
      </c>
      <c r="Q710" s="1">
        <v>1.0</v>
      </c>
      <c r="R710" s="1">
        <v>2.0</v>
      </c>
      <c r="S710" s="1">
        <v>2.0</v>
      </c>
      <c r="U710" s="1">
        <v>18.0</v>
      </c>
      <c r="V710" s="1" t="s">
        <v>25255</v>
      </c>
      <c r="W710" s="10">
        <v>43927.0</v>
      </c>
      <c r="X710" s="1" t="s">
        <v>95</v>
      </c>
      <c r="Y710" s="1" t="s">
        <v>36</v>
      </c>
    </row>
    <row r="711">
      <c r="A711" s="1" t="s">
        <v>25256</v>
      </c>
      <c r="B711" s="1" t="s">
        <v>25257</v>
      </c>
      <c r="C711" s="1" t="s">
        <v>25258</v>
      </c>
      <c r="D711" s="1" t="s">
        <v>25259</v>
      </c>
      <c r="J711" s="4" t="s">
        <v>25260</v>
      </c>
      <c r="K711" s="1" t="s">
        <v>30</v>
      </c>
      <c r="L711" s="1" t="s">
        <v>10828</v>
      </c>
      <c r="M711" s="1" t="s">
        <v>10828</v>
      </c>
      <c r="N711" s="1" t="s">
        <v>25261</v>
      </c>
      <c r="O711" s="1" t="s">
        <v>25262</v>
      </c>
      <c r="P711" s="1">
        <v>2.0</v>
      </c>
      <c r="Q711" s="1">
        <v>2.0</v>
      </c>
      <c r="U711" s="1">
        <v>84.0</v>
      </c>
      <c r="V711" s="1" t="s">
        <v>25263</v>
      </c>
      <c r="W711" s="10">
        <v>43877.0</v>
      </c>
      <c r="X711" s="1"/>
      <c r="Y711" s="1" t="s">
        <v>199</v>
      </c>
    </row>
    <row r="712">
      <c r="A712" s="1" t="s">
        <v>25264</v>
      </c>
      <c r="B712" s="1" t="s">
        <v>25265</v>
      </c>
      <c r="C712" s="1" t="s">
        <v>19434</v>
      </c>
      <c r="I712" s="1" t="s">
        <v>25266</v>
      </c>
      <c r="J712" s="4" t="s">
        <v>25267</v>
      </c>
      <c r="K712" s="1" t="s">
        <v>30</v>
      </c>
      <c r="L712" s="1" t="s">
        <v>10828</v>
      </c>
      <c r="M712" s="1" t="s">
        <v>25268</v>
      </c>
      <c r="N712" s="1" t="s">
        <v>25269</v>
      </c>
      <c r="O712" s="1" t="s">
        <v>25270</v>
      </c>
      <c r="P712" s="1">
        <v>41.0</v>
      </c>
      <c r="Q712" s="1">
        <v>10.0</v>
      </c>
      <c r="U712" s="1">
        <v>34.0</v>
      </c>
      <c r="V712" s="1" t="s">
        <v>25271</v>
      </c>
      <c r="W712" s="10">
        <v>43508.0</v>
      </c>
      <c r="X712" s="1" t="s">
        <v>135</v>
      </c>
      <c r="Y712" s="1" t="s">
        <v>3334</v>
      </c>
    </row>
    <row r="713">
      <c r="A713" s="1" t="s">
        <v>25272</v>
      </c>
      <c r="B713" s="1" t="s">
        <v>25273</v>
      </c>
      <c r="C713" s="1" t="s">
        <v>25274</v>
      </c>
      <c r="D713" s="1" t="s">
        <v>25275</v>
      </c>
      <c r="E713" s="1" t="s">
        <v>25276</v>
      </c>
      <c r="F713" s="1" t="s">
        <v>25277</v>
      </c>
      <c r="G713" s="1" t="s">
        <v>25278</v>
      </c>
      <c r="I713" s="1" t="s">
        <v>25279</v>
      </c>
      <c r="J713" s="4" t="s">
        <v>25280</v>
      </c>
      <c r="K713" s="1" t="s">
        <v>401</v>
      </c>
      <c r="L713" s="1" t="s">
        <v>10828</v>
      </c>
      <c r="M713" s="1" t="s">
        <v>25281</v>
      </c>
      <c r="N713" s="1" t="s">
        <v>25282</v>
      </c>
      <c r="O713" s="1" t="s">
        <v>25283</v>
      </c>
      <c r="P713" s="1">
        <v>1.0</v>
      </c>
      <c r="Q713" s="1">
        <v>1.0</v>
      </c>
      <c r="R713" s="1">
        <v>6.0</v>
      </c>
      <c r="S713" s="1">
        <v>22.0</v>
      </c>
      <c r="T713" s="1">
        <v>1.0</v>
      </c>
      <c r="U713" s="1">
        <v>69.0</v>
      </c>
      <c r="V713" s="1" t="s">
        <v>25284</v>
      </c>
      <c r="W713" s="10">
        <v>43937.0</v>
      </c>
      <c r="X713" s="1" t="s">
        <v>95</v>
      </c>
      <c r="Y713" s="1" t="s">
        <v>168</v>
      </c>
    </row>
    <row r="714">
      <c r="A714" s="1" t="s">
        <v>25285</v>
      </c>
      <c r="B714" s="1" t="s">
        <v>25286</v>
      </c>
      <c r="C714" s="1" t="s">
        <v>25287</v>
      </c>
      <c r="D714" s="1" t="s">
        <v>25288</v>
      </c>
      <c r="F714" s="1" t="s">
        <v>25289</v>
      </c>
      <c r="G714" s="1" t="s">
        <v>522</v>
      </c>
      <c r="J714" s="4" t="s">
        <v>25290</v>
      </c>
      <c r="K714" s="1" t="s">
        <v>30</v>
      </c>
      <c r="L714" s="1" t="s">
        <v>10828</v>
      </c>
      <c r="M714" s="1" t="s">
        <v>10828</v>
      </c>
      <c r="N714" s="1" t="s">
        <v>25291</v>
      </c>
      <c r="O714" s="1" t="s">
        <v>25292</v>
      </c>
      <c r="P714" s="1">
        <v>1.0</v>
      </c>
      <c r="Q714" s="1">
        <v>1.0</v>
      </c>
      <c r="U714" s="1">
        <v>2.0</v>
      </c>
      <c r="V714" s="1" t="s">
        <v>25293</v>
      </c>
      <c r="W714" s="10">
        <v>42209.0</v>
      </c>
      <c r="X714" s="1" t="s">
        <v>95</v>
      </c>
      <c r="Y714" s="1" t="s">
        <v>168</v>
      </c>
    </row>
    <row r="715">
      <c r="A715" s="1" t="s">
        <v>25294</v>
      </c>
      <c r="B715" s="1" t="s">
        <v>25295</v>
      </c>
      <c r="C715" s="1" t="s">
        <v>25296</v>
      </c>
      <c r="H715" s="1" t="s">
        <v>25297</v>
      </c>
      <c r="I715" s="1" t="s">
        <v>25298</v>
      </c>
      <c r="J715" s="4" t="s">
        <v>25299</v>
      </c>
      <c r="K715" s="1" t="s">
        <v>30</v>
      </c>
      <c r="L715" s="1" t="s">
        <v>3469</v>
      </c>
      <c r="M715" s="1" t="s">
        <v>25300</v>
      </c>
      <c r="N715" s="1" t="s">
        <v>25301</v>
      </c>
      <c r="O715" s="1" t="s">
        <v>25302</v>
      </c>
      <c r="P715" s="1">
        <v>2.0</v>
      </c>
      <c r="Q715" s="1">
        <v>1.0</v>
      </c>
      <c r="R715" s="1">
        <v>1.0</v>
      </c>
      <c r="U715" s="1">
        <v>13.0</v>
      </c>
      <c r="V715" s="1" t="s">
        <v>25303</v>
      </c>
      <c r="W715" s="10">
        <v>43744.0</v>
      </c>
      <c r="X715" s="1"/>
      <c r="Y715" s="1" t="s">
        <v>199</v>
      </c>
    </row>
    <row r="716">
      <c r="A716" s="1" t="s">
        <v>25304</v>
      </c>
      <c r="B716" s="1" t="s">
        <v>25305</v>
      </c>
      <c r="C716" s="1" t="s">
        <v>25306</v>
      </c>
      <c r="D716" s="1" t="s">
        <v>25307</v>
      </c>
      <c r="E716" s="1" t="s">
        <v>25308</v>
      </c>
      <c r="F716" s="1" t="s">
        <v>25309</v>
      </c>
      <c r="G716" s="1" t="s">
        <v>6870</v>
      </c>
      <c r="I716" s="1" t="s">
        <v>25310</v>
      </c>
      <c r="J716" s="4" t="s">
        <v>25311</v>
      </c>
      <c r="K716" s="1" t="s">
        <v>401</v>
      </c>
      <c r="L716" s="1" t="s">
        <v>10828</v>
      </c>
      <c r="M716" s="1" t="s">
        <v>10828</v>
      </c>
      <c r="N716" s="1" t="s">
        <v>25312</v>
      </c>
      <c r="O716" s="1" t="s">
        <v>25313</v>
      </c>
      <c r="P716" s="1">
        <v>1.0</v>
      </c>
      <c r="R716" s="1">
        <v>4.0</v>
      </c>
      <c r="U716" s="1">
        <v>45.0</v>
      </c>
      <c r="V716" s="1" t="s">
        <v>25314</v>
      </c>
      <c r="W716" s="10">
        <v>43512.0</v>
      </c>
      <c r="X716" s="1" t="s">
        <v>95</v>
      </c>
      <c r="Y716" s="1" t="s">
        <v>168</v>
      </c>
    </row>
    <row r="717">
      <c r="A717" s="1" t="s">
        <v>25315</v>
      </c>
      <c r="B717" s="1" t="s">
        <v>25316</v>
      </c>
      <c r="C717" s="1" t="s">
        <v>23987</v>
      </c>
      <c r="D717" s="1" t="s">
        <v>23988</v>
      </c>
      <c r="F717" s="1" t="s">
        <v>23989</v>
      </c>
      <c r="G717" s="1" t="s">
        <v>17294</v>
      </c>
      <c r="I717" s="1" t="s">
        <v>25317</v>
      </c>
      <c r="J717" s="4" t="s">
        <v>25318</v>
      </c>
      <c r="K717" s="1" t="s">
        <v>401</v>
      </c>
      <c r="L717" s="1" t="s">
        <v>10828</v>
      </c>
      <c r="M717" s="1" t="s">
        <v>10828</v>
      </c>
      <c r="N717" s="1" t="s">
        <v>25319</v>
      </c>
      <c r="O717" s="1" t="s">
        <v>25320</v>
      </c>
      <c r="P717" s="1">
        <v>1.0</v>
      </c>
      <c r="Q717" s="1">
        <v>1.0</v>
      </c>
      <c r="T717" s="1">
        <v>6.0</v>
      </c>
      <c r="U717" s="1">
        <v>18.0</v>
      </c>
      <c r="V717" s="1" t="s">
        <v>25321</v>
      </c>
      <c r="W717" s="10">
        <v>43515.0</v>
      </c>
      <c r="X717" s="1" t="s">
        <v>95</v>
      </c>
      <c r="Y717" s="1" t="s">
        <v>36</v>
      </c>
    </row>
    <row r="718">
      <c r="A718" s="1" t="s">
        <v>25322</v>
      </c>
      <c r="B718" s="1" t="s">
        <v>25323</v>
      </c>
      <c r="C718" s="1" t="s">
        <v>23987</v>
      </c>
      <c r="D718" s="1" t="s">
        <v>23988</v>
      </c>
      <c r="F718" s="1" t="s">
        <v>23989</v>
      </c>
      <c r="G718" s="1" t="s">
        <v>17294</v>
      </c>
      <c r="I718" s="1" t="s">
        <v>25324</v>
      </c>
      <c r="J718" s="4" t="s">
        <v>25325</v>
      </c>
      <c r="K718" s="1" t="s">
        <v>2309</v>
      </c>
      <c r="L718" s="1" t="s">
        <v>10828</v>
      </c>
      <c r="M718" s="1" t="s">
        <v>10828</v>
      </c>
      <c r="N718" s="1" t="s">
        <v>25326</v>
      </c>
      <c r="O718" s="1" t="s">
        <v>25327</v>
      </c>
      <c r="P718" s="1">
        <v>1.0</v>
      </c>
      <c r="Q718" s="1">
        <v>1.0</v>
      </c>
      <c r="S718" s="1">
        <v>1.0</v>
      </c>
      <c r="T718" s="1">
        <v>20.0</v>
      </c>
      <c r="U718" s="1">
        <v>202.0</v>
      </c>
      <c r="V718" s="1" t="s">
        <v>25328</v>
      </c>
      <c r="W718" s="10">
        <v>43286.0</v>
      </c>
      <c r="X718" s="1" t="s">
        <v>95</v>
      </c>
      <c r="Y718" s="1" t="s">
        <v>36</v>
      </c>
    </row>
    <row r="719">
      <c r="A719" s="1" t="s">
        <v>25329</v>
      </c>
      <c r="B719" s="1" t="s">
        <v>25330</v>
      </c>
      <c r="C719" s="1" t="s">
        <v>23987</v>
      </c>
      <c r="D719" s="1" t="s">
        <v>23988</v>
      </c>
      <c r="F719" s="1" t="s">
        <v>23989</v>
      </c>
      <c r="G719" s="1" t="s">
        <v>17294</v>
      </c>
      <c r="H719" s="1" t="s">
        <v>25331</v>
      </c>
      <c r="I719" s="1" t="s">
        <v>25332</v>
      </c>
      <c r="J719" s="4" t="s">
        <v>25333</v>
      </c>
      <c r="K719" s="1" t="s">
        <v>2309</v>
      </c>
      <c r="L719" s="1" t="s">
        <v>10828</v>
      </c>
      <c r="M719" s="1" t="s">
        <v>15725</v>
      </c>
      <c r="N719" s="1" t="s">
        <v>25334</v>
      </c>
      <c r="O719" s="1" t="s">
        <v>25335</v>
      </c>
      <c r="P719" s="1">
        <v>5.0</v>
      </c>
      <c r="Q719" s="1">
        <v>4.0</v>
      </c>
      <c r="R719" s="1">
        <v>73.0</v>
      </c>
      <c r="S719" s="1">
        <v>8.0</v>
      </c>
      <c r="T719" s="1">
        <v>91.0</v>
      </c>
      <c r="U719" s="1">
        <v>175.0</v>
      </c>
      <c r="V719" s="1" t="s">
        <v>25336</v>
      </c>
      <c r="W719" s="9"/>
      <c r="X719" s="1"/>
      <c r="Y719" s="1" t="s">
        <v>3334</v>
      </c>
    </row>
    <row r="720">
      <c r="A720" s="1" t="s">
        <v>25337</v>
      </c>
      <c r="B720" s="1" t="s">
        <v>25338</v>
      </c>
      <c r="C720" s="1" t="s">
        <v>25339</v>
      </c>
      <c r="J720" s="4" t="s">
        <v>25340</v>
      </c>
      <c r="K720" s="1" t="s">
        <v>663</v>
      </c>
      <c r="L720" s="1" t="s">
        <v>10828</v>
      </c>
      <c r="M720" s="1" t="s">
        <v>10828</v>
      </c>
      <c r="N720" s="1" t="s">
        <v>25341</v>
      </c>
      <c r="O720" s="1" t="s">
        <v>25342</v>
      </c>
      <c r="P720" s="1">
        <v>1.0</v>
      </c>
      <c r="Q720" s="1">
        <v>1.0</v>
      </c>
      <c r="U720" s="1">
        <v>36.0</v>
      </c>
      <c r="V720" s="1" t="s">
        <v>25343</v>
      </c>
      <c r="W720" s="10">
        <v>43356.0</v>
      </c>
      <c r="X720" s="1"/>
      <c r="Y720" s="1" t="s">
        <v>199</v>
      </c>
    </row>
    <row r="721">
      <c r="A721" s="1" t="s">
        <v>25344</v>
      </c>
      <c r="B721" s="1" t="s">
        <v>25273</v>
      </c>
      <c r="C721" s="1" t="s">
        <v>25345</v>
      </c>
      <c r="J721" s="4" t="s">
        <v>25346</v>
      </c>
      <c r="K721" s="1" t="s">
        <v>663</v>
      </c>
      <c r="L721" s="1" t="s">
        <v>10828</v>
      </c>
      <c r="M721" s="1" t="s">
        <v>10828</v>
      </c>
      <c r="N721" s="1" t="s">
        <v>25347</v>
      </c>
      <c r="O721" s="1" t="s">
        <v>25348</v>
      </c>
      <c r="P721" s="1">
        <v>1.0</v>
      </c>
      <c r="Q721" s="1">
        <v>1.0</v>
      </c>
      <c r="U721" s="1">
        <v>36.0</v>
      </c>
      <c r="V721" s="1" t="s">
        <v>25343</v>
      </c>
      <c r="W721" s="10">
        <v>43356.0</v>
      </c>
      <c r="X721" s="1"/>
      <c r="Y721" s="1" t="s">
        <v>168</v>
      </c>
    </row>
    <row r="722">
      <c r="A722" s="1" t="s">
        <v>25349</v>
      </c>
      <c r="B722" s="1" t="s">
        <v>25350</v>
      </c>
      <c r="C722" s="1" t="s">
        <v>25351</v>
      </c>
      <c r="D722" s="1" t="s">
        <v>25352</v>
      </c>
      <c r="E722" s="1" t="s">
        <v>25353</v>
      </c>
      <c r="F722" s="1" t="s">
        <v>21658</v>
      </c>
      <c r="G722" s="1" t="s">
        <v>2160</v>
      </c>
      <c r="I722" s="1" t="s">
        <v>25354</v>
      </c>
      <c r="J722" s="4" t="s">
        <v>25355</v>
      </c>
      <c r="K722" s="1" t="s">
        <v>663</v>
      </c>
      <c r="L722" s="1" t="s">
        <v>10828</v>
      </c>
      <c r="M722" s="1" t="s">
        <v>25356</v>
      </c>
      <c r="N722" s="1" t="s">
        <v>25357</v>
      </c>
      <c r="O722" s="1" t="s">
        <v>25358</v>
      </c>
      <c r="P722" s="1">
        <v>1.0</v>
      </c>
      <c r="Q722" s="1">
        <v>1.0</v>
      </c>
      <c r="U722" s="1">
        <v>56.0</v>
      </c>
      <c r="V722" s="1" t="s">
        <v>25359</v>
      </c>
      <c r="W722" s="10">
        <v>43900.0</v>
      </c>
      <c r="X722" s="1" t="s">
        <v>135</v>
      </c>
      <c r="Y722" s="1" t="s">
        <v>199</v>
      </c>
    </row>
    <row r="723">
      <c r="A723" s="1" t="s">
        <v>25360</v>
      </c>
      <c r="B723" s="1" t="s">
        <v>25273</v>
      </c>
      <c r="C723" s="1" t="s">
        <v>25361</v>
      </c>
      <c r="J723" s="4" t="s">
        <v>25362</v>
      </c>
      <c r="K723" s="1" t="s">
        <v>663</v>
      </c>
      <c r="L723" s="1" t="s">
        <v>10828</v>
      </c>
      <c r="M723" s="1" t="s">
        <v>15725</v>
      </c>
      <c r="N723" s="1" t="s">
        <v>25363</v>
      </c>
      <c r="O723" s="1" t="s">
        <v>25364</v>
      </c>
      <c r="P723" s="1">
        <v>1.0</v>
      </c>
      <c r="Q723" s="1">
        <v>1.0</v>
      </c>
      <c r="S723" s="1">
        <v>2.0</v>
      </c>
      <c r="U723" s="1">
        <v>52.0</v>
      </c>
      <c r="V723" s="1" t="s">
        <v>25365</v>
      </c>
      <c r="W723" s="10">
        <v>43356.0</v>
      </c>
      <c r="X723" s="1"/>
      <c r="Y723" s="1" t="s">
        <v>168</v>
      </c>
    </row>
    <row r="724">
      <c r="A724" s="1" t="s">
        <v>25366</v>
      </c>
      <c r="B724" s="1" t="s">
        <v>25367</v>
      </c>
      <c r="C724" s="1" t="s">
        <v>25368</v>
      </c>
      <c r="D724" s="1" t="s">
        <v>25369</v>
      </c>
      <c r="E724" s="1" t="s">
        <v>25370</v>
      </c>
      <c r="G724" s="1" t="s">
        <v>8156</v>
      </c>
      <c r="I724" s="1" t="s">
        <v>25371</v>
      </c>
      <c r="J724" s="4" t="s">
        <v>25372</v>
      </c>
      <c r="K724" s="1" t="s">
        <v>30</v>
      </c>
      <c r="L724" s="1" t="s">
        <v>10828</v>
      </c>
      <c r="M724" s="1" t="s">
        <v>10828</v>
      </c>
      <c r="N724" s="1" t="s">
        <v>25373</v>
      </c>
      <c r="O724" s="1" t="s">
        <v>25374</v>
      </c>
      <c r="P724" s="1">
        <v>1.0</v>
      </c>
      <c r="Q724" s="1">
        <v>1.0</v>
      </c>
      <c r="U724" s="1">
        <v>2.0</v>
      </c>
      <c r="V724" s="1" t="s">
        <v>25375</v>
      </c>
      <c r="W724" s="10">
        <v>44056.0</v>
      </c>
      <c r="X724" s="1"/>
      <c r="Y724" s="1" t="s">
        <v>168</v>
      </c>
    </row>
    <row r="725">
      <c r="A725" s="1" t="s">
        <v>25376</v>
      </c>
      <c r="B725" s="1" t="s">
        <v>17543</v>
      </c>
      <c r="C725" s="1" t="s">
        <v>25377</v>
      </c>
      <c r="D725" s="1" t="s">
        <v>25378</v>
      </c>
      <c r="E725" s="1" t="s">
        <v>25379</v>
      </c>
      <c r="G725" s="1" t="s">
        <v>25380</v>
      </c>
      <c r="I725" s="1" t="s">
        <v>25381</v>
      </c>
      <c r="J725" s="4" t="s">
        <v>25382</v>
      </c>
      <c r="K725" s="1" t="s">
        <v>30</v>
      </c>
      <c r="L725" s="1" t="s">
        <v>10828</v>
      </c>
      <c r="M725" s="1" t="s">
        <v>10828</v>
      </c>
      <c r="N725" s="1" t="s">
        <v>25383</v>
      </c>
      <c r="O725" s="1" t="s">
        <v>25384</v>
      </c>
      <c r="P725" s="1">
        <v>1.0</v>
      </c>
      <c r="Q725" s="1">
        <v>1.0</v>
      </c>
      <c r="U725" s="1">
        <v>13.0</v>
      </c>
      <c r="V725" s="1" t="s">
        <v>25385</v>
      </c>
      <c r="W725" s="10">
        <v>43711.0</v>
      </c>
      <c r="X725" s="1"/>
      <c r="Y725" s="1" t="s">
        <v>168</v>
      </c>
    </row>
    <row r="726">
      <c r="A726" s="1" t="s">
        <v>25386</v>
      </c>
      <c r="B726" s="1" t="s">
        <v>20629</v>
      </c>
      <c r="C726" s="1" t="s">
        <v>25387</v>
      </c>
      <c r="D726" s="1" t="s">
        <v>25388</v>
      </c>
      <c r="E726" s="1" t="s">
        <v>25389</v>
      </c>
      <c r="F726" s="1" t="s">
        <v>15722</v>
      </c>
      <c r="G726" s="1" t="s">
        <v>2160</v>
      </c>
      <c r="I726" s="1" t="s">
        <v>25390</v>
      </c>
      <c r="J726" s="4" t="s">
        <v>25391</v>
      </c>
      <c r="K726" s="1" t="s">
        <v>30</v>
      </c>
      <c r="L726" s="1" t="s">
        <v>79</v>
      </c>
      <c r="M726" s="1" t="s">
        <v>20099</v>
      </c>
      <c r="N726" s="1" t="s">
        <v>25392</v>
      </c>
      <c r="O726" s="1" t="s">
        <v>25393</v>
      </c>
      <c r="P726" s="1">
        <v>1.0</v>
      </c>
      <c r="Q726" s="1">
        <v>1.0</v>
      </c>
      <c r="R726" s="1">
        <v>1.0</v>
      </c>
      <c r="S726" s="1">
        <v>1.0</v>
      </c>
      <c r="U726" s="1">
        <v>4.0</v>
      </c>
      <c r="V726" s="1" t="s">
        <v>25394</v>
      </c>
      <c r="W726" s="10">
        <v>43906.0</v>
      </c>
      <c r="X726" s="1" t="s">
        <v>135</v>
      </c>
      <c r="Y726" s="1" t="s">
        <v>199</v>
      </c>
    </row>
    <row r="727">
      <c r="A727" s="1" t="s">
        <v>25395</v>
      </c>
      <c r="B727" s="1" t="s">
        <v>25396</v>
      </c>
      <c r="C727" s="1" t="s">
        <v>21283</v>
      </c>
      <c r="D727" s="1" t="s">
        <v>21284</v>
      </c>
      <c r="E727" s="1" t="s">
        <v>21285</v>
      </c>
      <c r="G727" s="1" t="s">
        <v>21286</v>
      </c>
      <c r="I727" s="1" t="s">
        <v>25397</v>
      </c>
      <c r="J727" s="4" t="s">
        <v>25398</v>
      </c>
      <c r="K727" s="1" t="s">
        <v>401</v>
      </c>
      <c r="L727" s="1" t="s">
        <v>10828</v>
      </c>
      <c r="M727" s="1" t="s">
        <v>10828</v>
      </c>
      <c r="N727" s="1" t="s">
        <v>25399</v>
      </c>
      <c r="O727" s="1" t="s">
        <v>25400</v>
      </c>
      <c r="P727" s="1">
        <v>1.0</v>
      </c>
      <c r="Q727" s="1">
        <v>1.0</v>
      </c>
      <c r="U727" s="1">
        <v>32.0</v>
      </c>
      <c r="V727" s="1" t="s">
        <v>25401</v>
      </c>
      <c r="W727" s="10">
        <v>43599.0</v>
      </c>
      <c r="X727" s="1"/>
      <c r="Y727" s="1" t="s">
        <v>199</v>
      </c>
    </row>
    <row r="728">
      <c r="A728" s="1" t="s">
        <v>25402</v>
      </c>
      <c r="B728" s="1" t="s">
        <v>25403</v>
      </c>
      <c r="C728" s="1" t="s">
        <v>25404</v>
      </c>
      <c r="D728" s="1" t="s">
        <v>25405</v>
      </c>
      <c r="G728" s="1" t="s">
        <v>22388</v>
      </c>
      <c r="J728" s="4" t="s">
        <v>25406</v>
      </c>
      <c r="K728" s="1" t="s">
        <v>401</v>
      </c>
      <c r="L728" s="1" t="s">
        <v>19226</v>
      </c>
      <c r="M728" s="1" t="s">
        <v>22391</v>
      </c>
      <c r="N728" s="1" t="s">
        <v>25407</v>
      </c>
      <c r="O728" s="1" t="s">
        <v>25408</v>
      </c>
      <c r="P728" s="1">
        <v>1.0</v>
      </c>
      <c r="Q728" s="1">
        <v>1.0</v>
      </c>
      <c r="U728" s="1">
        <v>22.0</v>
      </c>
      <c r="V728" s="1" t="s">
        <v>25409</v>
      </c>
      <c r="W728" s="10">
        <v>43446.0</v>
      </c>
      <c r="X728" s="1"/>
      <c r="Y728" s="1" t="s">
        <v>168</v>
      </c>
    </row>
    <row r="729">
      <c r="A729" s="1" t="s">
        <v>25410</v>
      </c>
      <c r="B729" s="1" t="s">
        <v>25411</v>
      </c>
      <c r="C729" s="1" t="s">
        <v>25412</v>
      </c>
      <c r="D729" s="1" t="s">
        <v>25413</v>
      </c>
      <c r="J729" s="4" t="s">
        <v>25414</v>
      </c>
      <c r="K729" s="1" t="s">
        <v>30</v>
      </c>
      <c r="L729" s="1" t="s">
        <v>79</v>
      </c>
      <c r="M729" s="1" t="s">
        <v>21814</v>
      </c>
      <c r="N729" s="1" t="s">
        <v>25415</v>
      </c>
      <c r="O729" s="1" t="s">
        <v>25416</v>
      </c>
      <c r="P729" s="1">
        <v>1.0</v>
      </c>
      <c r="Q729" s="1">
        <v>1.0</v>
      </c>
      <c r="U729" s="1">
        <v>147.0</v>
      </c>
      <c r="V729" s="1" t="s">
        <v>25417</v>
      </c>
      <c r="W729" s="9"/>
      <c r="X729" s="1" t="s">
        <v>135</v>
      </c>
      <c r="Y729" s="1" t="s">
        <v>199</v>
      </c>
    </row>
    <row r="730">
      <c r="A730" s="1" t="s">
        <v>25418</v>
      </c>
      <c r="B730" s="1" t="s">
        <v>25419</v>
      </c>
      <c r="C730" s="1" t="s">
        <v>25420</v>
      </c>
      <c r="D730" s="1" t="s">
        <v>25421</v>
      </c>
      <c r="E730" s="1" t="s">
        <v>25422</v>
      </c>
      <c r="G730" s="1" t="s">
        <v>25423</v>
      </c>
      <c r="I730" s="1" t="s">
        <v>25424</v>
      </c>
      <c r="J730" s="4" t="s">
        <v>25425</v>
      </c>
      <c r="K730" s="1" t="s">
        <v>30</v>
      </c>
      <c r="L730" s="1" t="s">
        <v>10828</v>
      </c>
      <c r="M730" s="1" t="s">
        <v>10828</v>
      </c>
      <c r="N730" s="1" t="s">
        <v>25426</v>
      </c>
      <c r="O730" s="1" t="s">
        <v>25427</v>
      </c>
      <c r="P730" s="1">
        <v>1.0</v>
      </c>
      <c r="Q730" s="1">
        <v>1.0</v>
      </c>
      <c r="U730" s="1">
        <v>4.0</v>
      </c>
      <c r="V730" s="1" t="s">
        <v>25428</v>
      </c>
      <c r="W730" s="9"/>
      <c r="X730" s="1" t="s">
        <v>135</v>
      </c>
      <c r="Y730" s="1" t="s">
        <v>199</v>
      </c>
    </row>
    <row r="731">
      <c r="A731" s="1" t="s">
        <v>25429</v>
      </c>
      <c r="B731" s="1" t="s">
        <v>25430</v>
      </c>
      <c r="C731" s="1" t="s">
        <v>25431</v>
      </c>
      <c r="D731" s="1" t="s">
        <v>25432</v>
      </c>
      <c r="J731" s="4" t="s">
        <v>25433</v>
      </c>
      <c r="K731" s="1" t="s">
        <v>30</v>
      </c>
      <c r="L731" s="1" t="s">
        <v>10828</v>
      </c>
      <c r="M731" s="1" t="s">
        <v>10828</v>
      </c>
      <c r="N731" s="1" t="s">
        <v>25434</v>
      </c>
      <c r="O731" s="1" t="s">
        <v>25435</v>
      </c>
      <c r="P731" s="1">
        <v>1.0</v>
      </c>
      <c r="Q731" s="1">
        <v>1.0</v>
      </c>
      <c r="U731" s="1">
        <v>5.0</v>
      </c>
      <c r="V731" s="1" t="s">
        <v>25436</v>
      </c>
      <c r="W731" s="10">
        <v>44109.0</v>
      </c>
      <c r="X731" s="1"/>
      <c r="Y731" s="6"/>
    </row>
    <row r="732">
      <c r="A732" s="1" t="s">
        <v>25437</v>
      </c>
      <c r="B732" s="1" t="s">
        <v>20629</v>
      </c>
      <c r="C732" s="1" t="s">
        <v>25438</v>
      </c>
      <c r="D732" s="1" t="s">
        <v>25439</v>
      </c>
      <c r="I732" s="1" t="s">
        <v>25440</v>
      </c>
      <c r="J732" s="4" t="s">
        <v>25441</v>
      </c>
      <c r="K732" s="1" t="s">
        <v>30</v>
      </c>
      <c r="L732" s="1" t="s">
        <v>10828</v>
      </c>
      <c r="M732" s="1" t="s">
        <v>10828</v>
      </c>
      <c r="N732" s="1" t="s">
        <v>25442</v>
      </c>
      <c r="O732" s="1" t="s">
        <v>25443</v>
      </c>
      <c r="P732" s="1">
        <v>1.0</v>
      </c>
      <c r="Q732" s="1">
        <v>1.0</v>
      </c>
      <c r="U732" s="1">
        <v>121.0</v>
      </c>
      <c r="V732" s="1" t="s">
        <v>25444</v>
      </c>
      <c r="W732" s="10">
        <v>43938.0</v>
      </c>
      <c r="X732" s="1"/>
      <c r="Y732" s="1" t="s">
        <v>199</v>
      </c>
    </row>
    <row r="733">
      <c r="A733" s="1" t="s">
        <v>25445</v>
      </c>
      <c r="B733" s="1" t="s">
        <v>25446</v>
      </c>
      <c r="C733" s="1" t="s">
        <v>25447</v>
      </c>
      <c r="J733" s="4" t="s">
        <v>25448</v>
      </c>
      <c r="K733" s="1" t="s">
        <v>30</v>
      </c>
      <c r="L733" s="1" t="s">
        <v>3469</v>
      </c>
      <c r="M733" s="1" t="s">
        <v>25449</v>
      </c>
      <c r="N733" s="1" t="s">
        <v>25450</v>
      </c>
      <c r="O733" s="1" t="s">
        <v>25451</v>
      </c>
      <c r="P733" s="1">
        <v>1.0</v>
      </c>
      <c r="Q733" s="1">
        <v>1.0</v>
      </c>
      <c r="S733" s="1">
        <v>1.0</v>
      </c>
      <c r="U733" s="1">
        <v>326.0</v>
      </c>
      <c r="V733" s="1" t="s">
        <v>25452</v>
      </c>
      <c r="W733" s="9"/>
      <c r="X733" s="1"/>
      <c r="Y733" s="1" t="s">
        <v>36</v>
      </c>
    </row>
    <row r="734">
      <c r="A734" s="1" t="s">
        <v>25453</v>
      </c>
      <c r="B734" s="1" t="s">
        <v>25454</v>
      </c>
      <c r="C734" s="1" t="s">
        <v>25455</v>
      </c>
      <c r="D734" s="1" t="s">
        <v>25456</v>
      </c>
      <c r="F734" s="1" t="s">
        <v>25457</v>
      </c>
      <c r="J734" s="4" t="s">
        <v>25458</v>
      </c>
      <c r="K734" s="1" t="s">
        <v>663</v>
      </c>
      <c r="L734" s="1" t="s">
        <v>10828</v>
      </c>
      <c r="M734" s="1" t="s">
        <v>10828</v>
      </c>
      <c r="N734" s="1" t="s">
        <v>25459</v>
      </c>
      <c r="O734" s="1" t="s">
        <v>25460</v>
      </c>
      <c r="P734" s="1">
        <v>1.0</v>
      </c>
      <c r="Q734" s="1">
        <v>1.0</v>
      </c>
      <c r="U734" s="1">
        <v>13.0</v>
      </c>
      <c r="V734" s="1" t="s">
        <v>25461</v>
      </c>
      <c r="W734" s="9"/>
      <c r="X734" s="1" t="s">
        <v>95</v>
      </c>
      <c r="Y734" s="1" t="s">
        <v>168</v>
      </c>
    </row>
    <row r="735">
      <c r="A735" s="1" t="s">
        <v>25462</v>
      </c>
      <c r="B735" s="1" t="s">
        <v>1596</v>
      </c>
      <c r="C735" s="1" t="s">
        <v>23996</v>
      </c>
      <c r="J735" s="4" t="s">
        <v>25463</v>
      </c>
      <c r="K735" s="1" t="s">
        <v>30</v>
      </c>
      <c r="L735" s="1" t="s">
        <v>20147</v>
      </c>
      <c r="M735" s="1" t="s">
        <v>19270</v>
      </c>
      <c r="N735" s="1" t="s">
        <v>25464</v>
      </c>
      <c r="O735" s="1" t="s">
        <v>25465</v>
      </c>
      <c r="P735" s="1">
        <v>2.0</v>
      </c>
      <c r="Q735" s="1">
        <v>1.0</v>
      </c>
      <c r="S735" s="1">
        <v>1.0</v>
      </c>
      <c r="U735" s="1">
        <v>101.0</v>
      </c>
      <c r="V735" s="1" t="s">
        <v>25466</v>
      </c>
      <c r="W735" s="10">
        <v>43831.0</v>
      </c>
      <c r="X735" s="1"/>
      <c r="Y735" s="1" t="s">
        <v>36</v>
      </c>
    </row>
    <row r="736">
      <c r="A736" s="1" t="s">
        <v>25467</v>
      </c>
      <c r="B736" s="1" t="s">
        <v>25468</v>
      </c>
      <c r="C736" s="1" t="s">
        <v>25200</v>
      </c>
      <c r="I736" s="1" t="s">
        <v>25469</v>
      </c>
      <c r="J736" s="4" t="s">
        <v>25470</v>
      </c>
      <c r="K736" s="1" t="s">
        <v>30</v>
      </c>
      <c r="L736" s="1" t="s">
        <v>10828</v>
      </c>
      <c r="M736" s="1" t="s">
        <v>10828</v>
      </c>
      <c r="N736" s="1" t="s">
        <v>25471</v>
      </c>
      <c r="O736" s="1" t="s">
        <v>25472</v>
      </c>
      <c r="P736" s="1">
        <v>1.0</v>
      </c>
      <c r="Q736" s="1">
        <v>1.0</v>
      </c>
      <c r="U736" s="1">
        <v>3.0</v>
      </c>
      <c r="V736" s="1" t="s">
        <v>25473</v>
      </c>
      <c r="W736" s="10">
        <v>44107.0</v>
      </c>
      <c r="X736" s="1"/>
      <c r="Y736" s="1" t="s">
        <v>168</v>
      </c>
    </row>
    <row r="737">
      <c r="A737" s="1" t="s">
        <v>25474</v>
      </c>
      <c r="B737" s="1" t="s">
        <v>25475</v>
      </c>
      <c r="C737" s="1" t="s">
        <v>25476</v>
      </c>
      <c r="I737" s="1" t="s">
        <v>25477</v>
      </c>
      <c r="J737" s="4" t="s">
        <v>25478</v>
      </c>
      <c r="K737" s="1" t="s">
        <v>2309</v>
      </c>
      <c r="L737" s="1" t="s">
        <v>10828</v>
      </c>
      <c r="M737" s="1" t="s">
        <v>25479</v>
      </c>
      <c r="N737" s="1" t="s">
        <v>25480</v>
      </c>
      <c r="O737" s="1" t="s">
        <v>25481</v>
      </c>
      <c r="P737" s="1">
        <v>6.0</v>
      </c>
      <c r="Q737" s="1">
        <v>6.0</v>
      </c>
      <c r="R737" s="1">
        <v>13.0</v>
      </c>
      <c r="S737" s="1">
        <v>9.0</v>
      </c>
      <c r="T737" s="1">
        <v>28.0</v>
      </c>
      <c r="U737" s="1">
        <v>39.0</v>
      </c>
      <c r="V737" s="1" t="s">
        <v>25482</v>
      </c>
      <c r="W737" s="10">
        <v>43243.0</v>
      </c>
      <c r="X737" s="1"/>
      <c r="Y737" s="1" t="s">
        <v>36</v>
      </c>
    </row>
    <row r="738">
      <c r="A738" s="1" t="s">
        <v>25483</v>
      </c>
      <c r="B738" s="1" t="s">
        <v>25484</v>
      </c>
      <c r="C738" s="1" t="s">
        <v>25485</v>
      </c>
      <c r="H738" s="1" t="s">
        <v>25486</v>
      </c>
      <c r="I738" s="1" t="s">
        <v>25487</v>
      </c>
      <c r="J738" s="4" t="s">
        <v>25488</v>
      </c>
      <c r="K738" s="1" t="s">
        <v>2309</v>
      </c>
      <c r="L738" s="1" t="s">
        <v>10828</v>
      </c>
      <c r="M738" s="1" t="s">
        <v>25489</v>
      </c>
      <c r="N738" s="1" t="s">
        <v>25490</v>
      </c>
      <c r="O738" s="1" t="s">
        <v>25491</v>
      </c>
      <c r="P738" s="1">
        <v>50.0</v>
      </c>
      <c r="Q738" s="1">
        <v>8.0</v>
      </c>
      <c r="R738" s="1">
        <v>42.0</v>
      </c>
      <c r="S738" s="1">
        <v>4.0</v>
      </c>
      <c r="T738" s="1">
        <v>9.0</v>
      </c>
      <c r="U738" s="1">
        <v>1342.0</v>
      </c>
      <c r="V738" s="1" t="s">
        <v>25492</v>
      </c>
      <c r="W738" s="10">
        <v>43804.0</v>
      </c>
      <c r="X738" s="1"/>
      <c r="Y738" s="1" t="s">
        <v>36</v>
      </c>
    </row>
    <row r="739">
      <c r="A739" s="1" t="s">
        <v>25493</v>
      </c>
      <c r="B739" s="1" t="s">
        <v>25494</v>
      </c>
      <c r="C739" s="1" t="s">
        <v>23818</v>
      </c>
      <c r="D739" s="1" t="s">
        <v>23819</v>
      </c>
      <c r="F739" s="1" t="s">
        <v>23820</v>
      </c>
      <c r="G739" s="1" t="s">
        <v>23821</v>
      </c>
      <c r="I739" s="1" t="s">
        <v>25495</v>
      </c>
      <c r="J739" s="4" t="s">
        <v>25496</v>
      </c>
      <c r="K739" s="1" t="s">
        <v>663</v>
      </c>
      <c r="L739" s="1" t="s">
        <v>10828</v>
      </c>
      <c r="M739" s="1" t="s">
        <v>10828</v>
      </c>
      <c r="N739" s="1" t="s">
        <v>25497</v>
      </c>
      <c r="O739" s="1" t="s">
        <v>25498</v>
      </c>
      <c r="P739" s="1">
        <v>1.0</v>
      </c>
      <c r="Q739" s="1">
        <v>1.0</v>
      </c>
      <c r="R739" s="1">
        <v>2.0</v>
      </c>
      <c r="S739" s="1">
        <v>1.0</v>
      </c>
      <c r="T739" s="1">
        <v>3.0</v>
      </c>
      <c r="U739" s="1">
        <v>92.0</v>
      </c>
      <c r="V739" s="1" t="s">
        <v>25499</v>
      </c>
      <c r="W739" s="10">
        <v>43591.0</v>
      </c>
      <c r="X739" s="1" t="s">
        <v>95</v>
      </c>
      <c r="Y739" s="1" t="s">
        <v>36</v>
      </c>
    </row>
    <row r="740">
      <c r="A740" s="1" t="s">
        <v>25500</v>
      </c>
      <c r="B740" s="1" t="s">
        <v>25501</v>
      </c>
      <c r="C740" s="1" t="s">
        <v>25502</v>
      </c>
      <c r="D740" s="1" t="s">
        <v>25503</v>
      </c>
      <c r="J740" s="4" t="s">
        <v>25504</v>
      </c>
      <c r="K740" s="1" t="s">
        <v>30</v>
      </c>
      <c r="L740" s="1" t="s">
        <v>19226</v>
      </c>
      <c r="M740" s="1" t="s">
        <v>25505</v>
      </c>
      <c r="N740" s="1" t="s">
        <v>25506</v>
      </c>
      <c r="O740" s="1" t="s">
        <v>25507</v>
      </c>
      <c r="P740" s="1">
        <v>1.0</v>
      </c>
      <c r="Q740" s="1">
        <v>1.0</v>
      </c>
      <c r="R740" s="1">
        <v>3.0</v>
      </c>
      <c r="S740" s="1">
        <v>2.0</v>
      </c>
      <c r="U740" s="1">
        <v>20.0</v>
      </c>
      <c r="V740" s="1" t="s">
        <v>25508</v>
      </c>
      <c r="W740" s="10">
        <v>44078.0</v>
      </c>
      <c r="X740" s="1"/>
      <c r="Y740" s="1" t="s">
        <v>199</v>
      </c>
    </row>
    <row r="741">
      <c r="A741" s="1" t="s">
        <v>25509</v>
      </c>
      <c r="B741" s="1" t="s">
        <v>25510</v>
      </c>
      <c r="C741" s="1" t="s">
        <v>20785</v>
      </c>
      <c r="I741" s="1" t="s">
        <v>25511</v>
      </c>
      <c r="J741" s="4" t="s">
        <v>25512</v>
      </c>
      <c r="K741" s="1" t="s">
        <v>401</v>
      </c>
      <c r="L741" s="1" t="s">
        <v>9903</v>
      </c>
      <c r="M741" s="1" t="s">
        <v>21969</v>
      </c>
      <c r="N741" s="1" t="s">
        <v>25513</v>
      </c>
      <c r="O741" s="1" t="s">
        <v>25514</v>
      </c>
      <c r="P741" s="1">
        <v>2.0</v>
      </c>
      <c r="Q741" s="1">
        <v>3.0</v>
      </c>
      <c r="U741" s="1">
        <v>1.0</v>
      </c>
      <c r="V741" s="1" t="s">
        <v>25515</v>
      </c>
      <c r="W741" s="10">
        <v>44100.0</v>
      </c>
      <c r="X741" s="1" t="s">
        <v>95</v>
      </c>
      <c r="Y741" s="1" t="s">
        <v>36</v>
      </c>
    </row>
    <row r="742">
      <c r="A742" s="1" t="s">
        <v>25516</v>
      </c>
      <c r="B742" s="1" t="s">
        <v>21781</v>
      </c>
      <c r="C742" s="1" t="s">
        <v>25517</v>
      </c>
      <c r="D742" s="1" t="s">
        <v>25518</v>
      </c>
      <c r="E742" s="1" t="s">
        <v>25519</v>
      </c>
      <c r="F742" s="1" t="s">
        <v>21658</v>
      </c>
      <c r="H742" s="1" t="s">
        <v>25520</v>
      </c>
      <c r="I742" s="1" t="s">
        <v>25521</v>
      </c>
      <c r="J742" s="4" t="s">
        <v>25522</v>
      </c>
      <c r="K742" s="1" t="s">
        <v>30</v>
      </c>
      <c r="L742" s="1" t="s">
        <v>79</v>
      </c>
      <c r="M742" s="1" t="s">
        <v>25523</v>
      </c>
      <c r="N742" s="1" t="s">
        <v>25524</v>
      </c>
      <c r="O742" s="1" t="s">
        <v>25525</v>
      </c>
      <c r="P742" s="1">
        <v>1.0</v>
      </c>
      <c r="Q742" s="1">
        <v>1.0</v>
      </c>
      <c r="U742" s="1">
        <v>5.0</v>
      </c>
      <c r="V742" s="1" t="s">
        <v>25526</v>
      </c>
      <c r="W742" s="10">
        <v>44099.0</v>
      </c>
      <c r="X742" s="1" t="s">
        <v>135</v>
      </c>
      <c r="Y742" s="1" t="s">
        <v>199</v>
      </c>
    </row>
    <row r="743">
      <c r="A743" s="1" t="s">
        <v>25527</v>
      </c>
      <c r="B743" s="1" t="s">
        <v>25528</v>
      </c>
      <c r="C743" s="1" t="s">
        <v>25529</v>
      </c>
      <c r="D743" s="1" t="s">
        <v>25530</v>
      </c>
      <c r="E743" s="1" t="s">
        <v>25531</v>
      </c>
      <c r="J743" s="4" t="s">
        <v>25532</v>
      </c>
      <c r="K743" s="1" t="s">
        <v>30</v>
      </c>
      <c r="L743" s="1" t="s">
        <v>10828</v>
      </c>
      <c r="M743" s="1" t="s">
        <v>25533</v>
      </c>
      <c r="N743" s="1" t="s">
        <v>25534</v>
      </c>
      <c r="O743" s="1" t="s">
        <v>25535</v>
      </c>
      <c r="P743" s="1">
        <v>1.0</v>
      </c>
      <c r="Q743" s="1">
        <v>1.0</v>
      </c>
      <c r="U743" s="1">
        <v>1497.0</v>
      </c>
      <c r="V743" s="1" t="s">
        <v>25536</v>
      </c>
      <c r="W743" s="10">
        <v>43894.0</v>
      </c>
      <c r="X743" s="1"/>
      <c r="Y743" s="1" t="s">
        <v>36</v>
      </c>
    </row>
    <row r="744">
      <c r="A744" s="1" t="s">
        <v>25537</v>
      </c>
      <c r="B744" s="1" t="s">
        <v>25538</v>
      </c>
      <c r="C744" s="1" t="s">
        <v>25539</v>
      </c>
      <c r="D744" s="1" t="s">
        <v>25540</v>
      </c>
      <c r="F744" s="1" t="s">
        <v>25541</v>
      </c>
      <c r="J744" s="4" t="s">
        <v>25542</v>
      </c>
      <c r="K744" s="1" t="s">
        <v>25543</v>
      </c>
      <c r="L744" s="1" t="s">
        <v>10828</v>
      </c>
      <c r="M744" s="1" t="s">
        <v>25544</v>
      </c>
      <c r="N744" s="1" t="s">
        <v>25545</v>
      </c>
      <c r="O744" s="1" t="s">
        <v>25546</v>
      </c>
      <c r="P744" s="1">
        <v>1.0</v>
      </c>
      <c r="Q744" s="1">
        <v>1.0</v>
      </c>
      <c r="S744" s="1">
        <v>1.0</v>
      </c>
      <c r="U744" s="1">
        <v>2.0</v>
      </c>
      <c r="V744" s="1" t="s">
        <v>25547</v>
      </c>
      <c r="W744" s="10">
        <v>44097.0</v>
      </c>
      <c r="X744" s="1" t="s">
        <v>135</v>
      </c>
      <c r="Y744" s="1" t="s">
        <v>36</v>
      </c>
    </row>
    <row r="745">
      <c r="A745" s="1" t="s">
        <v>25548</v>
      </c>
      <c r="B745" s="1" t="s">
        <v>25549</v>
      </c>
      <c r="C745" s="1" t="s">
        <v>25550</v>
      </c>
      <c r="I745" s="1" t="s">
        <v>25551</v>
      </c>
      <c r="J745" s="4" t="s">
        <v>25552</v>
      </c>
      <c r="K745" s="1" t="s">
        <v>30</v>
      </c>
      <c r="L745" s="1" t="s">
        <v>8089</v>
      </c>
      <c r="M745" s="1" t="s">
        <v>25553</v>
      </c>
      <c r="N745" s="1" t="s">
        <v>25554</v>
      </c>
      <c r="O745" s="1" t="s">
        <v>25555</v>
      </c>
      <c r="P745" s="1">
        <v>6.0</v>
      </c>
      <c r="Q745" s="1">
        <v>2.0</v>
      </c>
      <c r="T745" s="1">
        <v>2.0</v>
      </c>
      <c r="U745" s="1">
        <v>44.0</v>
      </c>
      <c r="V745" s="1" t="s">
        <v>25556</v>
      </c>
      <c r="W745" s="10">
        <v>43967.0</v>
      </c>
      <c r="X745" s="1" t="s">
        <v>135</v>
      </c>
      <c r="Y745" s="1" t="s">
        <v>199</v>
      </c>
    </row>
    <row r="746">
      <c r="A746" s="1" t="s">
        <v>25557</v>
      </c>
      <c r="B746" s="1" t="s">
        <v>25558</v>
      </c>
      <c r="C746" s="1" t="s">
        <v>23329</v>
      </c>
      <c r="D746" s="1" t="s">
        <v>23330</v>
      </c>
      <c r="J746" s="4" t="s">
        <v>25559</v>
      </c>
      <c r="K746" s="1" t="s">
        <v>30</v>
      </c>
      <c r="L746" s="1" t="s">
        <v>10828</v>
      </c>
      <c r="M746" s="1" t="s">
        <v>10828</v>
      </c>
      <c r="N746" s="1" t="s">
        <v>25560</v>
      </c>
      <c r="O746" s="1" t="s">
        <v>25561</v>
      </c>
      <c r="P746" s="1">
        <v>1.0</v>
      </c>
      <c r="Q746" s="1">
        <v>1.0</v>
      </c>
      <c r="R746" s="1">
        <v>1.0</v>
      </c>
      <c r="U746" s="1">
        <v>1.0</v>
      </c>
      <c r="V746" s="1" t="s">
        <v>25562</v>
      </c>
      <c r="W746" s="10">
        <v>44096.0</v>
      </c>
      <c r="X746" s="1" t="s">
        <v>135</v>
      </c>
      <c r="Y746" s="1" t="s">
        <v>199</v>
      </c>
    </row>
    <row r="747">
      <c r="A747" s="1" t="s">
        <v>25563</v>
      </c>
      <c r="B747" s="1" t="s">
        <v>25564</v>
      </c>
      <c r="C747" s="1" t="s">
        <v>25565</v>
      </c>
      <c r="J747" s="4" t="s">
        <v>25566</v>
      </c>
      <c r="K747" s="1" t="s">
        <v>30</v>
      </c>
      <c r="L747" s="1" t="s">
        <v>10828</v>
      </c>
      <c r="M747" s="1" t="s">
        <v>25567</v>
      </c>
      <c r="N747" s="1" t="s">
        <v>25568</v>
      </c>
      <c r="O747" s="1" t="s">
        <v>25569</v>
      </c>
      <c r="P747" s="1">
        <v>1.0</v>
      </c>
      <c r="Q747" s="1">
        <v>1.0</v>
      </c>
      <c r="U747" s="1">
        <v>1.0</v>
      </c>
      <c r="V747" s="1" t="s">
        <v>25570</v>
      </c>
      <c r="W747" s="10">
        <v>44095.0</v>
      </c>
      <c r="X747" s="1"/>
      <c r="Y747" s="1" t="s">
        <v>199</v>
      </c>
    </row>
    <row r="748">
      <c r="A748" s="1" t="s">
        <v>25571</v>
      </c>
      <c r="B748" s="1" t="s">
        <v>25572</v>
      </c>
      <c r="C748" s="1" t="s">
        <v>25502</v>
      </c>
      <c r="D748" s="1" t="s">
        <v>25503</v>
      </c>
      <c r="J748" s="4" t="s">
        <v>25573</v>
      </c>
      <c r="K748" s="1" t="s">
        <v>30</v>
      </c>
      <c r="L748" s="1" t="s">
        <v>19226</v>
      </c>
      <c r="M748" s="1" t="s">
        <v>22321</v>
      </c>
      <c r="N748" s="1" t="s">
        <v>25574</v>
      </c>
      <c r="O748" s="1" t="s">
        <v>25575</v>
      </c>
      <c r="P748" s="1">
        <v>1.0</v>
      </c>
      <c r="Q748" s="1">
        <v>1.0</v>
      </c>
      <c r="R748" s="1">
        <v>1.0</v>
      </c>
      <c r="U748" s="1">
        <v>2.0</v>
      </c>
      <c r="V748" s="1" t="s">
        <v>25576</v>
      </c>
      <c r="W748" s="10">
        <v>44094.0</v>
      </c>
      <c r="X748" s="1"/>
      <c r="Y748" s="1" t="s">
        <v>199</v>
      </c>
    </row>
    <row r="749">
      <c r="A749" s="1" t="s">
        <v>25577</v>
      </c>
      <c r="B749" s="1" t="s">
        <v>25578</v>
      </c>
      <c r="C749" s="1" t="s">
        <v>23075</v>
      </c>
      <c r="D749" s="1" t="s">
        <v>23076</v>
      </c>
      <c r="E749" s="1" t="s">
        <v>23077</v>
      </c>
      <c r="F749" s="1" t="s">
        <v>23078</v>
      </c>
      <c r="G749" s="1" t="s">
        <v>23079</v>
      </c>
      <c r="I749" s="1" t="s">
        <v>25579</v>
      </c>
      <c r="J749" s="4" t="s">
        <v>25580</v>
      </c>
      <c r="K749" s="1" t="s">
        <v>30</v>
      </c>
      <c r="L749" s="1" t="s">
        <v>10828</v>
      </c>
      <c r="M749" s="1" t="s">
        <v>19562</v>
      </c>
      <c r="N749" s="1" t="s">
        <v>25581</v>
      </c>
      <c r="O749" s="1" t="s">
        <v>25582</v>
      </c>
      <c r="P749" s="1">
        <v>1.0</v>
      </c>
      <c r="Q749" s="1">
        <v>1.0</v>
      </c>
      <c r="U749" s="1">
        <v>23.0</v>
      </c>
      <c r="V749" s="1" t="s">
        <v>25583</v>
      </c>
      <c r="W749" s="10">
        <v>44088.0</v>
      </c>
      <c r="X749" s="1" t="s">
        <v>95</v>
      </c>
      <c r="Y749" s="1" t="s">
        <v>36</v>
      </c>
    </row>
    <row r="750">
      <c r="A750" s="1" t="s">
        <v>25584</v>
      </c>
      <c r="B750" s="1" t="s">
        <v>25585</v>
      </c>
      <c r="C750" s="1" t="s">
        <v>25586</v>
      </c>
      <c r="D750" s="1" t="s">
        <v>6890</v>
      </c>
      <c r="E750" s="1" t="s">
        <v>25587</v>
      </c>
      <c r="G750" s="1" t="s">
        <v>21735</v>
      </c>
      <c r="I750" s="1" t="s">
        <v>25588</v>
      </c>
      <c r="J750" s="4" t="s">
        <v>25589</v>
      </c>
      <c r="K750" s="1" t="s">
        <v>663</v>
      </c>
      <c r="L750" s="1" t="s">
        <v>10828</v>
      </c>
      <c r="M750" s="1" t="s">
        <v>10828</v>
      </c>
      <c r="N750" s="1" t="s">
        <v>25590</v>
      </c>
      <c r="O750" s="1" t="s">
        <v>25591</v>
      </c>
      <c r="P750" s="1">
        <v>1.0</v>
      </c>
      <c r="Q750" s="1">
        <v>1.0</v>
      </c>
      <c r="U750" s="1">
        <v>9.0</v>
      </c>
      <c r="V750" s="1" t="s">
        <v>25592</v>
      </c>
      <c r="W750" s="10">
        <v>43887.0</v>
      </c>
      <c r="X750" s="1"/>
      <c r="Y750" s="1" t="s">
        <v>3334</v>
      </c>
    </row>
    <row r="751">
      <c r="A751" s="1" t="s">
        <v>25593</v>
      </c>
      <c r="B751" s="1" t="s">
        <v>25594</v>
      </c>
      <c r="C751" s="1" t="s">
        <v>23075</v>
      </c>
      <c r="D751" s="1" t="s">
        <v>23076</v>
      </c>
      <c r="E751" s="1" t="s">
        <v>23077</v>
      </c>
      <c r="F751" s="1" t="s">
        <v>23078</v>
      </c>
      <c r="G751" s="1" t="s">
        <v>23079</v>
      </c>
      <c r="I751" s="1" t="s">
        <v>25595</v>
      </c>
      <c r="J751" s="4" t="s">
        <v>25596</v>
      </c>
      <c r="K751" s="1" t="s">
        <v>30</v>
      </c>
      <c r="L751" s="1" t="s">
        <v>10828</v>
      </c>
      <c r="M751" s="1" t="s">
        <v>10828</v>
      </c>
      <c r="N751" s="1" t="s">
        <v>25597</v>
      </c>
      <c r="O751" s="1" t="s">
        <v>25598</v>
      </c>
      <c r="P751" s="1">
        <v>1.0</v>
      </c>
      <c r="Q751" s="1">
        <v>1.0</v>
      </c>
      <c r="U751" s="1">
        <v>44.0</v>
      </c>
      <c r="V751" s="1" t="s">
        <v>25599</v>
      </c>
      <c r="W751" s="10">
        <v>44081.0</v>
      </c>
      <c r="X751" s="1" t="s">
        <v>95</v>
      </c>
      <c r="Y751" s="1" t="s">
        <v>36</v>
      </c>
    </row>
    <row r="752">
      <c r="A752" s="1" t="s">
        <v>25600</v>
      </c>
      <c r="B752" s="1" t="s">
        <v>25601</v>
      </c>
      <c r="C752" s="1" t="s">
        <v>25602</v>
      </c>
      <c r="J752" s="4" t="s">
        <v>25603</v>
      </c>
      <c r="K752" s="1" t="s">
        <v>2309</v>
      </c>
      <c r="L752" s="1" t="s">
        <v>10828</v>
      </c>
      <c r="M752" s="1" t="s">
        <v>25604</v>
      </c>
      <c r="N752" s="1" t="s">
        <v>25605</v>
      </c>
      <c r="O752" s="1" t="s">
        <v>25606</v>
      </c>
      <c r="P752" s="1">
        <v>1.0</v>
      </c>
      <c r="Q752" s="1">
        <v>1.0</v>
      </c>
      <c r="U752" s="1">
        <v>5068.0</v>
      </c>
      <c r="V752" s="1" t="s">
        <v>25607</v>
      </c>
      <c r="W752" s="10">
        <v>38839.0</v>
      </c>
      <c r="X752" s="1"/>
      <c r="Y752" s="1" t="s">
        <v>36</v>
      </c>
    </row>
    <row r="753">
      <c r="A753" s="1" t="s">
        <v>25608</v>
      </c>
      <c r="B753" s="1" t="s">
        <v>25609</v>
      </c>
      <c r="C753" s="1" t="s">
        <v>20785</v>
      </c>
      <c r="J753" s="4" t="s">
        <v>25610</v>
      </c>
      <c r="K753" s="1" t="s">
        <v>30</v>
      </c>
      <c r="L753" s="1" t="s">
        <v>10828</v>
      </c>
      <c r="M753" s="1" t="s">
        <v>25611</v>
      </c>
      <c r="N753" s="1" t="s">
        <v>25612</v>
      </c>
      <c r="O753" s="1" t="s">
        <v>25613</v>
      </c>
      <c r="P753" s="1">
        <v>2.0</v>
      </c>
      <c r="Q753" s="1">
        <v>3.0</v>
      </c>
      <c r="U753" s="1">
        <v>16.0</v>
      </c>
      <c r="V753" s="1" t="s">
        <v>25614</v>
      </c>
      <c r="W753" s="10">
        <v>44081.0</v>
      </c>
      <c r="X753" s="1" t="s">
        <v>135</v>
      </c>
      <c r="Y753" s="1" t="s">
        <v>199</v>
      </c>
    </row>
    <row r="754">
      <c r="A754" s="1" t="s">
        <v>25615</v>
      </c>
      <c r="B754" s="1" t="s">
        <v>25616</v>
      </c>
      <c r="C754" s="1" t="s">
        <v>25617</v>
      </c>
      <c r="H754" s="1" t="s">
        <v>25618</v>
      </c>
      <c r="I754" s="1" t="s">
        <v>25619</v>
      </c>
      <c r="J754" s="4" t="s">
        <v>25620</v>
      </c>
      <c r="K754" s="1" t="s">
        <v>401</v>
      </c>
      <c r="L754" s="1" t="s">
        <v>10828</v>
      </c>
      <c r="M754" s="1" t="s">
        <v>25621</v>
      </c>
      <c r="N754" s="1" t="s">
        <v>25622</v>
      </c>
      <c r="O754" s="1" t="s">
        <v>25623</v>
      </c>
      <c r="P754" s="1">
        <v>12.0</v>
      </c>
      <c r="Q754" s="1">
        <v>5.0</v>
      </c>
      <c r="R754" s="1">
        <v>4.0</v>
      </c>
      <c r="S754" s="1">
        <v>4.0</v>
      </c>
      <c r="T754" s="1">
        <v>2.0</v>
      </c>
      <c r="U754" s="1">
        <v>35.0</v>
      </c>
      <c r="V754" s="1" t="s">
        <v>25624</v>
      </c>
      <c r="W754" s="10">
        <v>43289.0</v>
      </c>
      <c r="X754" s="1" t="s">
        <v>135</v>
      </c>
      <c r="Y754" s="1" t="s">
        <v>3334</v>
      </c>
    </row>
    <row r="755">
      <c r="A755" s="1" t="s">
        <v>25625</v>
      </c>
      <c r="B755" s="1" t="s">
        <v>19940</v>
      </c>
      <c r="C755" s="1" t="s">
        <v>25626</v>
      </c>
      <c r="J755" s="4" t="s">
        <v>25627</v>
      </c>
      <c r="K755" s="1" t="s">
        <v>401</v>
      </c>
      <c r="L755" s="1" t="s">
        <v>10828</v>
      </c>
      <c r="M755" s="1" t="s">
        <v>19678</v>
      </c>
      <c r="N755" s="1" t="s">
        <v>25628</v>
      </c>
      <c r="O755" s="1" t="s">
        <v>25629</v>
      </c>
      <c r="P755" s="1">
        <v>1.0</v>
      </c>
      <c r="Q755" s="1">
        <v>1.0</v>
      </c>
      <c r="U755" s="1">
        <v>557.0</v>
      </c>
      <c r="V755" s="1" t="s">
        <v>25630</v>
      </c>
      <c r="W755" s="10">
        <v>43682.0</v>
      </c>
      <c r="X755" s="1"/>
      <c r="Y755" s="1" t="s">
        <v>36</v>
      </c>
    </row>
    <row r="756">
      <c r="A756" s="1" t="s">
        <v>25631</v>
      </c>
      <c r="B756" s="1" t="s">
        <v>7664</v>
      </c>
      <c r="C756" s="1" t="s">
        <v>25632</v>
      </c>
      <c r="D756" s="1" t="s">
        <v>25633</v>
      </c>
      <c r="G756" s="1" t="s">
        <v>25634</v>
      </c>
      <c r="J756" s="4" t="s">
        <v>25635</v>
      </c>
      <c r="K756" s="1" t="s">
        <v>401</v>
      </c>
      <c r="L756" s="1" t="s">
        <v>9903</v>
      </c>
      <c r="M756" s="1" t="s">
        <v>22519</v>
      </c>
      <c r="N756" s="1" t="s">
        <v>25636</v>
      </c>
      <c r="O756" s="1" t="s">
        <v>25637</v>
      </c>
      <c r="P756" s="1">
        <v>1.0</v>
      </c>
      <c r="Q756" s="1">
        <v>1.0</v>
      </c>
      <c r="U756" s="1">
        <v>1.0</v>
      </c>
      <c r="V756" s="1" t="s">
        <v>25638</v>
      </c>
      <c r="W756" s="10">
        <v>44075.0</v>
      </c>
      <c r="X756" s="1"/>
      <c r="Y756" s="1" t="s">
        <v>36</v>
      </c>
    </row>
    <row r="757">
      <c r="A757" s="1" t="s">
        <v>25639</v>
      </c>
      <c r="B757" s="1" t="s">
        <v>25640</v>
      </c>
      <c r="C757" s="1" t="s">
        <v>25641</v>
      </c>
      <c r="J757" s="4" t="s">
        <v>25642</v>
      </c>
      <c r="K757" s="1" t="s">
        <v>30</v>
      </c>
      <c r="L757" s="1" t="s">
        <v>10828</v>
      </c>
      <c r="M757" s="1" t="s">
        <v>25643</v>
      </c>
      <c r="N757" s="1" t="s">
        <v>25644</v>
      </c>
      <c r="O757" s="1" t="s">
        <v>25645</v>
      </c>
      <c r="P757" s="1">
        <v>1.0</v>
      </c>
      <c r="Q757" s="1">
        <v>1.0</v>
      </c>
      <c r="U757" s="1">
        <v>74.0</v>
      </c>
      <c r="V757" s="1" t="s">
        <v>25646</v>
      </c>
      <c r="W757" s="10">
        <v>44071.0</v>
      </c>
      <c r="X757" s="1"/>
      <c r="Y757" s="1" t="s">
        <v>199</v>
      </c>
    </row>
    <row r="758">
      <c r="A758" s="1" t="s">
        <v>25647</v>
      </c>
      <c r="B758" s="1" t="s">
        <v>25648</v>
      </c>
      <c r="C758" s="1" t="s">
        <v>25649</v>
      </c>
      <c r="D758" s="1" t="s">
        <v>25650</v>
      </c>
      <c r="I758" s="1" t="s">
        <v>25651</v>
      </c>
      <c r="J758" s="4" t="s">
        <v>25652</v>
      </c>
      <c r="K758" s="1" t="s">
        <v>30</v>
      </c>
      <c r="L758" s="1" t="s">
        <v>19226</v>
      </c>
      <c r="M758" s="1" t="s">
        <v>19226</v>
      </c>
      <c r="N758" s="1" t="s">
        <v>25653</v>
      </c>
      <c r="O758" s="1" t="s">
        <v>25654</v>
      </c>
      <c r="P758" s="1">
        <v>1.0</v>
      </c>
      <c r="Q758" s="1">
        <v>1.0</v>
      </c>
      <c r="U758" s="1">
        <v>6.0</v>
      </c>
      <c r="V758" s="1" t="s">
        <v>25655</v>
      </c>
      <c r="W758" s="10">
        <v>43877.0</v>
      </c>
      <c r="X758" s="1"/>
      <c r="Y758" s="1" t="s">
        <v>36</v>
      </c>
    </row>
    <row r="759">
      <c r="A759" s="1" t="s">
        <v>25656</v>
      </c>
      <c r="B759" s="1" t="s">
        <v>25657</v>
      </c>
      <c r="C759" s="1" t="s">
        <v>25658</v>
      </c>
      <c r="D759" s="1" t="s">
        <v>25659</v>
      </c>
      <c r="E759" s="1" t="s">
        <v>25660</v>
      </c>
      <c r="G759" s="1" t="s">
        <v>522</v>
      </c>
      <c r="I759" s="1" t="s">
        <v>25661</v>
      </c>
      <c r="J759" s="4" t="s">
        <v>25662</v>
      </c>
      <c r="K759" s="1" t="s">
        <v>30</v>
      </c>
      <c r="L759" s="1" t="s">
        <v>10828</v>
      </c>
      <c r="M759" s="1" t="s">
        <v>10828</v>
      </c>
      <c r="N759" s="1" t="s">
        <v>25663</v>
      </c>
      <c r="O759" s="1" t="s">
        <v>25664</v>
      </c>
      <c r="P759" s="1">
        <v>1.0</v>
      </c>
      <c r="Q759" s="1">
        <v>1.0</v>
      </c>
      <c r="R759" s="1">
        <v>1.0</v>
      </c>
      <c r="T759" s="1">
        <v>3.0</v>
      </c>
      <c r="U759" s="1">
        <v>510.0</v>
      </c>
      <c r="V759" s="1" t="s">
        <v>25665</v>
      </c>
      <c r="W759" s="10">
        <v>41547.0</v>
      </c>
      <c r="X759" s="1"/>
      <c r="Y759" s="1" t="s">
        <v>168</v>
      </c>
    </row>
    <row r="760">
      <c r="A760" s="1" t="s">
        <v>25666</v>
      </c>
      <c r="B760" s="1" t="s">
        <v>25667</v>
      </c>
      <c r="C760" s="1" t="s">
        <v>23075</v>
      </c>
      <c r="D760" s="1" t="s">
        <v>23076</v>
      </c>
      <c r="E760" s="1" t="s">
        <v>23077</v>
      </c>
      <c r="F760" s="1" t="s">
        <v>23078</v>
      </c>
      <c r="G760" s="1" t="s">
        <v>23079</v>
      </c>
      <c r="I760" s="1" t="s">
        <v>25668</v>
      </c>
      <c r="J760" s="4" t="s">
        <v>25669</v>
      </c>
      <c r="K760" s="1" t="s">
        <v>30</v>
      </c>
      <c r="L760" s="1" t="s">
        <v>10828</v>
      </c>
      <c r="M760" s="1" t="s">
        <v>25670</v>
      </c>
      <c r="N760" s="1" t="s">
        <v>25671</v>
      </c>
      <c r="O760" s="1" t="s">
        <v>25672</v>
      </c>
      <c r="P760" s="1">
        <v>2.0</v>
      </c>
      <c r="Q760" s="1">
        <v>1.0</v>
      </c>
      <c r="U760" s="1">
        <v>4.0</v>
      </c>
      <c r="V760" s="1" t="s">
        <v>25673</v>
      </c>
      <c r="W760" s="10">
        <v>44066.0</v>
      </c>
      <c r="X760" s="1" t="s">
        <v>95</v>
      </c>
      <c r="Y760" s="16" t="s">
        <v>199</v>
      </c>
    </row>
    <row r="761">
      <c r="A761" s="1" t="s">
        <v>25674</v>
      </c>
      <c r="B761" s="1" t="s">
        <v>25675</v>
      </c>
      <c r="C761" s="1" t="s">
        <v>25676</v>
      </c>
      <c r="D761" s="1" t="s">
        <v>25677</v>
      </c>
      <c r="G761" s="1" t="s">
        <v>25678</v>
      </c>
      <c r="I761" s="1" t="s">
        <v>25679</v>
      </c>
      <c r="J761" s="4" t="s">
        <v>25680</v>
      </c>
      <c r="K761" s="1" t="s">
        <v>30</v>
      </c>
      <c r="L761" s="1" t="s">
        <v>10828</v>
      </c>
      <c r="M761" s="1" t="s">
        <v>25681</v>
      </c>
      <c r="N761" s="1" t="s">
        <v>25682</v>
      </c>
      <c r="O761" s="1" t="s">
        <v>25683</v>
      </c>
      <c r="P761" s="1">
        <v>2.0</v>
      </c>
      <c r="Q761" s="1">
        <v>4.0</v>
      </c>
      <c r="R761" s="1">
        <v>35.0</v>
      </c>
      <c r="S761" s="1">
        <v>5.0</v>
      </c>
      <c r="T761" s="1">
        <v>7.0</v>
      </c>
      <c r="U761" s="1">
        <v>125.0</v>
      </c>
      <c r="V761" s="1" t="s">
        <v>25684</v>
      </c>
      <c r="W761" s="10">
        <v>41331.0</v>
      </c>
      <c r="X761" s="1"/>
      <c r="Y761" s="1" t="s">
        <v>36</v>
      </c>
    </row>
    <row r="762">
      <c r="A762" s="1" t="s">
        <v>25685</v>
      </c>
      <c r="B762" s="1" t="s">
        <v>25686</v>
      </c>
      <c r="C762" s="1" t="s">
        <v>19113</v>
      </c>
      <c r="I762" s="1" t="s">
        <v>25687</v>
      </c>
      <c r="J762" s="4" t="s">
        <v>25688</v>
      </c>
      <c r="K762" s="1" t="s">
        <v>401</v>
      </c>
      <c r="L762" s="1" t="s">
        <v>10828</v>
      </c>
      <c r="M762" s="1" t="s">
        <v>25689</v>
      </c>
      <c r="N762" s="1" t="s">
        <v>25690</v>
      </c>
      <c r="O762" s="1" t="s">
        <v>25691</v>
      </c>
      <c r="P762" s="1">
        <v>418.0</v>
      </c>
      <c r="Q762" s="1">
        <v>14.0</v>
      </c>
      <c r="S762" s="1">
        <v>1.0</v>
      </c>
      <c r="U762" s="1">
        <v>4.0</v>
      </c>
      <c r="V762" s="1" t="s">
        <v>25692</v>
      </c>
      <c r="W762" s="10">
        <v>43425.0</v>
      </c>
      <c r="X762" s="1" t="s">
        <v>178</v>
      </c>
      <c r="Y762" s="1" t="s">
        <v>36</v>
      </c>
    </row>
    <row r="763">
      <c r="A763" s="1" t="s">
        <v>25693</v>
      </c>
      <c r="B763" s="1" t="s">
        <v>25694</v>
      </c>
      <c r="C763" s="1" t="s">
        <v>25695</v>
      </c>
      <c r="E763" s="1" t="s">
        <v>8177</v>
      </c>
      <c r="G763" s="1" t="s">
        <v>5716</v>
      </c>
      <c r="I763" s="1" t="s">
        <v>25696</v>
      </c>
      <c r="J763" s="4" t="s">
        <v>25697</v>
      </c>
      <c r="K763" s="1" t="s">
        <v>30</v>
      </c>
      <c r="L763" s="1" t="s">
        <v>10828</v>
      </c>
      <c r="M763" s="1" t="s">
        <v>10828</v>
      </c>
      <c r="N763" s="1" t="s">
        <v>25698</v>
      </c>
      <c r="O763" s="1" t="s">
        <v>25699</v>
      </c>
      <c r="P763" s="1">
        <v>1.0</v>
      </c>
      <c r="Q763" s="1">
        <v>1.0</v>
      </c>
      <c r="U763" s="1">
        <v>5.0</v>
      </c>
      <c r="V763" s="1" t="s">
        <v>25700</v>
      </c>
      <c r="W763" s="10">
        <v>44067.0</v>
      </c>
      <c r="X763" s="1"/>
      <c r="Y763" s="1" t="s">
        <v>168</v>
      </c>
    </row>
    <row r="764">
      <c r="A764" s="1" t="s">
        <v>25701</v>
      </c>
      <c r="B764" s="1" t="s">
        <v>25702</v>
      </c>
      <c r="C764" s="1" t="s">
        <v>25703</v>
      </c>
      <c r="J764" s="4" t="s">
        <v>25704</v>
      </c>
      <c r="K764" s="1" t="s">
        <v>401</v>
      </c>
      <c r="L764" s="1" t="s">
        <v>10828</v>
      </c>
      <c r="M764" s="1" t="s">
        <v>25705</v>
      </c>
      <c r="N764" s="1" t="s">
        <v>25706</v>
      </c>
      <c r="O764" s="1" t="s">
        <v>25707</v>
      </c>
      <c r="P764" s="1">
        <v>1.0</v>
      </c>
      <c r="Q764" s="1">
        <v>1.0</v>
      </c>
      <c r="U764" s="1">
        <v>5279.0</v>
      </c>
      <c r="V764" s="1" t="s">
        <v>25708</v>
      </c>
      <c r="W764" s="10">
        <v>43186.0</v>
      </c>
      <c r="X764" s="1"/>
      <c r="Y764" s="1" t="s">
        <v>36</v>
      </c>
    </row>
    <row r="765">
      <c r="A765" s="1" t="s">
        <v>25709</v>
      </c>
      <c r="B765" s="1" t="s">
        <v>25710</v>
      </c>
      <c r="C765" s="1" t="s">
        <v>25711</v>
      </c>
      <c r="D765" s="1" t="s">
        <v>25711</v>
      </c>
      <c r="G765" s="1" t="s">
        <v>25712</v>
      </c>
      <c r="J765" s="4" t="s">
        <v>25713</v>
      </c>
      <c r="K765" s="1" t="s">
        <v>30</v>
      </c>
      <c r="L765" s="1" t="s">
        <v>10828</v>
      </c>
      <c r="M765" s="1" t="s">
        <v>10828</v>
      </c>
      <c r="N765" s="1" t="s">
        <v>25714</v>
      </c>
      <c r="O765" s="1" t="s">
        <v>25715</v>
      </c>
      <c r="P765" s="1">
        <v>1.0</v>
      </c>
      <c r="U765" s="1">
        <v>16.0</v>
      </c>
      <c r="V765" s="1" t="s">
        <v>25716</v>
      </c>
      <c r="W765" s="10">
        <v>43599.0</v>
      </c>
      <c r="X765" s="1"/>
      <c r="Y765" s="6"/>
    </row>
    <row r="766">
      <c r="A766" s="1" t="s">
        <v>25717</v>
      </c>
      <c r="B766" s="1" t="s">
        <v>25718</v>
      </c>
      <c r="C766" s="1" t="s">
        <v>25719</v>
      </c>
      <c r="D766" s="1" t="s">
        <v>25720</v>
      </c>
      <c r="F766" s="1" t="s">
        <v>25721</v>
      </c>
      <c r="G766" s="1" t="s">
        <v>25722</v>
      </c>
      <c r="I766" s="1" t="s">
        <v>25723</v>
      </c>
      <c r="J766" s="4" t="s">
        <v>25724</v>
      </c>
      <c r="K766" s="1" t="s">
        <v>663</v>
      </c>
      <c r="L766" s="1" t="s">
        <v>20147</v>
      </c>
      <c r="M766" s="1" t="s">
        <v>25725</v>
      </c>
      <c r="N766" s="1" t="s">
        <v>25726</v>
      </c>
      <c r="O766" s="1" t="s">
        <v>25727</v>
      </c>
      <c r="P766" s="1">
        <v>1.0</v>
      </c>
      <c r="Q766" s="1">
        <v>1.0</v>
      </c>
      <c r="U766" s="1">
        <v>22.0</v>
      </c>
      <c r="V766" s="1" t="s">
        <v>25728</v>
      </c>
      <c r="W766" s="10">
        <v>43614.0</v>
      </c>
      <c r="X766" s="1" t="s">
        <v>95</v>
      </c>
      <c r="Y766" s="1" t="s">
        <v>168</v>
      </c>
    </row>
    <row r="767">
      <c r="A767" s="1" t="s">
        <v>25729</v>
      </c>
      <c r="B767" s="1" t="s">
        <v>25730</v>
      </c>
      <c r="C767" s="1" t="s">
        <v>25731</v>
      </c>
      <c r="D767" s="1" t="s">
        <v>25732</v>
      </c>
      <c r="G767" s="1" t="s">
        <v>12195</v>
      </c>
      <c r="J767" s="4" t="s">
        <v>25733</v>
      </c>
      <c r="K767" s="1" t="s">
        <v>30</v>
      </c>
      <c r="L767" s="1" t="s">
        <v>10828</v>
      </c>
      <c r="M767" s="1" t="s">
        <v>10828</v>
      </c>
      <c r="N767" s="1" t="s">
        <v>25734</v>
      </c>
      <c r="O767" s="1" t="s">
        <v>25735</v>
      </c>
      <c r="P767" s="1">
        <v>1.0</v>
      </c>
      <c r="Q767" s="1">
        <v>1.0</v>
      </c>
      <c r="U767" s="1">
        <v>7.0</v>
      </c>
      <c r="V767" s="1" t="s">
        <v>25736</v>
      </c>
      <c r="W767" s="10">
        <v>44039.0</v>
      </c>
      <c r="X767" s="1"/>
      <c r="Y767" s="6"/>
    </row>
    <row r="768">
      <c r="A768" s="1" t="s">
        <v>25737</v>
      </c>
      <c r="B768" s="1" t="s">
        <v>25738</v>
      </c>
      <c r="C768" s="1" t="s">
        <v>25245</v>
      </c>
      <c r="D768" s="1" t="s">
        <v>25246</v>
      </c>
      <c r="E768" s="1" t="s">
        <v>25247</v>
      </c>
      <c r="F768" s="1" t="s">
        <v>25248</v>
      </c>
      <c r="G768" s="1" t="s">
        <v>19393</v>
      </c>
      <c r="H768" s="1" t="s">
        <v>25739</v>
      </c>
      <c r="I768" s="1" t="s">
        <v>25740</v>
      </c>
      <c r="J768" s="4" t="s">
        <v>25741</v>
      </c>
      <c r="K768" s="1" t="s">
        <v>61</v>
      </c>
      <c r="L768" s="1" t="s">
        <v>51</v>
      </c>
      <c r="M768" s="1" t="s">
        <v>25742</v>
      </c>
      <c r="N768" s="1" t="s">
        <v>25743</v>
      </c>
      <c r="O768" s="1" t="s">
        <v>25744</v>
      </c>
      <c r="P768" s="1">
        <v>2.0</v>
      </c>
      <c r="Q768" s="1">
        <v>3.0</v>
      </c>
      <c r="R768" s="1">
        <v>1.0</v>
      </c>
      <c r="U768" s="1">
        <v>25.0</v>
      </c>
      <c r="V768" s="1" t="s">
        <v>25745</v>
      </c>
      <c r="W768" s="10">
        <v>43852.0</v>
      </c>
      <c r="X768" s="1" t="s">
        <v>95</v>
      </c>
      <c r="Y768" s="1" t="s">
        <v>168</v>
      </c>
    </row>
    <row r="769">
      <c r="A769" s="1" t="s">
        <v>25746</v>
      </c>
      <c r="B769" s="1" t="s">
        <v>25747</v>
      </c>
      <c r="C769" s="1" t="s">
        <v>19113</v>
      </c>
      <c r="I769" s="1" t="s">
        <v>25748</v>
      </c>
      <c r="J769" s="4" t="s">
        <v>25749</v>
      </c>
      <c r="K769" s="1" t="s">
        <v>401</v>
      </c>
      <c r="L769" s="1" t="s">
        <v>10828</v>
      </c>
      <c r="M769" s="1" t="s">
        <v>25750</v>
      </c>
      <c r="N769" s="1" t="s">
        <v>25751</v>
      </c>
      <c r="O769" s="1" t="s">
        <v>25752</v>
      </c>
      <c r="P769" s="1">
        <v>418.0</v>
      </c>
      <c r="Q769" s="1">
        <v>21.0</v>
      </c>
      <c r="S769" s="1">
        <v>2.0</v>
      </c>
      <c r="T769" s="1">
        <v>7.0</v>
      </c>
      <c r="U769" s="1">
        <v>529.0</v>
      </c>
      <c r="V769" s="1" t="s">
        <v>25753</v>
      </c>
      <c r="W769" s="10">
        <v>43476.0</v>
      </c>
      <c r="X769" s="1" t="s">
        <v>178</v>
      </c>
      <c r="Y769" s="1" t="s">
        <v>36</v>
      </c>
    </row>
    <row r="770">
      <c r="A770" s="1" t="s">
        <v>25754</v>
      </c>
      <c r="B770" s="1" t="s">
        <v>25755</v>
      </c>
      <c r="C770" s="1" t="s">
        <v>25756</v>
      </c>
      <c r="D770" s="1" t="s">
        <v>25757</v>
      </c>
      <c r="G770" s="1" t="s">
        <v>20430</v>
      </c>
      <c r="I770" s="1" t="s">
        <v>25758</v>
      </c>
      <c r="J770" s="4" t="s">
        <v>25759</v>
      </c>
      <c r="K770" s="1" t="s">
        <v>30</v>
      </c>
      <c r="L770" s="1" t="s">
        <v>79</v>
      </c>
      <c r="M770" s="1" t="s">
        <v>25760</v>
      </c>
      <c r="N770" s="1" t="s">
        <v>25761</v>
      </c>
      <c r="O770" s="1" t="s">
        <v>25762</v>
      </c>
      <c r="P770" s="1">
        <v>1.0</v>
      </c>
      <c r="Q770" s="1">
        <v>1.0</v>
      </c>
      <c r="U770" s="1">
        <v>43.0</v>
      </c>
      <c r="V770" s="1" t="s">
        <v>25763</v>
      </c>
      <c r="W770" s="10">
        <v>44056.0</v>
      </c>
      <c r="X770" s="1"/>
      <c r="Y770" s="1" t="s">
        <v>36</v>
      </c>
    </row>
    <row r="771">
      <c r="A771" s="1" t="s">
        <v>25764</v>
      </c>
      <c r="B771" s="1" t="s">
        <v>20629</v>
      </c>
      <c r="C771" s="1" t="s">
        <v>25765</v>
      </c>
      <c r="D771" s="1" t="s">
        <v>25766</v>
      </c>
      <c r="E771" s="1" t="s">
        <v>25767</v>
      </c>
      <c r="I771" s="1" t="s">
        <v>25768</v>
      </c>
      <c r="J771" s="4" t="s">
        <v>25769</v>
      </c>
      <c r="K771" s="1" t="s">
        <v>30</v>
      </c>
      <c r="L771" s="1" t="s">
        <v>10828</v>
      </c>
      <c r="M771" s="1" t="s">
        <v>19562</v>
      </c>
      <c r="N771" s="1" t="s">
        <v>25770</v>
      </c>
      <c r="O771" s="1" t="s">
        <v>25771</v>
      </c>
      <c r="P771" s="1">
        <v>1.0</v>
      </c>
      <c r="R771" s="1">
        <v>1.0</v>
      </c>
      <c r="U771" s="1">
        <v>10.0</v>
      </c>
      <c r="V771" s="1" t="s">
        <v>25772</v>
      </c>
      <c r="W771" s="10">
        <v>43526.0</v>
      </c>
      <c r="X771" s="1" t="s">
        <v>135</v>
      </c>
      <c r="Y771" s="1" t="s">
        <v>199</v>
      </c>
    </row>
    <row r="772">
      <c r="A772" s="1" t="s">
        <v>25773</v>
      </c>
      <c r="B772" s="1" t="s">
        <v>25774</v>
      </c>
      <c r="C772" s="1" t="s">
        <v>25775</v>
      </c>
      <c r="D772" s="1" t="s">
        <v>25776</v>
      </c>
      <c r="E772" s="1" t="s">
        <v>25777</v>
      </c>
      <c r="F772" s="1" t="s">
        <v>25778</v>
      </c>
      <c r="G772" s="1" t="s">
        <v>25779</v>
      </c>
      <c r="I772" s="1" t="s">
        <v>25780</v>
      </c>
      <c r="J772" s="4" t="s">
        <v>25781</v>
      </c>
      <c r="K772" s="1" t="s">
        <v>30</v>
      </c>
      <c r="L772" s="1" t="s">
        <v>10828</v>
      </c>
      <c r="M772" s="1" t="s">
        <v>10828</v>
      </c>
      <c r="N772" s="1" t="s">
        <v>25782</v>
      </c>
      <c r="O772" s="1" t="s">
        <v>25783</v>
      </c>
      <c r="P772" s="1">
        <v>1.0</v>
      </c>
      <c r="Q772" s="1">
        <v>1.0</v>
      </c>
      <c r="U772" s="1">
        <v>3.0</v>
      </c>
      <c r="V772" s="1" t="s">
        <v>25784</v>
      </c>
      <c r="W772" s="10">
        <v>44057.0</v>
      </c>
      <c r="X772" s="1" t="s">
        <v>95</v>
      </c>
      <c r="Y772" s="1" t="s">
        <v>36</v>
      </c>
    </row>
    <row r="773">
      <c r="A773" s="1" t="s">
        <v>25785</v>
      </c>
      <c r="B773" s="1" t="s">
        <v>25786</v>
      </c>
      <c r="C773" s="1" t="s">
        <v>25787</v>
      </c>
      <c r="D773" s="1" t="s">
        <v>25788</v>
      </c>
      <c r="E773" s="1" t="s">
        <v>25789</v>
      </c>
      <c r="F773" s="1" t="s">
        <v>15722</v>
      </c>
      <c r="I773" s="1" t="s">
        <v>25390</v>
      </c>
      <c r="J773" s="4" t="s">
        <v>25790</v>
      </c>
      <c r="K773" s="1" t="s">
        <v>30</v>
      </c>
      <c r="L773" s="1" t="s">
        <v>10828</v>
      </c>
      <c r="M773" s="1" t="s">
        <v>10828</v>
      </c>
      <c r="N773" s="1" t="s">
        <v>25791</v>
      </c>
      <c r="O773" s="1" t="s">
        <v>25792</v>
      </c>
      <c r="P773" s="1">
        <v>1.0</v>
      </c>
      <c r="Q773" s="1">
        <v>1.0</v>
      </c>
      <c r="R773" s="1">
        <v>1.0</v>
      </c>
      <c r="U773" s="1">
        <v>310.0</v>
      </c>
      <c r="V773" s="1" t="s">
        <v>25793</v>
      </c>
      <c r="W773" s="10">
        <v>43937.0</v>
      </c>
      <c r="X773" s="1" t="s">
        <v>135</v>
      </c>
      <c r="Y773" s="1" t="s">
        <v>199</v>
      </c>
    </row>
    <row r="774">
      <c r="A774" s="1" t="s">
        <v>25794</v>
      </c>
      <c r="B774" s="1" t="s">
        <v>25795</v>
      </c>
      <c r="C774" s="1" t="s">
        <v>19413</v>
      </c>
      <c r="D774" s="1" t="s">
        <v>19414</v>
      </c>
      <c r="E774" s="1" t="s">
        <v>19415</v>
      </c>
      <c r="F774" s="1" t="s">
        <v>19279</v>
      </c>
      <c r="G774" s="1" t="s">
        <v>19416</v>
      </c>
      <c r="I774" s="1" t="s">
        <v>25796</v>
      </c>
      <c r="J774" s="4" t="s">
        <v>25797</v>
      </c>
      <c r="K774" s="1" t="s">
        <v>30</v>
      </c>
      <c r="L774" s="1" t="s">
        <v>10828</v>
      </c>
      <c r="M774" s="1" t="s">
        <v>20962</v>
      </c>
      <c r="N774" s="1" t="s">
        <v>25798</v>
      </c>
      <c r="O774" s="1" t="s">
        <v>25799</v>
      </c>
      <c r="P774" s="1">
        <v>1.0</v>
      </c>
      <c r="Q774" s="1">
        <v>1.0</v>
      </c>
      <c r="S774" s="1">
        <v>1.0</v>
      </c>
      <c r="U774" s="1">
        <v>14.0</v>
      </c>
      <c r="V774" s="1" t="s">
        <v>25800</v>
      </c>
      <c r="W774" s="10">
        <v>44013.0</v>
      </c>
      <c r="X774" s="1" t="s">
        <v>95</v>
      </c>
      <c r="Y774" s="1" t="s">
        <v>199</v>
      </c>
    </row>
    <row r="775">
      <c r="A775" s="1" t="s">
        <v>25801</v>
      </c>
      <c r="B775" s="1" t="s">
        <v>25802</v>
      </c>
      <c r="C775" s="1" t="s">
        <v>25803</v>
      </c>
      <c r="I775" s="1" t="s">
        <v>25804</v>
      </c>
      <c r="J775" s="4" t="s">
        <v>25805</v>
      </c>
      <c r="K775" s="1" t="s">
        <v>30</v>
      </c>
      <c r="L775" s="1" t="s">
        <v>10828</v>
      </c>
      <c r="M775" s="1" t="s">
        <v>25806</v>
      </c>
      <c r="N775" s="1" t="s">
        <v>25807</v>
      </c>
      <c r="O775" s="1" t="s">
        <v>25808</v>
      </c>
      <c r="P775" s="1">
        <v>1.0</v>
      </c>
      <c r="Q775" s="1">
        <v>1.0</v>
      </c>
      <c r="U775" s="1">
        <v>2.0</v>
      </c>
      <c r="V775" s="1" t="s">
        <v>25809</v>
      </c>
      <c r="W775" s="10">
        <v>44053.0</v>
      </c>
      <c r="X775" s="1"/>
      <c r="Y775" s="1" t="s">
        <v>36</v>
      </c>
    </row>
    <row r="776">
      <c r="A776" s="1" t="s">
        <v>25810</v>
      </c>
      <c r="B776" s="1" t="s">
        <v>24315</v>
      </c>
      <c r="C776" s="1" t="s">
        <v>25811</v>
      </c>
      <c r="J776" s="4" t="s">
        <v>25812</v>
      </c>
      <c r="K776" s="1" t="s">
        <v>30</v>
      </c>
      <c r="L776" s="1" t="s">
        <v>10828</v>
      </c>
      <c r="M776" s="1" t="s">
        <v>10828</v>
      </c>
      <c r="N776" s="1" t="s">
        <v>25813</v>
      </c>
      <c r="O776" s="1" t="s">
        <v>25814</v>
      </c>
      <c r="P776" s="1">
        <v>1.0</v>
      </c>
      <c r="Q776" s="1">
        <v>1.0</v>
      </c>
      <c r="U776" s="1">
        <v>7.0</v>
      </c>
      <c r="V776" s="1" t="s">
        <v>25815</v>
      </c>
      <c r="W776" s="10">
        <v>44039.0</v>
      </c>
      <c r="X776" s="1"/>
      <c r="Y776" s="1" t="s">
        <v>199</v>
      </c>
    </row>
    <row r="777">
      <c r="A777" s="1" t="s">
        <v>25816</v>
      </c>
      <c r="B777" s="1" t="s">
        <v>25817</v>
      </c>
      <c r="C777" s="1" t="s">
        <v>25818</v>
      </c>
      <c r="D777" s="1" t="s">
        <v>25819</v>
      </c>
      <c r="E777" s="1" t="s">
        <v>25820</v>
      </c>
      <c r="F777" s="1" t="s">
        <v>25821</v>
      </c>
      <c r="G777" s="1" t="s">
        <v>25822</v>
      </c>
      <c r="I777" s="1" t="s">
        <v>25823</v>
      </c>
      <c r="J777" s="4" t="s">
        <v>25824</v>
      </c>
      <c r="K777" s="1" t="s">
        <v>30</v>
      </c>
      <c r="L777" s="1" t="s">
        <v>19226</v>
      </c>
      <c r="M777" s="1" t="s">
        <v>25825</v>
      </c>
      <c r="N777" s="1" t="s">
        <v>25826</v>
      </c>
      <c r="O777" s="1" t="s">
        <v>25827</v>
      </c>
      <c r="P777" s="1">
        <v>1.0</v>
      </c>
      <c r="Q777" s="1">
        <v>2.0</v>
      </c>
      <c r="R777" s="1">
        <v>2.0</v>
      </c>
      <c r="S777" s="1">
        <v>2.0</v>
      </c>
      <c r="U777" s="1">
        <v>103.0</v>
      </c>
      <c r="V777" s="1" t="s">
        <v>25828</v>
      </c>
      <c r="W777" s="10">
        <v>43966.0</v>
      </c>
      <c r="X777" s="1" t="s">
        <v>95</v>
      </c>
      <c r="Y777" s="1" t="s">
        <v>36</v>
      </c>
    </row>
    <row r="778">
      <c r="A778" s="1" t="s">
        <v>25829</v>
      </c>
      <c r="B778" s="1" t="s">
        <v>25830</v>
      </c>
      <c r="C778" s="1" t="s">
        <v>19479</v>
      </c>
      <c r="D778" s="1" t="s">
        <v>19480</v>
      </c>
      <c r="E778" s="1" t="s">
        <v>19481</v>
      </c>
      <c r="G778" s="1" t="s">
        <v>19482</v>
      </c>
      <c r="H778" s="1" t="s">
        <v>25831</v>
      </c>
      <c r="I778" s="1" t="s">
        <v>25832</v>
      </c>
      <c r="J778" s="4" t="s">
        <v>25833</v>
      </c>
      <c r="K778" s="1" t="s">
        <v>30</v>
      </c>
      <c r="L778" s="1" t="s">
        <v>79</v>
      </c>
      <c r="M778" s="1" t="s">
        <v>21814</v>
      </c>
      <c r="N778" s="1" t="s">
        <v>25834</v>
      </c>
      <c r="O778" s="1" t="s">
        <v>25835</v>
      </c>
      <c r="P778" s="1">
        <v>1.0</v>
      </c>
      <c r="Q778" s="1">
        <v>1.0</v>
      </c>
      <c r="U778" s="1">
        <v>7.0</v>
      </c>
      <c r="V778" s="1" t="s">
        <v>25836</v>
      </c>
      <c r="W778" s="10">
        <v>44045.0</v>
      </c>
      <c r="X778" s="1" t="s">
        <v>135</v>
      </c>
      <c r="Y778" s="1" t="s">
        <v>199</v>
      </c>
    </row>
    <row r="779">
      <c r="A779" s="1" t="s">
        <v>25837</v>
      </c>
      <c r="B779" s="1" t="s">
        <v>25838</v>
      </c>
      <c r="C779" s="1" t="s">
        <v>25839</v>
      </c>
      <c r="D779" s="1" t="s">
        <v>25840</v>
      </c>
      <c r="E779" s="1" t="s">
        <v>25841</v>
      </c>
      <c r="F779" s="1" t="s">
        <v>25842</v>
      </c>
      <c r="G779" s="1" t="s">
        <v>25843</v>
      </c>
      <c r="I779" s="1" t="s">
        <v>25844</v>
      </c>
      <c r="J779" s="4" t="s">
        <v>25845</v>
      </c>
      <c r="K779" s="1" t="s">
        <v>401</v>
      </c>
      <c r="L779" s="1" t="s">
        <v>10828</v>
      </c>
      <c r="M779" s="1" t="s">
        <v>10828</v>
      </c>
      <c r="N779" s="1" t="s">
        <v>25846</v>
      </c>
      <c r="O779" s="1" t="s">
        <v>25847</v>
      </c>
      <c r="P779" s="1">
        <v>1.0</v>
      </c>
      <c r="Q779" s="1">
        <v>3.0</v>
      </c>
      <c r="R779" s="1">
        <v>4.0</v>
      </c>
      <c r="S779" s="1">
        <v>11.0</v>
      </c>
      <c r="U779" s="1">
        <v>19.0</v>
      </c>
      <c r="V779" s="1" t="s">
        <v>25848</v>
      </c>
      <c r="W779" s="10">
        <v>43912.0</v>
      </c>
      <c r="X779" s="1" t="s">
        <v>95</v>
      </c>
      <c r="Y779" s="1" t="s">
        <v>36</v>
      </c>
    </row>
    <row r="780">
      <c r="A780" s="1" t="s">
        <v>25849</v>
      </c>
      <c r="B780" s="1" t="s">
        <v>25850</v>
      </c>
      <c r="C780" s="1" t="s">
        <v>23987</v>
      </c>
      <c r="D780" s="1" t="s">
        <v>23988</v>
      </c>
      <c r="F780" s="1" t="s">
        <v>23989</v>
      </c>
      <c r="G780" s="1" t="s">
        <v>17294</v>
      </c>
      <c r="I780" s="1" t="s">
        <v>25851</v>
      </c>
      <c r="J780" s="4" t="s">
        <v>25852</v>
      </c>
      <c r="K780" s="1" t="s">
        <v>30</v>
      </c>
      <c r="L780" s="1" t="s">
        <v>10828</v>
      </c>
      <c r="M780" s="1" t="s">
        <v>10828</v>
      </c>
      <c r="N780" s="1" t="s">
        <v>25853</v>
      </c>
      <c r="O780" s="1" t="s">
        <v>25854</v>
      </c>
      <c r="P780" s="1">
        <v>1.0</v>
      </c>
      <c r="Q780" s="1">
        <v>2.0</v>
      </c>
      <c r="R780" s="1">
        <v>7.0</v>
      </c>
      <c r="S780" s="1">
        <v>1.0</v>
      </c>
      <c r="T780" s="1">
        <v>4.0</v>
      </c>
      <c r="U780" s="1">
        <v>107.0</v>
      </c>
      <c r="V780" s="1" t="s">
        <v>25855</v>
      </c>
      <c r="W780" s="10">
        <v>41401.0</v>
      </c>
      <c r="X780" s="1" t="s">
        <v>95</v>
      </c>
      <c r="Y780" s="1" t="s">
        <v>36</v>
      </c>
    </row>
    <row r="781">
      <c r="A781" s="1" t="s">
        <v>25856</v>
      </c>
      <c r="B781" s="1" t="s">
        <v>25857</v>
      </c>
      <c r="C781" s="1" t="s">
        <v>25858</v>
      </c>
      <c r="J781" s="4" t="s">
        <v>25859</v>
      </c>
      <c r="K781" s="1" t="s">
        <v>30</v>
      </c>
      <c r="L781" s="1" t="s">
        <v>10828</v>
      </c>
      <c r="M781" s="1" t="s">
        <v>25860</v>
      </c>
      <c r="N781" s="1" t="s">
        <v>25861</v>
      </c>
      <c r="O781" s="1" t="s">
        <v>25862</v>
      </c>
      <c r="P781" s="1">
        <v>1.0</v>
      </c>
      <c r="R781" s="1">
        <v>1.0</v>
      </c>
      <c r="U781" s="1">
        <v>21.0</v>
      </c>
      <c r="V781" s="1" t="s">
        <v>25863</v>
      </c>
      <c r="W781" s="10">
        <v>44035.0</v>
      </c>
      <c r="X781" s="1"/>
      <c r="Y781" s="1" t="s">
        <v>36</v>
      </c>
    </row>
    <row r="782">
      <c r="A782" s="1" t="s">
        <v>25864</v>
      </c>
      <c r="B782" s="1" t="s">
        <v>25865</v>
      </c>
      <c r="C782" s="1" t="s">
        <v>25866</v>
      </c>
      <c r="D782" s="1" t="s">
        <v>25867</v>
      </c>
      <c r="E782" s="1" t="s">
        <v>25868</v>
      </c>
      <c r="F782" s="1" t="s">
        <v>25869</v>
      </c>
      <c r="G782" s="1" t="s">
        <v>25870</v>
      </c>
      <c r="J782" s="4" t="s">
        <v>25871</v>
      </c>
      <c r="K782" s="1" t="s">
        <v>30</v>
      </c>
      <c r="L782" s="1" t="s">
        <v>10828</v>
      </c>
      <c r="M782" s="1" t="s">
        <v>15725</v>
      </c>
      <c r="N782" s="1" t="s">
        <v>25872</v>
      </c>
      <c r="O782" s="1" t="s">
        <v>25873</v>
      </c>
      <c r="P782" s="1">
        <v>1.0</v>
      </c>
      <c r="Q782" s="1">
        <v>1.0</v>
      </c>
      <c r="U782" s="1">
        <v>51.0</v>
      </c>
      <c r="V782" s="1" t="s">
        <v>25874</v>
      </c>
      <c r="W782" s="10">
        <v>42985.0</v>
      </c>
      <c r="X782" s="1" t="s">
        <v>95</v>
      </c>
      <c r="Y782" s="1" t="s">
        <v>36</v>
      </c>
    </row>
    <row r="783">
      <c r="A783" s="1" t="s">
        <v>25875</v>
      </c>
      <c r="B783" s="1" t="s">
        <v>25876</v>
      </c>
      <c r="C783" s="1" t="s">
        <v>25877</v>
      </c>
      <c r="D783" s="1" t="s">
        <v>25878</v>
      </c>
      <c r="E783" s="1" t="s">
        <v>25879</v>
      </c>
      <c r="F783" s="1" t="s">
        <v>25880</v>
      </c>
      <c r="G783" s="1" t="s">
        <v>25881</v>
      </c>
      <c r="H783" s="1" t="s">
        <v>25882</v>
      </c>
      <c r="I783" s="1" t="s">
        <v>25883</v>
      </c>
      <c r="J783" s="4" t="s">
        <v>25884</v>
      </c>
      <c r="K783" s="1" t="s">
        <v>30</v>
      </c>
      <c r="L783" s="1" t="s">
        <v>10828</v>
      </c>
      <c r="M783" s="1" t="s">
        <v>10828</v>
      </c>
      <c r="N783" s="1" t="s">
        <v>25885</v>
      </c>
      <c r="O783" s="1" t="s">
        <v>25886</v>
      </c>
      <c r="P783" s="1">
        <v>1.0</v>
      </c>
      <c r="Q783" s="1">
        <v>1.0</v>
      </c>
      <c r="U783" s="1">
        <v>24.0</v>
      </c>
      <c r="V783" s="1" t="s">
        <v>25887</v>
      </c>
      <c r="W783" s="10">
        <v>44018.0</v>
      </c>
      <c r="X783" s="1" t="s">
        <v>95</v>
      </c>
      <c r="Y783" s="1" t="s">
        <v>199</v>
      </c>
    </row>
    <row r="784">
      <c r="A784" s="1" t="s">
        <v>25888</v>
      </c>
      <c r="B784" s="1" t="s">
        <v>25889</v>
      </c>
      <c r="C784" s="1" t="s">
        <v>25890</v>
      </c>
      <c r="D784" s="1" t="s">
        <v>25891</v>
      </c>
      <c r="J784" s="4" t="s">
        <v>25892</v>
      </c>
      <c r="K784" s="1" t="s">
        <v>2309</v>
      </c>
      <c r="L784" s="1" t="s">
        <v>20147</v>
      </c>
      <c r="M784" s="1" t="s">
        <v>19270</v>
      </c>
      <c r="N784" s="1" t="s">
        <v>25893</v>
      </c>
      <c r="O784" s="1" t="s">
        <v>25894</v>
      </c>
      <c r="P784" s="1">
        <v>2.0</v>
      </c>
      <c r="Q784" s="1">
        <v>2.0</v>
      </c>
      <c r="S784" s="1">
        <v>1.0</v>
      </c>
      <c r="U784" s="1">
        <v>8.0</v>
      </c>
      <c r="V784" s="1" t="s">
        <v>25895</v>
      </c>
      <c r="W784" s="10">
        <v>43860.0</v>
      </c>
      <c r="X784" s="1"/>
      <c r="Y784" s="1" t="s">
        <v>3334</v>
      </c>
    </row>
    <row r="785">
      <c r="A785" s="1" t="s">
        <v>25896</v>
      </c>
      <c r="B785" s="1" t="s">
        <v>25897</v>
      </c>
      <c r="C785" s="1" t="s">
        <v>25898</v>
      </c>
      <c r="E785" s="1" t="s">
        <v>25899</v>
      </c>
      <c r="F785" s="1" t="s">
        <v>25900</v>
      </c>
      <c r="G785" s="1" t="s">
        <v>25901</v>
      </c>
      <c r="I785" s="1" t="s">
        <v>25902</v>
      </c>
      <c r="J785" s="4" t="s">
        <v>25903</v>
      </c>
      <c r="K785" s="1" t="s">
        <v>30</v>
      </c>
      <c r="L785" s="1" t="s">
        <v>10828</v>
      </c>
      <c r="M785" s="1" t="s">
        <v>10828</v>
      </c>
      <c r="N785" s="1" t="s">
        <v>25904</v>
      </c>
      <c r="O785" s="1" t="s">
        <v>25905</v>
      </c>
      <c r="P785" s="1">
        <v>2.0</v>
      </c>
      <c r="R785" s="1">
        <v>2.0</v>
      </c>
      <c r="T785" s="1">
        <v>1.0</v>
      </c>
      <c r="U785" s="1">
        <v>80.0</v>
      </c>
      <c r="V785" s="1" t="s">
        <v>25906</v>
      </c>
      <c r="W785" s="10">
        <v>44023.0</v>
      </c>
      <c r="X785" s="1" t="s">
        <v>135</v>
      </c>
      <c r="Y785" s="1" t="s">
        <v>199</v>
      </c>
    </row>
    <row r="786">
      <c r="A786" s="1" t="s">
        <v>25907</v>
      </c>
      <c r="B786" s="1" t="s">
        <v>25908</v>
      </c>
      <c r="C786" s="1" t="s">
        <v>25909</v>
      </c>
      <c r="D786" s="1" t="s">
        <v>25910</v>
      </c>
      <c r="E786" s="1" t="s">
        <v>25911</v>
      </c>
      <c r="F786" s="1" t="s">
        <v>25912</v>
      </c>
      <c r="G786" s="1" t="s">
        <v>25913</v>
      </c>
      <c r="I786" s="1" t="s">
        <v>25914</v>
      </c>
      <c r="J786" s="4" t="s">
        <v>25915</v>
      </c>
      <c r="K786" s="1" t="s">
        <v>30</v>
      </c>
      <c r="L786" s="1" t="s">
        <v>10828</v>
      </c>
      <c r="M786" s="1" t="s">
        <v>15725</v>
      </c>
      <c r="N786" s="1" t="s">
        <v>25916</v>
      </c>
      <c r="O786" s="1" t="s">
        <v>25917</v>
      </c>
      <c r="P786" s="1">
        <v>1.0</v>
      </c>
      <c r="Q786" s="1">
        <v>5.0</v>
      </c>
      <c r="R786" s="1">
        <v>56.0</v>
      </c>
      <c r="S786" s="1">
        <v>19.0</v>
      </c>
      <c r="T786" s="1">
        <v>1.0</v>
      </c>
      <c r="U786" s="1">
        <v>39.0</v>
      </c>
      <c r="V786" s="1" t="s">
        <v>25918</v>
      </c>
      <c r="W786" s="10">
        <v>42985.0</v>
      </c>
      <c r="X786" s="1" t="s">
        <v>95</v>
      </c>
      <c r="Y786" s="1" t="s">
        <v>168</v>
      </c>
    </row>
    <row r="787">
      <c r="A787" s="1" t="s">
        <v>25919</v>
      </c>
      <c r="B787" s="1" t="s">
        <v>25920</v>
      </c>
      <c r="C787" s="1" t="s">
        <v>25921</v>
      </c>
      <c r="D787" s="1" t="s">
        <v>25922</v>
      </c>
      <c r="F787" s="1" t="s">
        <v>25923</v>
      </c>
      <c r="G787" s="1" t="s">
        <v>25924</v>
      </c>
      <c r="H787" s="1" t="s">
        <v>25925</v>
      </c>
      <c r="I787" s="1" t="s">
        <v>25926</v>
      </c>
      <c r="J787" s="4" t="s">
        <v>25927</v>
      </c>
      <c r="K787" s="1" t="s">
        <v>30</v>
      </c>
      <c r="L787" s="1" t="s">
        <v>10828</v>
      </c>
      <c r="M787" s="1" t="s">
        <v>10828</v>
      </c>
      <c r="N787" s="1" t="s">
        <v>25928</v>
      </c>
      <c r="O787" s="1" t="s">
        <v>25929</v>
      </c>
      <c r="P787" s="1">
        <v>1.0</v>
      </c>
      <c r="R787" s="1">
        <v>1.0</v>
      </c>
      <c r="U787" s="1">
        <v>230.0</v>
      </c>
      <c r="V787" s="1" t="s">
        <v>25930</v>
      </c>
      <c r="W787" s="10">
        <v>43208.0</v>
      </c>
      <c r="X787" s="1" t="s">
        <v>135</v>
      </c>
      <c r="Y787" s="1" t="s">
        <v>3334</v>
      </c>
    </row>
    <row r="788">
      <c r="A788" s="1" t="s">
        <v>25931</v>
      </c>
      <c r="B788" s="1" t="s">
        <v>25932</v>
      </c>
      <c r="C788" s="1" t="s">
        <v>25933</v>
      </c>
      <c r="D788" s="1" t="s">
        <v>25934</v>
      </c>
      <c r="E788" s="1" t="s">
        <v>25935</v>
      </c>
      <c r="G788" s="1" t="s">
        <v>2160</v>
      </c>
      <c r="H788" s="1" t="s">
        <v>25936</v>
      </c>
      <c r="I788" s="1" t="s">
        <v>25937</v>
      </c>
      <c r="J788" s="4" t="s">
        <v>25938</v>
      </c>
      <c r="K788" s="1" t="s">
        <v>30</v>
      </c>
      <c r="L788" s="1" t="s">
        <v>10828</v>
      </c>
      <c r="M788" s="1" t="s">
        <v>20575</v>
      </c>
      <c r="N788" s="1" t="s">
        <v>25939</v>
      </c>
      <c r="O788" s="1" t="s">
        <v>25940</v>
      </c>
      <c r="P788" s="1">
        <v>1.0</v>
      </c>
      <c r="Q788" s="1">
        <v>3.0</v>
      </c>
      <c r="R788" s="1">
        <v>10.0</v>
      </c>
      <c r="S788" s="1">
        <v>2.0</v>
      </c>
      <c r="U788" s="1">
        <v>8.0</v>
      </c>
      <c r="V788" s="1" t="s">
        <v>25941</v>
      </c>
      <c r="W788" s="10">
        <v>44012.0</v>
      </c>
      <c r="X788" s="1" t="s">
        <v>135</v>
      </c>
      <c r="Y788" s="1" t="s">
        <v>199</v>
      </c>
    </row>
    <row r="789">
      <c r="A789" s="1" t="s">
        <v>25942</v>
      </c>
      <c r="B789" s="1" t="s">
        <v>25943</v>
      </c>
      <c r="C789" s="1" t="s">
        <v>25944</v>
      </c>
      <c r="D789" s="1" t="s">
        <v>25945</v>
      </c>
      <c r="E789" s="1" t="s">
        <v>25946</v>
      </c>
      <c r="G789" s="1" t="s">
        <v>25947</v>
      </c>
      <c r="I789" s="1" t="s">
        <v>25948</v>
      </c>
      <c r="J789" s="4" t="s">
        <v>25949</v>
      </c>
      <c r="K789" s="1" t="s">
        <v>30</v>
      </c>
      <c r="L789" s="1" t="s">
        <v>10828</v>
      </c>
      <c r="M789" s="1" t="s">
        <v>15788</v>
      </c>
      <c r="N789" s="1" t="s">
        <v>25950</v>
      </c>
      <c r="O789" s="1" t="s">
        <v>25951</v>
      </c>
      <c r="P789" s="1">
        <v>1.0</v>
      </c>
      <c r="Q789" s="1">
        <v>1.0</v>
      </c>
      <c r="U789" s="1">
        <v>324.0</v>
      </c>
      <c r="V789" s="1" t="s">
        <v>25952</v>
      </c>
      <c r="W789" s="10">
        <v>43778.0</v>
      </c>
      <c r="X789" s="1" t="s">
        <v>135</v>
      </c>
      <c r="Y789" s="1" t="s">
        <v>199</v>
      </c>
    </row>
    <row r="790">
      <c r="A790" s="1" t="s">
        <v>25953</v>
      </c>
      <c r="B790" s="1" t="s">
        <v>25954</v>
      </c>
      <c r="C790" s="1" t="s">
        <v>25955</v>
      </c>
      <c r="D790" s="1" t="s">
        <v>25956</v>
      </c>
      <c r="G790" s="1" t="s">
        <v>25957</v>
      </c>
      <c r="H790" s="1" t="s">
        <v>25958</v>
      </c>
      <c r="I790" s="1" t="s">
        <v>25959</v>
      </c>
      <c r="J790" s="4" t="s">
        <v>25960</v>
      </c>
      <c r="K790" s="1" t="s">
        <v>401</v>
      </c>
      <c r="L790" s="1" t="s">
        <v>20147</v>
      </c>
      <c r="M790" s="1" t="s">
        <v>19270</v>
      </c>
      <c r="N790" s="1" t="s">
        <v>25961</v>
      </c>
      <c r="O790" s="1" t="s">
        <v>25962</v>
      </c>
      <c r="P790" s="1">
        <v>1.0</v>
      </c>
      <c r="Q790" s="1">
        <v>2.0</v>
      </c>
      <c r="R790" s="1">
        <v>3.0</v>
      </c>
      <c r="S790" s="1">
        <v>2.0</v>
      </c>
      <c r="U790" s="1">
        <v>124.0</v>
      </c>
      <c r="V790" s="1" t="s">
        <v>25963</v>
      </c>
      <c r="W790" s="10">
        <v>42730.0</v>
      </c>
      <c r="X790" s="1"/>
      <c r="Y790" s="1" t="s">
        <v>36</v>
      </c>
    </row>
    <row r="791">
      <c r="A791" s="1" t="s">
        <v>25964</v>
      </c>
      <c r="B791" s="1" t="s">
        <v>25965</v>
      </c>
      <c r="C791" s="1" t="s">
        <v>25966</v>
      </c>
      <c r="D791" s="1" t="s">
        <v>25967</v>
      </c>
      <c r="E791" s="1" t="s">
        <v>25968</v>
      </c>
      <c r="G791" s="1" t="s">
        <v>25969</v>
      </c>
      <c r="H791" s="1" t="s">
        <v>25970</v>
      </c>
      <c r="I791" s="1" t="s">
        <v>25971</v>
      </c>
      <c r="J791" s="4" t="s">
        <v>25972</v>
      </c>
      <c r="K791" s="1" t="s">
        <v>30</v>
      </c>
      <c r="L791" s="1" t="s">
        <v>10828</v>
      </c>
      <c r="M791" s="1" t="s">
        <v>25973</v>
      </c>
      <c r="N791" s="1" t="s">
        <v>25974</v>
      </c>
      <c r="O791" s="1" t="s">
        <v>25975</v>
      </c>
      <c r="P791" s="1">
        <v>1.0</v>
      </c>
      <c r="T791" s="1">
        <v>19.0</v>
      </c>
      <c r="U791" s="1">
        <v>309.0</v>
      </c>
      <c r="V791" s="1" t="s">
        <v>25976</v>
      </c>
      <c r="W791" s="10">
        <v>43565.0</v>
      </c>
      <c r="X791" s="1" t="s">
        <v>135</v>
      </c>
      <c r="Y791" s="1" t="s">
        <v>199</v>
      </c>
    </row>
    <row r="792">
      <c r="A792" s="1" t="s">
        <v>25977</v>
      </c>
      <c r="B792" s="1" t="s">
        <v>25978</v>
      </c>
      <c r="C792" s="1" t="s">
        <v>19413</v>
      </c>
      <c r="D792" s="1" t="s">
        <v>19414</v>
      </c>
      <c r="E792" s="1" t="s">
        <v>19415</v>
      </c>
      <c r="F792" s="1" t="s">
        <v>19279</v>
      </c>
      <c r="G792" s="1" t="s">
        <v>19416</v>
      </c>
      <c r="J792" s="4" t="s">
        <v>25979</v>
      </c>
      <c r="K792" s="1" t="s">
        <v>30</v>
      </c>
      <c r="L792" s="1" t="s">
        <v>10828</v>
      </c>
      <c r="M792" s="1" t="s">
        <v>20962</v>
      </c>
      <c r="N792" s="1" t="s">
        <v>25980</v>
      </c>
      <c r="O792" s="1" t="s">
        <v>25981</v>
      </c>
      <c r="P792" s="1">
        <v>1.0</v>
      </c>
      <c r="U792" s="1">
        <v>2.0</v>
      </c>
      <c r="V792" s="1" t="s">
        <v>25982</v>
      </c>
      <c r="W792" s="10">
        <v>44020.0</v>
      </c>
      <c r="X792" s="1" t="s">
        <v>95</v>
      </c>
      <c r="Y792" s="1" t="s">
        <v>199</v>
      </c>
    </row>
    <row r="793">
      <c r="A793" s="1" t="s">
        <v>25983</v>
      </c>
      <c r="B793" s="1" t="s">
        <v>25984</v>
      </c>
      <c r="C793" s="1" t="s">
        <v>25985</v>
      </c>
      <c r="E793" s="1" t="s">
        <v>25986</v>
      </c>
      <c r="G793" s="1" t="s">
        <v>4333</v>
      </c>
      <c r="H793" s="1" t="s">
        <v>25987</v>
      </c>
      <c r="I793" s="1" t="s">
        <v>25988</v>
      </c>
      <c r="J793" s="4" t="s">
        <v>25989</v>
      </c>
      <c r="K793" s="1" t="s">
        <v>30</v>
      </c>
      <c r="L793" s="1" t="s">
        <v>79</v>
      </c>
      <c r="M793" s="1" t="s">
        <v>20099</v>
      </c>
      <c r="N793" s="1" t="s">
        <v>25990</v>
      </c>
      <c r="O793" s="1" t="s">
        <v>25991</v>
      </c>
      <c r="P793" s="1">
        <v>1.0</v>
      </c>
      <c r="Q793" s="1">
        <v>1.0</v>
      </c>
      <c r="U793" s="1">
        <v>8.0</v>
      </c>
      <c r="V793" s="1" t="s">
        <v>25992</v>
      </c>
      <c r="W793" s="10">
        <v>44015.0</v>
      </c>
      <c r="X793" s="1"/>
      <c r="Y793" s="1" t="s">
        <v>168</v>
      </c>
    </row>
    <row r="794">
      <c r="A794" s="1" t="s">
        <v>25993</v>
      </c>
      <c r="B794" s="1" t="s">
        <v>25994</v>
      </c>
      <c r="C794" s="1" t="s">
        <v>21625</v>
      </c>
      <c r="J794" s="4" t="s">
        <v>25995</v>
      </c>
      <c r="K794" s="1" t="s">
        <v>30</v>
      </c>
      <c r="L794" s="1" t="s">
        <v>10828</v>
      </c>
      <c r="M794" s="1" t="s">
        <v>25996</v>
      </c>
      <c r="N794" s="1" t="s">
        <v>25997</v>
      </c>
      <c r="O794" s="1" t="s">
        <v>25998</v>
      </c>
      <c r="P794" s="1">
        <v>10.0</v>
      </c>
      <c r="Q794" s="1">
        <v>2.0</v>
      </c>
      <c r="R794" s="1">
        <v>1.0</v>
      </c>
      <c r="U794" s="1">
        <v>5.0</v>
      </c>
      <c r="V794" s="1" t="s">
        <v>25999</v>
      </c>
      <c r="W794" s="10">
        <v>44000.0</v>
      </c>
      <c r="X794" s="1" t="s">
        <v>95</v>
      </c>
      <c r="Y794" s="6"/>
    </row>
    <row r="795">
      <c r="A795" s="1" t="s">
        <v>26000</v>
      </c>
      <c r="B795" s="1" t="s">
        <v>26001</v>
      </c>
      <c r="C795" s="1" t="s">
        <v>26002</v>
      </c>
      <c r="J795" s="4" t="s">
        <v>26003</v>
      </c>
      <c r="K795" s="1" t="s">
        <v>30</v>
      </c>
      <c r="L795" s="1" t="s">
        <v>10828</v>
      </c>
      <c r="M795" s="1" t="s">
        <v>10828</v>
      </c>
      <c r="N795" s="1" t="s">
        <v>26004</v>
      </c>
      <c r="O795" s="1" t="s">
        <v>26005</v>
      </c>
      <c r="P795" s="1">
        <v>1.0</v>
      </c>
      <c r="Q795" s="1">
        <v>1.0</v>
      </c>
      <c r="R795" s="1">
        <v>2.0</v>
      </c>
      <c r="S795" s="1">
        <v>1.0</v>
      </c>
      <c r="U795" s="1">
        <v>3.0</v>
      </c>
      <c r="V795" s="1" t="s">
        <v>26006</v>
      </c>
      <c r="W795" s="10">
        <v>44018.0</v>
      </c>
      <c r="X795" s="1"/>
      <c r="Y795" s="1" t="s">
        <v>168</v>
      </c>
    </row>
    <row r="796">
      <c r="A796" s="1" t="s">
        <v>26007</v>
      </c>
      <c r="B796" s="1" t="s">
        <v>26008</v>
      </c>
      <c r="C796" s="1" t="s">
        <v>26009</v>
      </c>
      <c r="J796" s="4" t="s">
        <v>26010</v>
      </c>
      <c r="K796" s="1" t="s">
        <v>30</v>
      </c>
      <c r="L796" s="1" t="s">
        <v>10828</v>
      </c>
      <c r="M796" s="1" t="s">
        <v>26011</v>
      </c>
      <c r="N796" s="1" t="s">
        <v>26012</v>
      </c>
      <c r="O796" s="1" t="s">
        <v>26013</v>
      </c>
      <c r="P796" s="1">
        <v>2.0</v>
      </c>
      <c r="Q796" s="1">
        <v>2.0</v>
      </c>
      <c r="U796" s="1">
        <v>42.0</v>
      </c>
      <c r="V796" s="1" t="s">
        <v>26014</v>
      </c>
      <c r="W796" s="10">
        <v>43929.0</v>
      </c>
      <c r="X796" s="1"/>
      <c r="Y796" s="1" t="s">
        <v>199</v>
      </c>
    </row>
    <row r="797">
      <c r="A797" s="1" t="s">
        <v>26015</v>
      </c>
      <c r="B797" s="1" t="s">
        <v>26016</v>
      </c>
      <c r="C797" s="1" t="s">
        <v>24368</v>
      </c>
      <c r="D797" s="1" t="s">
        <v>24369</v>
      </c>
      <c r="G797" s="1" t="s">
        <v>24370</v>
      </c>
      <c r="I797" s="1" t="s">
        <v>26017</v>
      </c>
      <c r="J797" s="4" t="s">
        <v>26018</v>
      </c>
      <c r="K797" s="1" t="s">
        <v>30</v>
      </c>
      <c r="L797" s="1" t="s">
        <v>10828</v>
      </c>
      <c r="M797" s="1" t="s">
        <v>10828</v>
      </c>
      <c r="N797" s="1" t="s">
        <v>26019</v>
      </c>
      <c r="O797" s="1" t="s">
        <v>26020</v>
      </c>
      <c r="P797" s="1">
        <v>1.0</v>
      </c>
      <c r="Q797" s="1">
        <v>1.0</v>
      </c>
      <c r="U797" s="1">
        <v>2.0</v>
      </c>
      <c r="V797" s="1" t="s">
        <v>26021</v>
      </c>
      <c r="W797" s="10">
        <v>43983.0</v>
      </c>
      <c r="X797" s="1"/>
      <c r="Y797" s="1" t="s">
        <v>36</v>
      </c>
    </row>
    <row r="798">
      <c r="A798" s="1" t="s">
        <v>26022</v>
      </c>
      <c r="B798" s="1" t="s">
        <v>26023</v>
      </c>
      <c r="C798" s="1" t="s">
        <v>26024</v>
      </c>
      <c r="D798" s="1" t="s">
        <v>26025</v>
      </c>
      <c r="F798" s="1" t="s">
        <v>19279</v>
      </c>
      <c r="G798" s="1" t="s">
        <v>26026</v>
      </c>
      <c r="J798" s="4" t="s">
        <v>26027</v>
      </c>
      <c r="K798" s="1" t="s">
        <v>30</v>
      </c>
      <c r="L798" s="1" t="s">
        <v>79</v>
      </c>
      <c r="M798" s="1" t="s">
        <v>21814</v>
      </c>
      <c r="N798" s="1" t="s">
        <v>26028</v>
      </c>
      <c r="O798" s="1" t="s">
        <v>26029</v>
      </c>
      <c r="P798" s="1">
        <v>1.0</v>
      </c>
      <c r="Q798" s="1">
        <v>1.0</v>
      </c>
      <c r="U798" s="1">
        <v>1.0</v>
      </c>
      <c r="V798" s="1" t="s">
        <v>26030</v>
      </c>
      <c r="W798" s="10">
        <v>44012.0</v>
      </c>
      <c r="X798" s="1" t="s">
        <v>95</v>
      </c>
      <c r="Y798" s="1" t="s">
        <v>168</v>
      </c>
    </row>
    <row r="799">
      <c r="A799" s="1" t="s">
        <v>26031</v>
      </c>
      <c r="B799" s="1" t="s">
        <v>26032</v>
      </c>
      <c r="C799" s="1" t="s">
        <v>26033</v>
      </c>
      <c r="D799" s="1" t="s">
        <v>26034</v>
      </c>
      <c r="E799" s="1" t="s">
        <v>13270</v>
      </c>
      <c r="F799" s="1" t="s">
        <v>26035</v>
      </c>
      <c r="G799" s="1" t="s">
        <v>14465</v>
      </c>
      <c r="H799" s="1" t="s">
        <v>26036</v>
      </c>
      <c r="I799" s="1" t="s">
        <v>26037</v>
      </c>
      <c r="J799" s="14" t="s">
        <v>26038</v>
      </c>
      <c r="K799" s="1" t="s">
        <v>2309</v>
      </c>
      <c r="L799" s="1" t="s">
        <v>10828</v>
      </c>
      <c r="M799" s="1" t="s">
        <v>10828</v>
      </c>
      <c r="N799" s="1" t="s">
        <v>26039</v>
      </c>
      <c r="O799" s="1" t="s">
        <v>26040</v>
      </c>
      <c r="P799" s="1">
        <v>1.0</v>
      </c>
      <c r="U799" s="1">
        <v>19.0</v>
      </c>
      <c r="V799" s="1" t="s">
        <v>26041</v>
      </c>
      <c r="W799" s="10">
        <v>44006.0</v>
      </c>
      <c r="X799" s="1" t="s">
        <v>95</v>
      </c>
      <c r="Y799" s="1" t="s">
        <v>199</v>
      </c>
    </row>
    <row r="800">
      <c r="A800" s="1" t="s">
        <v>26042</v>
      </c>
      <c r="B800" s="1" t="s">
        <v>26043</v>
      </c>
      <c r="C800" s="1" t="s">
        <v>20785</v>
      </c>
      <c r="I800" s="1" t="s">
        <v>26044</v>
      </c>
      <c r="J800" s="4" t="s">
        <v>26045</v>
      </c>
      <c r="K800" s="1" t="s">
        <v>401</v>
      </c>
      <c r="L800" s="1" t="s">
        <v>9903</v>
      </c>
      <c r="M800" s="1" t="s">
        <v>21977</v>
      </c>
      <c r="N800" s="1" t="s">
        <v>26046</v>
      </c>
      <c r="O800" s="1" t="s">
        <v>26047</v>
      </c>
      <c r="P800" s="1">
        <v>2.0</v>
      </c>
      <c r="Q800" s="1">
        <v>3.0</v>
      </c>
      <c r="U800" s="1">
        <v>10.0</v>
      </c>
      <c r="V800" s="1" t="s">
        <v>26048</v>
      </c>
      <c r="W800" s="10">
        <v>43999.0</v>
      </c>
      <c r="X800" s="1" t="s">
        <v>135</v>
      </c>
      <c r="Y800" s="1" t="s">
        <v>36</v>
      </c>
    </row>
    <row r="801">
      <c r="A801" s="1" t="s">
        <v>26049</v>
      </c>
      <c r="B801" s="1" t="s">
        <v>26050</v>
      </c>
      <c r="C801" s="1" t="s">
        <v>26051</v>
      </c>
      <c r="J801" s="4" t="s">
        <v>26052</v>
      </c>
      <c r="K801" s="1" t="s">
        <v>2309</v>
      </c>
      <c r="L801" s="1" t="s">
        <v>10828</v>
      </c>
      <c r="M801" s="1" t="s">
        <v>26053</v>
      </c>
      <c r="N801" s="1" t="s">
        <v>26054</v>
      </c>
      <c r="O801" s="1" t="s">
        <v>26055</v>
      </c>
      <c r="P801" s="1">
        <v>1.0</v>
      </c>
      <c r="Q801" s="1">
        <v>1.0</v>
      </c>
      <c r="S801" s="1">
        <v>1.0</v>
      </c>
      <c r="U801" s="1">
        <v>47.0</v>
      </c>
      <c r="V801" s="1" t="s">
        <v>26056</v>
      </c>
      <c r="W801" s="10">
        <v>43907.0</v>
      </c>
      <c r="X801" s="1"/>
      <c r="Y801" s="1" t="s">
        <v>168</v>
      </c>
    </row>
    <row r="802">
      <c r="A802" s="1" t="s">
        <v>26057</v>
      </c>
      <c r="B802" s="1" t="s">
        <v>26058</v>
      </c>
      <c r="C802" s="1" t="s">
        <v>26059</v>
      </c>
      <c r="I802" s="1" t="s">
        <v>26060</v>
      </c>
      <c r="J802" s="4" t="s">
        <v>26061</v>
      </c>
      <c r="K802" s="1" t="s">
        <v>401</v>
      </c>
      <c r="L802" s="1" t="s">
        <v>10828</v>
      </c>
      <c r="M802" s="1" t="s">
        <v>20962</v>
      </c>
      <c r="N802" s="1" t="s">
        <v>26062</v>
      </c>
      <c r="O802" s="1" t="s">
        <v>26063</v>
      </c>
      <c r="P802" s="1">
        <v>1.0</v>
      </c>
      <c r="Q802" s="1">
        <v>1.0</v>
      </c>
      <c r="U802" s="1">
        <v>320.0</v>
      </c>
      <c r="V802" s="1" t="s">
        <v>26064</v>
      </c>
      <c r="W802" s="10">
        <v>43443.0</v>
      </c>
      <c r="X802" s="1"/>
      <c r="Y802" s="1" t="s">
        <v>36</v>
      </c>
    </row>
    <row r="803">
      <c r="A803" s="1" t="s">
        <v>26065</v>
      </c>
      <c r="B803" s="1" t="s">
        <v>26066</v>
      </c>
      <c r="C803" s="1" t="s">
        <v>26067</v>
      </c>
      <c r="D803" s="1" t="s">
        <v>26068</v>
      </c>
      <c r="E803" s="1" t="s">
        <v>26069</v>
      </c>
      <c r="F803" s="1" t="s">
        <v>26070</v>
      </c>
      <c r="G803" s="1" t="s">
        <v>26071</v>
      </c>
      <c r="H803" s="1" t="s">
        <v>26072</v>
      </c>
      <c r="I803" s="1" t="s">
        <v>26073</v>
      </c>
      <c r="J803" s="4" t="s">
        <v>26074</v>
      </c>
      <c r="K803" s="1" t="s">
        <v>30</v>
      </c>
      <c r="L803" s="1" t="s">
        <v>10828</v>
      </c>
      <c r="M803" s="1" t="s">
        <v>19134</v>
      </c>
      <c r="N803" s="1" t="s">
        <v>26075</v>
      </c>
      <c r="O803" s="1" t="s">
        <v>26076</v>
      </c>
      <c r="P803" s="1">
        <v>1.0</v>
      </c>
      <c r="Q803" s="1">
        <v>1.0</v>
      </c>
      <c r="U803" s="1">
        <v>20.0</v>
      </c>
      <c r="V803" s="1" t="s">
        <v>26077</v>
      </c>
      <c r="W803" s="10">
        <v>43951.0</v>
      </c>
      <c r="X803" s="1" t="s">
        <v>95</v>
      </c>
      <c r="Y803" s="1" t="s">
        <v>36</v>
      </c>
    </row>
    <row r="804">
      <c r="A804" s="1" t="s">
        <v>26078</v>
      </c>
      <c r="B804" s="1" t="s">
        <v>26079</v>
      </c>
      <c r="C804" s="1" t="s">
        <v>26080</v>
      </c>
      <c r="D804" s="1" t="s">
        <v>26081</v>
      </c>
      <c r="E804" s="1" t="s">
        <v>26082</v>
      </c>
      <c r="G804" s="1" t="s">
        <v>4333</v>
      </c>
      <c r="I804" s="1" t="s">
        <v>26083</v>
      </c>
      <c r="J804" s="4" t="s">
        <v>26084</v>
      </c>
      <c r="K804" s="1" t="s">
        <v>663</v>
      </c>
      <c r="L804" s="1" t="s">
        <v>10828</v>
      </c>
      <c r="M804" s="1" t="s">
        <v>26085</v>
      </c>
      <c r="N804" s="1" t="s">
        <v>26086</v>
      </c>
      <c r="O804" s="1" t="s">
        <v>26087</v>
      </c>
      <c r="P804" s="1">
        <v>1.0</v>
      </c>
      <c r="Q804" s="1">
        <v>1.0</v>
      </c>
      <c r="T804" s="1">
        <v>2.0</v>
      </c>
      <c r="U804" s="1">
        <v>303.0</v>
      </c>
      <c r="V804" s="1" t="s">
        <v>26088</v>
      </c>
      <c r="W804" s="10">
        <v>43826.0</v>
      </c>
      <c r="X804" s="1" t="s">
        <v>135</v>
      </c>
      <c r="Y804" s="1" t="s">
        <v>168</v>
      </c>
    </row>
    <row r="805">
      <c r="A805" s="1" t="s">
        <v>26089</v>
      </c>
      <c r="B805" s="1" t="s">
        <v>26090</v>
      </c>
      <c r="C805" s="1" t="s">
        <v>26091</v>
      </c>
      <c r="D805" s="1" t="s">
        <v>26092</v>
      </c>
      <c r="E805" s="1" t="s">
        <v>26093</v>
      </c>
      <c r="F805" s="1" t="s">
        <v>26094</v>
      </c>
      <c r="G805" s="1" t="s">
        <v>24326</v>
      </c>
      <c r="J805" s="4" t="s">
        <v>26095</v>
      </c>
      <c r="K805" s="1" t="s">
        <v>30</v>
      </c>
      <c r="L805" s="1" t="s">
        <v>10828</v>
      </c>
      <c r="M805" s="1" t="s">
        <v>26096</v>
      </c>
      <c r="N805" s="1" t="s">
        <v>26097</v>
      </c>
      <c r="O805" s="1" t="s">
        <v>26098</v>
      </c>
      <c r="P805" s="1">
        <v>1.0</v>
      </c>
      <c r="Q805" s="1">
        <v>1.0</v>
      </c>
      <c r="U805" s="1">
        <v>28.0</v>
      </c>
      <c r="V805" s="1" t="s">
        <v>26099</v>
      </c>
      <c r="W805" s="10">
        <v>43944.0</v>
      </c>
      <c r="X805" s="1" t="s">
        <v>135</v>
      </c>
      <c r="Y805" s="1" t="s">
        <v>199</v>
      </c>
    </row>
    <row r="806">
      <c r="A806" s="1" t="s">
        <v>26100</v>
      </c>
      <c r="B806" s="1" t="s">
        <v>26101</v>
      </c>
      <c r="C806" s="1" t="s">
        <v>26102</v>
      </c>
      <c r="J806" s="4" t="s">
        <v>26103</v>
      </c>
      <c r="K806" s="1" t="s">
        <v>30</v>
      </c>
      <c r="L806" s="1" t="s">
        <v>8089</v>
      </c>
      <c r="M806" s="1" t="s">
        <v>26104</v>
      </c>
      <c r="N806" s="1" t="s">
        <v>26105</v>
      </c>
      <c r="O806" s="1" t="s">
        <v>26106</v>
      </c>
      <c r="P806" s="1">
        <v>13.0</v>
      </c>
      <c r="Q806" s="1">
        <v>5.0</v>
      </c>
      <c r="R806" s="1">
        <v>1.0</v>
      </c>
      <c r="U806" s="1">
        <v>427.0</v>
      </c>
      <c r="V806" s="1" t="s">
        <v>26107</v>
      </c>
      <c r="W806" s="10">
        <v>43263.0</v>
      </c>
      <c r="X806" s="1"/>
      <c r="Y806" s="1" t="s">
        <v>3334</v>
      </c>
    </row>
    <row r="807">
      <c r="A807" s="1" t="s">
        <v>26108</v>
      </c>
      <c r="B807" s="1" t="s">
        <v>26109</v>
      </c>
      <c r="C807" s="1" t="s">
        <v>26110</v>
      </c>
      <c r="D807" s="1" t="s">
        <v>26111</v>
      </c>
      <c r="G807" s="1" t="s">
        <v>26112</v>
      </c>
      <c r="I807" s="1" t="s">
        <v>26113</v>
      </c>
      <c r="J807" s="4" t="s">
        <v>26114</v>
      </c>
      <c r="K807" s="1" t="s">
        <v>30</v>
      </c>
      <c r="L807" s="1" t="s">
        <v>79</v>
      </c>
      <c r="M807" s="1" t="s">
        <v>26115</v>
      </c>
      <c r="N807" s="1" t="s">
        <v>26116</v>
      </c>
      <c r="O807" s="1" t="s">
        <v>26117</v>
      </c>
      <c r="P807" s="1">
        <v>3.0</v>
      </c>
      <c r="Q807" s="1">
        <v>3.0</v>
      </c>
      <c r="S807" s="1">
        <v>1.0</v>
      </c>
      <c r="U807" s="1">
        <v>22.0</v>
      </c>
      <c r="V807" s="1" t="s">
        <v>26118</v>
      </c>
      <c r="W807" s="10">
        <v>44001.0</v>
      </c>
      <c r="X807" s="1"/>
      <c r="Y807" s="1" t="s">
        <v>3334</v>
      </c>
    </row>
    <row r="808">
      <c r="A808" s="1" t="s">
        <v>26119</v>
      </c>
      <c r="B808" s="1" t="s">
        <v>26120</v>
      </c>
      <c r="C808" s="1" t="s">
        <v>26121</v>
      </c>
      <c r="J808" s="4" t="s">
        <v>26122</v>
      </c>
      <c r="K808" s="1" t="s">
        <v>30</v>
      </c>
      <c r="L808" s="1" t="s">
        <v>10828</v>
      </c>
      <c r="M808" s="1" t="s">
        <v>10828</v>
      </c>
      <c r="N808" s="1" t="s">
        <v>26123</v>
      </c>
      <c r="O808" s="1" t="s">
        <v>26124</v>
      </c>
      <c r="P808" s="1">
        <v>2.0</v>
      </c>
      <c r="Q808" s="1">
        <v>1.0</v>
      </c>
      <c r="U808" s="1">
        <v>29.0</v>
      </c>
      <c r="V808" s="1" t="s">
        <v>26125</v>
      </c>
      <c r="W808" s="10">
        <v>43991.0</v>
      </c>
      <c r="X808" s="1"/>
      <c r="Y808" s="1" t="s">
        <v>36</v>
      </c>
    </row>
    <row r="809">
      <c r="A809" s="1" t="s">
        <v>26126</v>
      </c>
      <c r="B809" s="1" t="s">
        <v>26127</v>
      </c>
      <c r="C809" s="1" t="s">
        <v>26128</v>
      </c>
      <c r="F809" s="1" t="s">
        <v>26129</v>
      </c>
      <c r="G809" s="1" t="s">
        <v>26130</v>
      </c>
      <c r="J809" s="4" t="s">
        <v>26131</v>
      </c>
      <c r="K809" s="1" t="s">
        <v>30</v>
      </c>
      <c r="L809" s="1" t="s">
        <v>79</v>
      </c>
      <c r="M809" s="1" t="s">
        <v>26132</v>
      </c>
      <c r="N809" s="1" t="s">
        <v>26133</v>
      </c>
      <c r="O809" s="1" t="s">
        <v>26134</v>
      </c>
      <c r="P809" s="1">
        <v>1.0</v>
      </c>
      <c r="Q809" s="1">
        <v>1.0</v>
      </c>
      <c r="U809" s="1">
        <v>2.0</v>
      </c>
      <c r="V809" s="1" t="s">
        <v>26135</v>
      </c>
      <c r="W809" s="10">
        <v>44003.0</v>
      </c>
      <c r="X809" s="1" t="s">
        <v>95</v>
      </c>
      <c r="Y809" s="1" t="s">
        <v>168</v>
      </c>
    </row>
    <row r="810">
      <c r="A810" s="1" t="s">
        <v>26136</v>
      </c>
      <c r="B810" s="1" t="s">
        <v>20712</v>
      </c>
      <c r="C810" s="1" t="s">
        <v>25351</v>
      </c>
      <c r="D810" s="1" t="s">
        <v>25352</v>
      </c>
      <c r="E810" s="1" t="s">
        <v>25353</v>
      </c>
      <c r="F810" s="1" t="s">
        <v>21658</v>
      </c>
      <c r="G810" s="1" t="s">
        <v>2160</v>
      </c>
      <c r="J810" s="4" t="s">
        <v>26137</v>
      </c>
      <c r="K810" s="1" t="s">
        <v>663</v>
      </c>
      <c r="L810" s="1" t="s">
        <v>10828</v>
      </c>
      <c r="M810" s="1" t="s">
        <v>10828</v>
      </c>
      <c r="N810" s="1" t="s">
        <v>26138</v>
      </c>
      <c r="O810" s="1" t="s">
        <v>26139</v>
      </c>
      <c r="P810" s="1">
        <v>1.0</v>
      </c>
      <c r="Q810" s="1">
        <v>1.0</v>
      </c>
      <c r="U810" s="1">
        <v>529.0</v>
      </c>
      <c r="V810" s="1" t="s">
        <v>26140</v>
      </c>
      <c r="W810" s="10">
        <v>43932.0</v>
      </c>
      <c r="X810" s="1" t="s">
        <v>135</v>
      </c>
      <c r="Y810" s="1" t="s">
        <v>199</v>
      </c>
    </row>
    <row r="811">
      <c r="A811" s="1" t="s">
        <v>26141</v>
      </c>
      <c r="B811" s="1" t="s">
        <v>26142</v>
      </c>
      <c r="C811" s="1" t="s">
        <v>26143</v>
      </c>
      <c r="I811" s="1" t="s">
        <v>26144</v>
      </c>
      <c r="J811" s="4" t="s">
        <v>26145</v>
      </c>
      <c r="K811" s="1" t="s">
        <v>2309</v>
      </c>
      <c r="L811" s="1" t="s">
        <v>79</v>
      </c>
      <c r="M811" s="1" t="s">
        <v>26146</v>
      </c>
      <c r="N811" s="1" t="s">
        <v>26147</v>
      </c>
      <c r="O811" s="1" t="s">
        <v>26148</v>
      </c>
      <c r="P811" s="1">
        <v>1.0</v>
      </c>
      <c r="Q811" s="1">
        <v>1.0</v>
      </c>
      <c r="U811" s="1">
        <v>12.0</v>
      </c>
      <c r="V811" s="1" t="s">
        <v>26149</v>
      </c>
      <c r="W811" s="10">
        <v>43994.0</v>
      </c>
      <c r="X811" s="1"/>
      <c r="Y811" s="1" t="s">
        <v>36</v>
      </c>
    </row>
    <row r="812">
      <c r="A812" s="1" t="s">
        <v>26150</v>
      </c>
      <c r="B812" s="1" t="s">
        <v>26151</v>
      </c>
      <c r="C812" s="1" t="s">
        <v>19434</v>
      </c>
      <c r="I812" s="1" t="s">
        <v>26152</v>
      </c>
      <c r="J812" s="4" t="s">
        <v>26153</v>
      </c>
      <c r="K812" s="1" t="s">
        <v>30</v>
      </c>
      <c r="L812" s="1" t="s">
        <v>79</v>
      </c>
      <c r="M812" s="1" t="s">
        <v>26154</v>
      </c>
      <c r="N812" s="1" t="s">
        <v>26155</v>
      </c>
      <c r="O812" s="1" t="s">
        <v>26156</v>
      </c>
      <c r="P812" s="1">
        <v>42.0</v>
      </c>
      <c r="Q812" s="1">
        <v>13.0</v>
      </c>
      <c r="S812" s="1">
        <v>3.0</v>
      </c>
      <c r="T812" s="1">
        <v>7.0</v>
      </c>
      <c r="U812" s="1">
        <v>200.0</v>
      </c>
      <c r="V812" s="1" t="s">
        <v>26157</v>
      </c>
      <c r="W812" s="10">
        <v>43511.0</v>
      </c>
      <c r="X812" s="1" t="s">
        <v>135</v>
      </c>
      <c r="Y812" s="1" t="s">
        <v>3334</v>
      </c>
    </row>
    <row r="813">
      <c r="A813" s="1" t="s">
        <v>26158</v>
      </c>
      <c r="B813" s="1" t="s">
        <v>26159</v>
      </c>
      <c r="C813" s="1" t="s">
        <v>21625</v>
      </c>
      <c r="I813" s="1" t="s">
        <v>26160</v>
      </c>
      <c r="J813" s="4" t="s">
        <v>26161</v>
      </c>
      <c r="K813" s="1" t="s">
        <v>30</v>
      </c>
      <c r="L813" s="1" t="s">
        <v>10828</v>
      </c>
      <c r="M813" s="1" t="s">
        <v>25996</v>
      </c>
      <c r="N813" s="1" t="s">
        <v>26162</v>
      </c>
      <c r="O813" s="1" t="s">
        <v>26163</v>
      </c>
      <c r="P813" s="1">
        <v>10.0</v>
      </c>
      <c r="Q813" s="1">
        <v>2.0</v>
      </c>
      <c r="U813" s="1">
        <v>11.0</v>
      </c>
      <c r="V813" s="1" t="s">
        <v>26164</v>
      </c>
      <c r="W813" s="10">
        <v>43958.0</v>
      </c>
      <c r="X813" s="1" t="s">
        <v>95</v>
      </c>
      <c r="Y813" s="1" t="s">
        <v>199</v>
      </c>
    </row>
    <row r="814">
      <c r="A814" s="1" t="s">
        <v>26165</v>
      </c>
      <c r="B814" s="1" t="s">
        <v>26166</v>
      </c>
      <c r="C814" s="1" t="s">
        <v>26167</v>
      </c>
      <c r="D814" s="1" t="s">
        <v>26168</v>
      </c>
      <c r="J814" s="4" t="s">
        <v>26169</v>
      </c>
      <c r="K814" s="1" t="s">
        <v>30</v>
      </c>
      <c r="L814" s="1" t="s">
        <v>10828</v>
      </c>
      <c r="M814" s="1" t="s">
        <v>26170</v>
      </c>
      <c r="N814" s="1" t="s">
        <v>26171</v>
      </c>
      <c r="O814" s="1" t="s">
        <v>26172</v>
      </c>
      <c r="P814" s="1">
        <v>2.0</v>
      </c>
      <c r="Q814" s="1">
        <v>2.0</v>
      </c>
      <c r="U814" s="1">
        <v>262.0</v>
      </c>
      <c r="V814" s="1" t="s">
        <v>26173</v>
      </c>
      <c r="W814" s="10">
        <v>43398.0</v>
      </c>
      <c r="X814" s="1"/>
      <c r="Y814" s="1" t="s">
        <v>3334</v>
      </c>
    </row>
    <row r="815">
      <c r="A815" s="1" t="s">
        <v>26174</v>
      </c>
      <c r="B815" s="1" t="s">
        <v>26175</v>
      </c>
      <c r="C815" s="1" t="s">
        <v>26176</v>
      </c>
      <c r="D815" s="1" t="s">
        <v>26177</v>
      </c>
      <c r="G815" s="1" t="s">
        <v>522</v>
      </c>
      <c r="J815" s="4" t="s">
        <v>26178</v>
      </c>
      <c r="K815" s="1" t="s">
        <v>30</v>
      </c>
      <c r="L815" s="1" t="s">
        <v>19226</v>
      </c>
      <c r="M815" s="1" t="s">
        <v>19226</v>
      </c>
      <c r="N815" s="1" t="s">
        <v>26179</v>
      </c>
      <c r="O815" s="1" t="s">
        <v>26180</v>
      </c>
      <c r="P815" s="1">
        <v>1.0</v>
      </c>
      <c r="Q815" s="1">
        <v>2.0</v>
      </c>
      <c r="R815" s="1">
        <v>8.0</v>
      </c>
      <c r="U815" s="1">
        <v>18.0</v>
      </c>
      <c r="V815" s="1" t="s">
        <v>26181</v>
      </c>
      <c r="W815" s="10">
        <v>43742.0</v>
      </c>
      <c r="X815" s="1"/>
      <c r="Y815" s="1" t="s">
        <v>199</v>
      </c>
    </row>
    <row r="816">
      <c r="A816" s="1" t="s">
        <v>26182</v>
      </c>
      <c r="B816" s="1" t="s">
        <v>26183</v>
      </c>
      <c r="C816" s="1" t="s">
        <v>26184</v>
      </c>
      <c r="J816" s="4" t="s">
        <v>26185</v>
      </c>
      <c r="K816" s="1" t="s">
        <v>30</v>
      </c>
      <c r="L816" s="1" t="s">
        <v>10828</v>
      </c>
      <c r="M816" s="1" t="s">
        <v>10828</v>
      </c>
      <c r="N816" s="1" t="s">
        <v>26186</v>
      </c>
      <c r="O816" s="1" t="s">
        <v>26187</v>
      </c>
      <c r="P816" s="1">
        <v>1.0</v>
      </c>
      <c r="Q816" s="1">
        <v>1.0</v>
      </c>
      <c r="U816" s="1">
        <v>1.0</v>
      </c>
      <c r="V816" s="1" t="s">
        <v>26188</v>
      </c>
      <c r="W816" s="10">
        <v>43999.0</v>
      </c>
      <c r="X816" s="1"/>
      <c r="Y816" s="1" t="s">
        <v>199</v>
      </c>
    </row>
    <row r="817">
      <c r="A817" s="1" t="s">
        <v>26189</v>
      </c>
      <c r="B817" s="1" t="s">
        <v>26190</v>
      </c>
      <c r="C817" s="1" t="s">
        <v>25586</v>
      </c>
      <c r="D817" s="1" t="s">
        <v>6890</v>
      </c>
      <c r="E817" s="1" t="s">
        <v>25587</v>
      </c>
      <c r="G817" s="1" t="s">
        <v>21735</v>
      </c>
      <c r="J817" s="4" t="s">
        <v>26191</v>
      </c>
      <c r="K817" s="1" t="s">
        <v>663</v>
      </c>
      <c r="L817" s="1" t="s">
        <v>10828</v>
      </c>
      <c r="M817" s="1" t="s">
        <v>10828</v>
      </c>
      <c r="N817" s="1" t="s">
        <v>26192</v>
      </c>
      <c r="O817" s="1" t="s">
        <v>26193</v>
      </c>
      <c r="P817" s="1">
        <v>1.0</v>
      </c>
      <c r="Q817" s="1">
        <v>1.0</v>
      </c>
      <c r="U817" s="1">
        <v>4.0</v>
      </c>
      <c r="V817" s="1" t="s">
        <v>26194</v>
      </c>
      <c r="W817" s="10">
        <v>43971.0</v>
      </c>
      <c r="X817" s="1"/>
      <c r="Y817" s="1" t="s">
        <v>199</v>
      </c>
    </row>
  </sheetData>
  <dataValidations>
    <dataValidation type="list" allowBlank="1" showErrorMessage="1" sqref="Y2:Y817">
      <formula1>"unrelated,mainrepo,extension/clon,teaching,research,development,learning"</formula1>
    </dataValidation>
    <dataValidation type="list" allowBlank="1" showErrorMessage="1" sqref="X2:X817">
      <formula1>"A,I,P"</formula1>
    </dataValidation>
  </dataValidations>
  <hyperlinks>
    <hyperlink r:id="rId1" ref="J2"/>
    <hyperlink r:id="rId2" ref="J3"/>
    <hyperlink r:id="rId3" ref="J4"/>
    <hyperlink r:id="rId4" ref="J5"/>
    <hyperlink r:id="rId5" ref="J6"/>
    <hyperlink r:id="rId6" ref="J7"/>
    <hyperlink r:id="rId7" ref="J8"/>
    <hyperlink r:id="rId8" ref="J9"/>
    <hyperlink r:id="rId9" ref="J10"/>
    <hyperlink r:id="rId10" ref="J11"/>
    <hyperlink r:id="rId11" ref="J12"/>
    <hyperlink r:id="rId12" ref="J13"/>
    <hyperlink r:id="rId13" ref="J14"/>
    <hyperlink r:id="rId14" ref="J15"/>
    <hyperlink r:id="rId15" ref="J16"/>
    <hyperlink r:id="rId16" ref="J17"/>
    <hyperlink r:id="rId17" ref="J18"/>
    <hyperlink r:id="rId18" ref="J19"/>
    <hyperlink r:id="rId19" ref="J20"/>
    <hyperlink r:id="rId20" ref="J21"/>
    <hyperlink r:id="rId21" ref="J22"/>
    <hyperlink r:id="rId22" ref="J23"/>
    <hyperlink r:id="rId23" ref="J24"/>
    <hyperlink r:id="rId24" ref="J25"/>
    <hyperlink r:id="rId25" ref="J26"/>
    <hyperlink r:id="rId26" ref="J27"/>
    <hyperlink r:id="rId27" ref="J28"/>
    <hyperlink r:id="rId28" ref="J29"/>
    <hyperlink r:id="rId29" ref="J30"/>
    <hyperlink r:id="rId30" ref="J31"/>
    <hyperlink r:id="rId31" ref="J32"/>
    <hyperlink r:id="rId32" ref="J33"/>
    <hyperlink r:id="rId33" ref="J34"/>
    <hyperlink r:id="rId34" ref="J35"/>
    <hyperlink r:id="rId35" ref="J36"/>
    <hyperlink r:id="rId36" ref="J37"/>
    <hyperlink r:id="rId37" ref="J38"/>
    <hyperlink r:id="rId38" ref="J39"/>
    <hyperlink r:id="rId39" ref="J40"/>
    <hyperlink r:id="rId40" ref="J41"/>
    <hyperlink r:id="rId41" ref="J42"/>
    <hyperlink r:id="rId42" ref="J43"/>
    <hyperlink r:id="rId43" ref="J44"/>
    <hyperlink r:id="rId44" ref="J45"/>
    <hyperlink r:id="rId45" ref="J46"/>
    <hyperlink r:id="rId46" ref="J47"/>
    <hyperlink r:id="rId47" ref="J48"/>
    <hyperlink r:id="rId48" ref="J49"/>
    <hyperlink r:id="rId49" ref="J50"/>
    <hyperlink r:id="rId50" ref="J51"/>
    <hyperlink r:id="rId51" ref="J52"/>
    <hyperlink r:id="rId52" ref="J53"/>
    <hyperlink r:id="rId53" ref="J54"/>
    <hyperlink r:id="rId54" ref="J55"/>
    <hyperlink r:id="rId55" ref="J56"/>
    <hyperlink r:id="rId56" ref="J57"/>
    <hyperlink r:id="rId57" ref="J58"/>
    <hyperlink r:id="rId58" ref="J59"/>
    <hyperlink r:id="rId59" ref="J60"/>
    <hyperlink r:id="rId60" ref="J61"/>
    <hyperlink r:id="rId61" ref="J62"/>
    <hyperlink r:id="rId62" ref="J63"/>
    <hyperlink r:id="rId63" ref="J64"/>
    <hyperlink r:id="rId64" ref="J65"/>
    <hyperlink r:id="rId65" ref="J66"/>
    <hyperlink r:id="rId66" ref="J67"/>
    <hyperlink r:id="rId67" ref="J68"/>
    <hyperlink r:id="rId68" ref="J69"/>
    <hyperlink r:id="rId69" ref="J70"/>
    <hyperlink r:id="rId70" ref="J71"/>
    <hyperlink r:id="rId71" ref="J72"/>
    <hyperlink r:id="rId72" ref="J73"/>
    <hyperlink r:id="rId73" ref="J74"/>
    <hyperlink r:id="rId74" ref="J75"/>
    <hyperlink r:id="rId75" ref="J76"/>
    <hyperlink r:id="rId76" ref="J77"/>
    <hyperlink r:id="rId77" ref="J78"/>
    <hyperlink r:id="rId78" ref="J79"/>
    <hyperlink r:id="rId79" ref="J80"/>
    <hyperlink r:id="rId80" ref="J81"/>
    <hyperlink r:id="rId81" ref="J82"/>
    <hyperlink r:id="rId82" ref="J83"/>
    <hyperlink r:id="rId83" ref="J84"/>
    <hyperlink r:id="rId84" ref="J85"/>
    <hyperlink r:id="rId85" ref="J86"/>
    <hyperlink r:id="rId86" ref="J87"/>
    <hyperlink r:id="rId87" ref="F88"/>
    <hyperlink r:id="rId88" ref="J88"/>
    <hyperlink r:id="rId89" ref="J89"/>
    <hyperlink r:id="rId90" ref="J90"/>
    <hyperlink r:id="rId91" ref="J91"/>
    <hyperlink r:id="rId92" ref="J92"/>
    <hyperlink r:id="rId93" ref="J93"/>
    <hyperlink r:id="rId94" ref="J94"/>
    <hyperlink r:id="rId95" ref="J95"/>
    <hyperlink r:id="rId96" ref="J96"/>
    <hyperlink r:id="rId97" ref="J97"/>
    <hyperlink r:id="rId98" ref="J98"/>
    <hyperlink r:id="rId99" ref="J99"/>
    <hyperlink r:id="rId100" ref="J100"/>
    <hyperlink r:id="rId101" ref="B101"/>
    <hyperlink r:id="rId102" ref="J101"/>
    <hyperlink r:id="rId103" ref="J102"/>
    <hyperlink r:id="rId104" ref="J103"/>
    <hyperlink r:id="rId105" ref="J104"/>
    <hyperlink r:id="rId106" ref="J105"/>
    <hyperlink r:id="rId107" ref="J106"/>
    <hyperlink r:id="rId108" ref="F107"/>
    <hyperlink r:id="rId109" ref="J107"/>
    <hyperlink r:id="rId110" ref="J108"/>
    <hyperlink r:id="rId111" ref="J109"/>
    <hyperlink r:id="rId112" ref="J110"/>
    <hyperlink r:id="rId113" ref="J111"/>
    <hyperlink r:id="rId114" ref="J112"/>
    <hyperlink r:id="rId115" ref="J113"/>
    <hyperlink r:id="rId116" ref="J114"/>
    <hyperlink r:id="rId117" ref="J115"/>
    <hyperlink r:id="rId118" ref="J116"/>
    <hyperlink r:id="rId119" ref="J117"/>
    <hyperlink r:id="rId120" ref="J118"/>
    <hyperlink r:id="rId121" ref="J119"/>
    <hyperlink r:id="rId122" ref="J120"/>
    <hyperlink r:id="rId123" ref="J121"/>
    <hyperlink r:id="rId124" ref="J122"/>
    <hyperlink r:id="rId125" ref="J123"/>
    <hyperlink r:id="rId126" ref="J124"/>
    <hyperlink r:id="rId127" ref="J125"/>
    <hyperlink r:id="rId128" ref="J126"/>
    <hyperlink r:id="rId129" ref="J127"/>
    <hyperlink r:id="rId130" ref="F128"/>
    <hyperlink r:id="rId131" ref="J128"/>
    <hyperlink r:id="rId132" ref="J129"/>
    <hyperlink r:id="rId133" ref="J130"/>
    <hyperlink r:id="rId134" ref="J131"/>
    <hyperlink r:id="rId135" ref="J132"/>
    <hyperlink r:id="rId136" ref="J133"/>
    <hyperlink r:id="rId137" ref="J134"/>
    <hyperlink r:id="rId138" ref="J135"/>
    <hyperlink r:id="rId139" ref="J136"/>
    <hyperlink r:id="rId140" ref="J137"/>
    <hyperlink r:id="rId141" ref="J138"/>
    <hyperlink r:id="rId142" ref="J139"/>
    <hyperlink r:id="rId143" ref="J140"/>
    <hyperlink r:id="rId144" ref="J141"/>
    <hyperlink r:id="rId145" ref="J142"/>
    <hyperlink r:id="rId146" ref="J143"/>
    <hyperlink r:id="rId147" ref="J144"/>
    <hyperlink r:id="rId148" ref="J145"/>
    <hyperlink r:id="rId149" ref="J146"/>
    <hyperlink r:id="rId150" ref="J147"/>
    <hyperlink r:id="rId151" ref="J148"/>
    <hyperlink r:id="rId152" ref="J149"/>
    <hyperlink r:id="rId153" ref="J150"/>
    <hyperlink r:id="rId154" ref="J151"/>
    <hyperlink r:id="rId155" ref="J152"/>
    <hyperlink r:id="rId156" ref="J153"/>
    <hyperlink r:id="rId157" ref="J154"/>
    <hyperlink r:id="rId158" ref="J155"/>
    <hyperlink r:id="rId159" ref="J156"/>
    <hyperlink r:id="rId160" ref="J157"/>
    <hyperlink r:id="rId161" ref="J158"/>
    <hyperlink r:id="rId162" ref="J159"/>
    <hyperlink r:id="rId163" ref="J160"/>
    <hyperlink r:id="rId164" ref="J161"/>
    <hyperlink r:id="rId165" ref="J162"/>
    <hyperlink r:id="rId166" ref="J163"/>
    <hyperlink r:id="rId167" ref="J164"/>
    <hyperlink r:id="rId168" ref="J165"/>
    <hyperlink r:id="rId169" ref="J166"/>
    <hyperlink r:id="rId170" ref="J167"/>
    <hyperlink r:id="rId171" ref="J168"/>
    <hyperlink r:id="rId172" ref="J169"/>
    <hyperlink r:id="rId173" ref="J170"/>
    <hyperlink r:id="rId174" ref="J171"/>
    <hyperlink r:id="rId175" ref="J172"/>
    <hyperlink r:id="rId176" ref="J173"/>
    <hyperlink r:id="rId177" ref="J174"/>
    <hyperlink r:id="rId178" ref="J175"/>
    <hyperlink r:id="rId179" ref="J176"/>
    <hyperlink r:id="rId180" ref="J177"/>
    <hyperlink r:id="rId181" ref="J178"/>
    <hyperlink r:id="rId182" ref="J179"/>
    <hyperlink r:id="rId183" ref="J180"/>
    <hyperlink r:id="rId184" ref="J181"/>
    <hyperlink r:id="rId185" ref="J182"/>
    <hyperlink r:id="rId186" ref="J183"/>
    <hyperlink r:id="rId187" ref="J184"/>
    <hyperlink r:id="rId188" ref="J185"/>
    <hyperlink r:id="rId189" ref="J186"/>
    <hyperlink r:id="rId190" ref="J187"/>
    <hyperlink r:id="rId191" ref="J188"/>
    <hyperlink r:id="rId192" ref="J189"/>
    <hyperlink r:id="rId193" ref="J190"/>
    <hyperlink r:id="rId194" ref="J191"/>
    <hyperlink r:id="rId195" ref="J192"/>
    <hyperlink r:id="rId196" ref="J193"/>
    <hyperlink r:id="rId197" ref="J194"/>
    <hyperlink r:id="rId198" ref="J195"/>
    <hyperlink r:id="rId199" ref="J196"/>
    <hyperlink r:id="rId200" ref="J197"/>
    <hyperlink r:id="rId201" ref="J198"/>
    <hyperlink r:id="rId202" ref="J199"/>
    <hyperlink r:id="rId203" ref="J200"/>
    <hyperlink r:id="rId204" ref="J201"/>
    <hyperlink r:id="rId205" ref="J202"/>
    <hyperlink r:id="rId206" ref="J203"/>
    <hyperlink r:id="rId207" ref="J204"/>
    <hyperlink r:id="rId208" ref="J205"/>
    <hyperlink r:id="rId209" ref="J206"/>
    <hyperlink r:id="rId210" ref="J207"/>
    <hyperlink r:id="rId211" ref="J208"/>
    <hyperlink r:id="rId212" ref="J209"/>
    <hyperlink r:id="rId213" ref="J210"/>
    <hyperlink r:id="rId214" ref="J211"/>
    <hyperlink r:id="rId215" ref="J212"/>
    <hyperlink r:id="rId216" ref="J213"/>
    <hyperlink r:id="rId217" ref="J214"/>
    <hyperlink r:id="rId218" ref="J215"/>
    <hyperlink r:id="rId219" ref="J216"/>
    <hyperlink r:id="rId220" ref="J217"/>
    <hyperlink r:id="rId221" ref="J218"/>
    <hyperlink r:id="rId222" ref="J219"/>
    <hyperlink r:id="rId223" ref="J220"/>
    <hyperlink r:id="rId224" ref="J221"/>
    <hyperlink r:id="rId225" ref="J222"/>
    <hyperlink r:id="rId226" ref="J223"/>
    <hyperlink r:id="rId227" ref="J224"/>
    <hyperlink r:id="rId228" ref="J225"/>
    <hyperlink r:id="rId229" ref="J226"/>
    <hyperlink r:id="rId230" ref="J227"/>
    <hyperlink r:id="rId231" ref="J228"/>
    <hyperlink r:id="rId232" ref="J229"/>
    <hyperlink r:id="rId233" ref="J230"/>
    <hyperlink r:id="rId234" ref="J231"/>
    <hyperlink r:id="rId235" ref="J232"/>
    <hyperlink r:id="rId236" ref="J233"/>
    <hyperlink r:id="rId237" ref="J234"/>
    <hyperlink r:id="rId238" ref="J235"/>
    <hyperlink r:id="rId239" ref="J236"/>
    <hyperlink r:id="rId240" ref="J237"/>
    <hyperlink r:id="rId241" ref="J238"/>
    <hyperlink r:id="rId242" ref="J239"/>
    <hyperlink r:id="rId243" ref="J240"/>
    <hyperlink r:id="rId244" ref="J241"/>
    <hyperlink r:id="rId245" ref="J242"/>
    <hyperlink r:id="rId246" ref="J243"/>
    <hyperlink r:id="rId247" ref="F244"/>
    <hyperlink r:id="rId248" ref="J244"/>
    <hyperlink r:id="rId249" ref="J245"/>
    <hyperlink r:id="rId250" ref="J246"/>
    <hyperlink r:id="rId251" ref="J247"/>
    <hyperlink r:id="rId252" ref="J248"/>
    <hyperlink r:id="rId253" ref="J249"/>
    <hyperlink r:id="rId254" ref="J250"/>
    <hyperlink r:id="rId255" ref="J251"/>
    <hyperlink r:id="rId256" ref="J252"/>
    <hyperlink r:id="rId257" ref="J253"/>
    <hyperlink r:id="rId258" ref="J254"/>
    <hyperlink r:id="rId259" ref="J255"/>
    <hyperlink r:id="rId260" ref="J256"/>
    <hyperlink r:id="rId261" ref="J257"/>
    <hyperlink r:id="rId262" ref="J258"/>
    <hyperlink r:id="rId263" ref="J259"/>
    <hyperlink r:id="rId264" ref="J260"/>
    <hyperlink r:id="rId265" ref="J261"/>
    <hyperlink r:id="rId266" ref="J262"/>
    <hyperlink r:id="rId267" ref="J263"/>
    <hyperlink r:id="rId268" ref="J264"/>
    <hyperlink r:id="rId269" ref="J265"/>
    <hyperlink r:id="rId270" ref="J266"/>
    <hyperlink r:id="rId271" ref="J267"/>
    <hyperlink r:id="rId272" ref="J268"/>
    <hyperlink r:id="rId273" ref="J269"/>
    <hyperlink r:id="rId274" ref="J270"/>
    <hyperlink r:id="rId275" ref="J271"/>
    <hyperlink r:id="rId276" ref="J272"/>
    <hyperlink r:id="rId277" ref="J273"/>
    <hyperlink r:id="rId278" ref="J274"/>
    <hyperlink r:id="rId279" ref="J275"/>
    <hyperlink r:id="rId280" ref="J276"/>
    <hyperlink r:id="rId281" ref="J277"/>
    <hyperlink r:id="rId282" ref="J278"/>
    <hyperlink r:id="rId283" ref="J279"/>
    <hyperlink r:id="rId284" ref="J280"/>
    <hyperlink r:id="rId285" ref="J281"/>
    <hyperlink r:id="rId286" ref="J282"/>
    <hyperlink r:id="rId287" ref="J283"/>
    <hyperlink r:id="rId288" ref="J284"/>
    <hyperlink r:id="rId289" ref="J285"/>
    <hyperlink r:id="rId290" ref="J286"/>
    <hyperlink r:id="rId291" ref="J287"/>
    <hyperlink r:id="rId292" ref="J288"/>
    <hyperlink r:id="rId293" ref="J289"/>
    <hyperlink r:id="rId294" ref="J290"/>
    <hyperlink r:id="rId295" ref="J291"/>
    <hyperlink r:id="rId296" ref="J292"/>
    <hyperlink r:id="rId297" ref="J293"/>
    <hyperlink r:id="rId298" ref="J294"/>
    <hyperlink r:id="rId299" ref="J295"/>
    <hyperlink r:id="rId300" ref="J296"/>
    <hyperlink r:id="rId301" ref="J297"/>
    <hyperlink r:id="rId302" ref="J298"/>
    <hyperlink r:id="rId303" ref="J299"/>
    <hyperlink r:id="rId304" ref="J300"/>
    <hyperlink r:id="rId305" ref="J301"/>
    <hyperlink r:id="rId306" ref="J302"/>
    <hyperlink r:id="rId307" ref="J303"/>
    <hyperlink r:id="rId308" ref="J304"/>
    <hyperlink r:id="rId309" ref="J305"/>
    <hyperlink r:id="rId310" ref="J306"/>
    <hyperlink r:id="rId311" ref="J307"/>
    <hyperlink r:id="rId312" ref="J308"/>
    <hyperlink r:id="rId313" ref="J309"/>
    <hyperlink r:id="rId314" ref="J310"/>
    <hyperlink r:id="rId315" ref="J311"/>
    <hyperlink r:id="rId316" ref="J312"/>
    <hyperlink r:id="rId317" ref="J313"/>
    <hyperlink r:id="rId318" ref="J314"/>
    <hyperlink r:id="rId319" ref="J315"/>
    <hyperlink r:id="rId320" ref="J316"/>
    <hyperlink r:id="rId321" ref="J317"/>
    <hyperlink r:id="rId322" ref="J318"/>
    <hyperlink r:id="rId323" ref="J319"/>
    <hyperlink r:id="rId324" ref="J320"/>
    <hyperlink r:id="rId325" ref="J321"/>
    <hyperlink r:id="rId326" ref="J322"/>
    <hyperlink r:id="rId327" ref="J323"/>
    <hyperlink r:id="rId328" ref="J324"/>
    <hyperlink r:id="rId329" ref="J325"/>
    <hyperlink r:id="rId330" ref="J326"/>
    <hyperlink r:id="rId331" ref="J327"/>
    <hyperlink r:id="rId332" ref="J328"/>
    <hyperlink r:id="rId333" ref="J329"/>
    <hyperlink r:id="rId334" ref="J330"/>
    <hyperlink r:id="rId335" ref="J331"/>
    <hyperlink r:id="rId336" ref="J332"/>
    <hyperlink r:id="rId337" ref="J333"/>
    <hyperlink r:id="rId338" ref="J334"/>
    <hyperlink r:id="rId339" ref="J335"/>
    <hyperlink r:id="rId340" ref="J336"/>
    <hyperlink r:id="rId341" ref="J337"/>
    <hyperlink r:id="rId342" ref="J338"/>
    <hyperlink r:id="rId343" ref="J339"/>
    <hyperlink r:id="rId344" ref="J340"/>
    <hyperlink r:id="rId345" ref="J341"/>
    <hyperlink r:id="rId346" ref="J342"/>
    <hyperlink r:id="rId347" ref="J343"/>
    <hyperlink r:id="rId348" ref="J344"/>
    <hyperlink r:id="rId349" ref="J345"/>
    <hyperlink r:id="rId350" ref="J346"/>
    <hyperlink r:id="rId351" ref="J347"/>
    <hyperlink r:id="rId352" ref="J348"/>
    <hyperlink r:id="rId353" ref="J349"/>
    <hyperlink r:id="rId354" ref="J350"/>
    <hyperlink r:id="rId355" ref="J351"/>
    <hyperlink r:id="rId356" ref="J352"/>
    <hyperlink r:id="rId357" ref="J353"/>
    <hyperlink r:id="rId358" ref="J354"/>
    <hyperlink r:id="rId359" ref="J355"/>
    <hyperlink r:id="rId360" ref="J356"/>
    <hyperlink r:id="rId361" ref="J357"/>
    <hyperlink r:id="rId362" ref="J358"/>
    <hyperlink r:id="rId363" ref="J359"/>
    <hyperlink r:id="rId364" ref="J360"/>
    <hyperlink r:id="rId365" ref="J361"/>
    <hyperlink r:id="rId366" ref="J362"/>
    <hyperlink r:id="rId367" ref="I363"/>
    <hyperlink r:id="rId368" ref="J363"/>
    <hyperlink r:id="rId369" ref="J364"/>
    <hyperlink r:id="rId370" ref="J365"/>
    <hyperlink r:id="rId371" ref="J366"/>
    <hyperlink r:id="rId372" ref="J367"/>
    <hyperlink r:id="rId373" ref="J368"/>
    <hyperlink r:id="rId374" ref="J369"/>
    <hyperlink r:id="rId375" ref="J370"/>
    <hyperlink r:id="rId376" ref="J371"/>
    <hyperlink r:id="rId377" ref="J372"/>
    <hyperlink r:id="rId378" ref="J373"/>
    <hyperlink r:id="rId379" ref="J374"/>
    <hyperlink r:id="rId380" ref="J375"/>
    <hyperlink r:id="rId381" ref="J376"/>
    <hyperlink r:id="rId382" ref="J377"/>
    <hyperlink r:id="rId383" ref="J378"/>
    <hyperlink r:id="rId384" ref="J379"/>
    <hyperlink r:id="rId385" ref="J380"/>
    <hyperlink r:id="rId386" ref="J381"/>
    <hyperlink r:id="rId387" ref="J382"/>
    <hyperlink r:id="rId388" ref="J383"/>
    <hyperlink r:id="rId389" ref="J384"/>
    <hyperlink r:id="rId390" ref="J385"/>
    <hyperlink r:id="rId391" ref="J386"/>
    <hyperlink r:id="rId392" ref="J387"/>
    <hyperlink r:id="rId393" ref="J388"/>
    <hyperlink r:id="rId394" ref="J389"/>
    <hyperlink r:id="rId395" ref="J390"/>
    <hyperlink r:id="rId396" ref="J391"/>
    <hyperlink r:id="rId397" ref="J392"/>
    <hyperlink r:id="rId398" ref="J393"/>
    <hyperlink r:id="rId399" ref="J394"/>
    <hyperlink r:id="rId400" ref="J395"/>
    <hyperlink r:id="rId401" ref="J396"/>
    <hyperlink r:id="rId402" ref="J397"/>
    <hyperlink r:id="rId403" ref="J398"/>
    <hyperlink r:id="rId404" ref="J399"/>
    <hyperlink r:id="rId405" ref="J400"/>
    <hyperlink r:id="rId406" ref="J401"/>
    <hyperlink r:id="rId407" ref="J402"/>
    <hyperlink r:id="rId408" ref="J403"/>
    <hyperlink r:id="rId409" ref="J404"/>
    <hyperlink r:id="rId410" ref="J405"/>
    <hyperlink r:id="rId411" ref="J406"/>
    <hyperlink r:id="rId412" ref="J407"/>
    <hyperlink r:id="rId413" ref="J408"/>
    <hyperlink r:id="rId414" ref="J409"/>
    <hyperlink r:id="rId415" ref="J410"/>
    <hyperlink r:id="rId416" ref="J411"/>
    <hyperlink r:id="rId417" ref="J412"/>
    <hyperlink r:id="rId418" ref="J413"/>
    <hyperlink r:id="rId419" ref="J414"/>
    <hyperlink r:id="rId420" ref="J415"/>
    <hyperlink r:id="rId421" ref="J416"/>
    <hyperlink r:id="rId422" ref="J417"/>
    <hyperlink r:id="rId423" ref="J418"/>
    <hyperlink r:id="rId424" ref="J419"/>
    <hyperlink r:id="rId425" ref="J420"/>
    <hyperlink r:id="rId426" ref="J421"/>
    <hyperlink r:id="rId427" ref="J422"/>
    <hyperlink r:id="rId428" ref="J423"/>
    <hyperlink r:id="rId429" ref="J424"/>
    <hyperlink r:id="rId430" ref="J425"/>
    <hyperlink r:id="rId431" ref="J426"/>
    <hyperlink r:id="rId432" ref="J427"/>
    <hyperlink r:id="rId433" ref="J428"/>
    <hyperlink r:id="rId434" ref="F429"/>
    <hyperlink r:id="rId435" ref="J429"/>
    <hyperlink r:id="rId436" ref="J430"/>
    <hyperlink r:id="rId437" ref="J431"/>
    <hyperlink r:id="rId438" ref="J432"/>
    <hyperlink r:id="rId439" ref="J433"/>
    <hyperlink r:id="rId440" ref="J434"/>
    <hyperlink r:id="rId441" ref="J435"/>
    <hyperlink r:id="rId442" ref="J436"/>
    <hyperlink r:id="rId443" ref="J437"/>
    <hyperlink r:id="rId444" ref="J438"/>
    <hyperlink r:id="rId445" ref="J439"/>
    <hyperlink r:id="rId446" ref="J440"/>
    <hyperlink r:id="rId447" ref="J441"/>
    <hyperlink r:id="rId448" ref="J442"/>
    <hyperlink r:id="rId449" ref="J443"/>
    <hyperlink r:id="rId450" ref="J444"/>
    <hyperlink r:id="rId451" ref="J445"/>
    <hyperlink r:id="rId452" ref="J446"/>
    <hyperlink r:id="rId453" ref="J447"/>
    <hyperlink r:id="rId454" ref="J448"/>
    <hyperlink r:id="rId455" ref="J449"/>
    <hyperlink r:id="rId456" ref="J450"/>
    <hyperlink r:id="rId457" ref="J451"/>
    <hyperlink r:id="rId458" ref="J452"/>
    <hyperlink r:id="rId459" ref="J453"/>
    <hyperlink r:id="rId460" ref="J454"/>
    <hyperlink r:id="rId461" ref="J455"/>
    <hyperlink r:id="rId462" ref="J456"/>
    <hyperlink r:id="rId463" ref="J457"/>
    <hyperlink r:id="rId464" ref="J458"/>
    <hyperlink r:id="rId465" ref="J459"/>
    <hyperlink r:id="rId466" ref="J460"/>
    <hyperlink r:id="rId467" ref="J461"/>
    <hyperlink r:id="rId468" ref="J462"/>
    <hyperlink r:id="rId469" ref="J463"/>
    <hyperlink r:id="rId470" ref="F464"/>
    <hyperlink r:id="rId471" ref="J464"/>
    <hyperlink r:id="rId472" ref="J465"/>
    <hyperlink r:id="rId473" ref="J466"/>
    <hyperlink r:id="rId474" ref="J467"/>
    <hyperlink r:id="rId475" ref="J468"/>
    <hyperlink r:id="rId476" ref="J469"/>
    <hyperlink r:id="rId477" ref="J470"/>
    <hyperlink r:id="rId478" ref="J471"/>
    <hyperlink r:id="rId479" ref="J472"/>
    <hyperlink r:id="rId480" ref="J473"/>
    <hyperlink r:id="rId481" ref="J474"/>
    <hyperlink r:id="rId482" ref="J475"/>
    <hyperlink r:id="rId483" ref="J476"/>
    <hyperlink r:id="rId484" ref="J477"/>
    <hyperlink r:id="rId485" ref="J478"/>
    <hyperlink r:id="rId486" ref="J479"/>
    <hyperlink r:id="rId487" ref="J480"/>
    <hyperlink r:id="rId488" ref="J481"/>
    <hyperlink r:id="rId489" ref="J482"/>
    <hyperlink r:id="rId490" ref="J483"/>
    <hyperlink r:id="rId491" ref="J484"/>
    <hyperlink r:id="rId492" ref="J485"/>
    <hyperlink r:id="rId493" ref="J486"/>
    <hyperlink r:id="rId494" ref="J487"/>
    <hyperlink r:id="rId495" ref="J488"/>
    <hyperlink r:id="rId496" ref="J489"/>
    <hyperlink r:id="rId497" ref="J490"/>
    <hyperlink r:id="rId498" ref="J491"/>
    <hyperlink r:id="rId499" ref="J492"/>
    <hyperlink r:id="rId500" ref="J493"/>
    <hyperlink r:id="rId501" ref="J494"/>
    <hyperlink r:id="rId502" ref="J495"/>
    <hyperlink r:id="rId503" ref="J496"/>
    <hyperlink r:id="rId504" ref="J497"/>
    <hyperlink r:id="rId505" ref="J498"/>
    <hyperlink r:id="rId506" ref="J499"/>
    <hyperlink r:id="rId507" ref="J500"/>
    <hyperlink r:id="rId508" ref="J501"/>
    <hyperlink r:id="rId509" ref="J502"/>
    <hyperlink r:id="rId510" ref="J503"/>
    <hyperlink r:id="rId511" ref="J504"/>
    <hyperlink r:id="rId512" ref="J505"/>
    <hyperlink r:id="rId513" ref="J506"/>
    <hyperlink r:id="rId514" ref="J507"/>
    <hyperlink r:id="rId515" ref="J508"/>
    <hyperlink r:id="rId516" ref="J509"/>
    <hyperlink r:id="rId517" ref="J510"/>
    <hyperlink r:id="rId518" ref="J511"/>
    <hyperlink r:id="rId519" ref="J512"/>
    <hyperlink r:id="rId520" ref="J513"/>
    <hyperlink r:id="rId521" ref="J514"/>
    <hyperlink r:id="rId522" ref="J515"/>
    <hyperlink r:id="rId523" ref="J516"/>
    <hyperlink r:id="rId524" ref="J517"/>
    <hyperlink r:id="rId525" ref="J518"/>
    <hyperlink r:id="rId526" ref="J519"/>
    <hyperlink r:id="rId527" ref="J520"/>
    <hyperlink r:id="rId528" ref="J521"/>
    <hyperlink r:id="rId529" ref="J522"/>
    <hyperlink r:id="rId530" ref="J523"/>
    <hyperlink r:id="rId531" ref="J524"/>
    <hyperlink r:id="rId532" ref="J525"/>
    <hyperlink r:id="rId533" ref="J526"/>
    <hyperlink r:id="rId534" ref="J527"/>
    <hyperlink r:id="rId535" ref="J528"/>
    <hyperlink r:id="rId536" ref="J529"/>
    <hyperlink r:id="rId537" ref="J530"/>
    <hyperlink r:id="rId538" ref="J531"/>
    <hyperlink r:id="rId539" ref="J532"/>
    <hyperlink r:id="rId540" ref="J533"/>
    <hyperlink r:id="rId541" ref="J534"/>
    <hyperlink r:id="rId542" ref="J535"/>
    <hyperlink r:id="rId543" ref="J536"/>
    <hyperlink r:id="rId544" ref="J537"/>
    <hyperlink r:id="rId545" ref="J538"/>
    <hyperlink r:id="rId546" ref="J539"/>
    <hyperlink r:id="rId547" ref="J540"/>
    <hyperlink r:id="rId548" ref="J541"/>
    <hyperlink r:id="rId549" ref="J542"/>
    <hyperlink r:id="rId550" ref="J543"/>
    <hyperlink r:id="rId551" ref="J544"/>
    <hyperlink r:id="rId552" ref="J545"/>
    <hyperlink r:id="rId553" ref="J546"/>
    <hyperlink r:id="rId554" ref="J547"/>
    <hyperlink r:id="rId555" ref="J548"/>
    <hyperlink r:id="rId556" ref="J549"/>
    <hyperlink r:id="rId557" ref="J550"/>
    <hyperlink r:id="rId558" ref="J551"/>
    <hyperlink r:id="rId559" ref="J552"/>
    <hyperlink r:id="rId560" ref="J553"/>
    <hyperlink r:id="rId561" ref="J554"/>
    <hyperlink r:id="rId562" ref="J555"/>
    <hyperlink r:id="rId563" ref="J556"/>
    <hyperlink r:id="rId564" ref="J557"/>
    <hyperlink r:id="rId565" ref="J558"/>
    <hyperlink r:id="rId566" ref="J559"/>
    <hyperlink r:id="rId567" ref="J560"/>
    <hyperlink r:id="rId568" ref="J561"/>
    <hyperlink r:id="rId569" ref="J562"/>
    <hyperlink r:id="rId570" ref="J563"/>
    <hyperlink r:id="rId571" ref="J565"/>
    <hyperlink r:id="rId572" ref="J566"/>
    <hyperlink r:id="rId573" ref="J567"/>
    <hyperlink r:id="rId574" ref="J568"/>
    <hyperlink r:id="rId575" ref="J569"/>
    <hyperlink r:id="rId576" ref="J570"/>
    <hyperlink r:id="rId577" ref="J571"/>
    <hyperlink r:id="rId578" ref="J572"/>
    <hyperlink r:id="rId579" ref="J573"/>
    <hyperlink r:id="rId580" ref="J574"/>
    <hyperlink r:id="rId581" ref="J575"/>
    <hyperlink r:id="rId582" ref="J576"/>
    <hyperlink r:id="rId583" ref="J577"/>
    <hyperlink r:id="rId584" ref="J578"/>
    <hyperlink r:id="rId585" ref="J579"/>
    <hyperlink r:id="rId586" ref="J580"/>
    <hyperlink r:id="rId587" ref="J581"/>
    <hyperlink r:id="rId588" ref="J582"/>
    <hyperlink r:id="rId589" ref="J583"/>
    <hyperlink r:id="rId590" ref="J584"/>
    <hyperlink r:id="rId591" ref="J585"/>
    <hyperlink r:id="rId592" ref="J586"/>
    <hyperlink r:id="rId593" ref="J587"/>
    <hyperlink r:id="rId594" ref="J588"/>
    <hyperlink r:id="rId595" ref="J589"/>
    <hyperlink r:id="rId596" ref="J590"/>
    <hyperlink r:id="rId597" ref="J591"/>
    <hyperlink r:id="rId598" ref="J592"/>
    <hyperlink r:id="rId599" ref="J593"/>
    <hyperlink r:id="rId600" ref="J594"/>
    <hyperlink r:id="rId601" ref="J595"/>
    <hyperlink r:id="rId602" ref="J596"/>
    <hyperlink r:id="rId603" ref="J597"/>
    <hyperlink r:id="rId604" ref="J598"/>
    <hyperlink r:id="rId605" ref="J599"/>
    <hyperlink r:id="rId606" ref="J600"/>
    <hyperlink r:id="rId607" ref="J601"/>
    <hyperlink r:id="rId608" ref="J602"/>
    <hyperlink r:id="rId609" ref="J603"/>
    <hyperlink r:id="rId610" ref="J604"/>
    <hyperlink r:id="rId611" ref="J605"/>
    <hyperlink r:id="rId612" ref="J606"/>
    <hyperlink r:id="rId613" ref="J607"/>
    <hyperlink r:id="rId614" ref="J608"/>
    <hyperlink r:id="rId615" ref="J609"/>
    <hyperlink r:id="rId616" ref="J610"/>
    <hyperlink r:id="rId617" ref="J611"/>
    <hyperlink r:id="rId618" ref="J612"/>
    <hyperlink r:id="rId619" ref="J613"/>
    <hyperlink r:id="rId620" ref="J614"/>
    <hyperlink r:id="rId621" ref="J615"/>
    <hyperlink r:id="rId622" ref="J616"/>
    <hyperlink r:id="rId623" ref="J617"/>
    <hyperlink r:id="rId624" ref="J618"/>
    <hyperlink r:id="rId625" ref="J619"/>
    <hyperlink r:id="rId626" ref="J620"/>
    <hyperlink r:id="rId627" ref="J621"/>
    <hyperlink r:id="rId628" ref="J622"/>
    <hyperlink r:id="rId629" ref="J623"/>
    <hyperlink r:id="rId630" ref="J624"/>
    <hyperlink r:id="rId631" ref="J625"/>
    <hyperlink r:id="rId632" ref="J626"/>
    <hyperlink r:id="rId633" ref="J627"/>
    <hyperlink r:id="rId634" ref="J628"/>
    <hyperlink r:id="rId635" ref="J629"/>
    <hyperlink r:id="rId636" ref="J630"/>
    <hyperlink r:id="rId637" ref="J631"/>
    <hyperlink r:id="rId638" ref="J632"/>
    <hyperlink r:id="rId639" ref="J633"/>
    <hyperlink r:id="rId640" ref="J634"/>
    <hyperlink r:id="rId641" ref="J635"/>
    <hyperlink r:id="rId642" ref="J636"/>
    <hyperlink r:id="rId643" ref="J637"/>
    <hyperlink r:id="rId644" ref="J638"/>
    <hyperlink r:id="rId645" ref="J639"/>
    <hyperlink r:id="rId646" ref="J640"/>
    <hyperlink r:id="rId647" ref="J641"/>
    <hyperlink r:id="rId648" ref="J642"/>
    <hyperlink r:id="rId649" ref="J643"/>
    <hyperlink r:id="rId650" ref="J644"/>
    <hyperlink r:id="rId651" ref="J645"/>
    <hyperlink r:id="rId652" ref="J646"/>
    <hyperlink r:id="rId653" ref="J647"/>
    <hyperlink r:id="rId654" ref="J648"/>
    <hyperlink r:id="rId655" ref="J649"/>
    <hyperlink r:id="rId656" ref="J650"/>
    <hyperlink r:id="rId657" ref="J651"/>
    <hyperlink r:id="rId658" ref="J652"/>
    <hyperlink r:id="rId659" ref="J653"/>
    <hyperlink r:id="rId660" ref="J654"/>
    <hyperlink r:id="rId661" ref="J655"/>
    <hyperlink r:id="rId662" ref="J656"/>
    <hyperlink r:id="rId663" ref="J657"/>
    <hyperlink r:id="rId664" ref="J658"/>
    <hyperlink r:id="rId665" ref="J659"/>
    <hyperlink r:id="rId666" ref="J660"/>
    <hyperlink r:id="rId667" ref="J661"/>
    <hyperlink r:id="rId668" ref="J662"/>
    <hyperlink r:id="rId669" ref="J663"/>
    <hyperlink r:id="rId670" ref="J664"/>
    <hyperlink r:id="rId671" ref="J665"/>
    <hyperlink r:id="rId672" ref="J666"/>
    <hyperlink r:id="rId673" ref="J667"/>
    <hyperlink r:id="rId674" ref="J668"/>
    <hyperlink r:id="rId675" ref="J669"/>
    <hyperlink r:id="rId676" ref="J670"/>
    <hyperlink r:id="rId677" ref="J671"/>
    <hyperlink r:id="rId678" ref="J672"/>
    <hyperlink r:id="rId679" ref="J673"/>
    <hyperlink r:id="rId680" ref="J674"/>
    <hyperlink r:id="rId681" ref="J675"/>
    <hyperlink r:id="rId682" ref="J676"/>
    <hyperlink r:id="rId683" ref="J677"/>
    <hyperlink r:id="rId684" ref="J678"/>
    <hyperlink r:id="rId685" ref="J679"/>
    <hyperlink r:id="rId686" ref="J680"/>
    <hyperlink r:id="rId687" ref="J681"/>
    <hyperlink r:id="rId688" ref="J682"/>
    <hyperlink r:id="rId689" ref="J683"/>
    <hyperlink r:id="rId690" ref="J684"/>
    <hyperlink r:id="rId691" ref="J685"/>
    <hyperlink r:id="rId692" ref="J686"/>
    <hyperlink r:id="rId693" ref="J687"/>
    <hyperlink r:id="rId694" ref="J688"/>
    <hyperlink r:id="rId695" ref="J689"/>
    <hyperlink r:id="rId696" ref="J690"/>
    <hyperlink r:id="rId697" ref="J691"/>
    <hyperlink r:id="rId698" ref="J692"/>
    <hyperlink r:id="rId699" ref="J693"/>
    <hyperlink r:id="rId700" ref="J694"/>
    <hyperlink r:id="rId701" ref="J695"/>
    <hyperlink r:id="rId702" ref="J696"/>
    <hyperlink r:id="rId703" ref="J697"/>
    <hyperlink r:id="rId704" ref="J698"/>
    <hyperlink r:id="rId705" ref="J699"/>
    <hyperlink r:id="rId706" ref="J700"/>
    <hyperlink r:id="rId707" ref="J701"/>
    <hyperlink r:id="rId708" ref="J702"/>
    <hyperlink r:id="rId709" ref="J703"/>
    <hyperlink r:id="rId710" ref="J704"/>
    <hyperlink r:id="rId711" ref="J705"/>
    <hyperlink r:id="rId712" ref="J706"/>
    <hyperlink r:id="rId713" ref="J707"/>
    <hyperlink r:id="rId714" ref="J708"/>
    <hyperlink r:id="rId715" ref="J709"/>
    <hyperlink r:id="rId716" ref="J710"/>
    <hyperlink r:id="rId717" ref="J711"/>
    <hyperlink r:id="rId718" ref="J712"/>
    <hyperlink r:id="rId719" ref="J713"/>
    <hyperlink r:id="rId720" ref="J714"/>
    <hyperlink r:id="rId721" ref="J715"/>
    <hyperlink r:id="rId722" ref="J716"/>
    <hyperlink r:id="rId723" ref="J717"/>
    <hyperlink r:id="rId724" ref="J718"/>
    <hyperlink r:id="rId725" ref="J719"/>
    <hyperlink r:id="rId726" ref="J720"/>
    <hyperlink r:id="rId727" ref="J721"/>
    <hyperlink r:id="rId728" ref="J722"/>
    <hyperlink r:id="rId729" ref="J723"/>
    <hyperlink r:id="rId730" ref="J724"/>
    <hyperlink r:id="rId731" ref="J725"/>
    <hyperlink r:id="rId732" ref="J726"/>
    <hyperlink r:id="rId733" ref="J727"/>
    <hyperlink r:id="rId734" ref="J728"/>
    <hyperlink r:id="rId735" ref="J729"/>
    <hyperlink r:id="rId736" ref="J730"/>
    <hyperlink r:id="rId737" ref="J731"/>
    <hyperlink r:id="rId738" ref="J732"/>
    <hyperlink r:id="rId739" ref="J733"/>
    <hyperlink r:id="rId740" ref="J734"/>
    <hyperlink r:id="rId741" ref="J735"/>
    <hyperlink r:id="rId742" ref="J736"/>
    <hyperlink r:id="rId743" ref="J737"/>
    <hyperlink r:id="rId744" ref="J738"/>
    <hyperlink r:id="rId745" ref="J739"/>
    <hyperlink r:id="rId746" ref="J740"/>
    <hyperlink r:id="rId747" ref="J741"/>
    <hyperlink r:id="rId748" ref="J742"/>
    <hyperlink r:id="rId749" ref="J743"/>
    <hyperlink r:id="rId750" ref="J744"/>
    <hyperlink r:id="rId751" ref="J745"/>
    <hyperlink r:id="rId752" ref="J746"/>
    <hyperlink r:id="rId753" ref="J747"/>
    <hyperlink r:id="rId754" ref="J748"/>
    <hyperlink r:id="rId755" ref="J749"/>
    <hyperlink r:id="rId756" ref="J750"/>
    <hyperlink r:id="rId757" ref="J751"/>
    <hyperlink r:id="rId758" ref="J752"/>
    <hyperlink r:id="rId759" ref="J753"/>
    <hyperlink r:id="rId760" ref="J754"/>
    <hyperlink r:id="rId761" ref="J755"/>
    <hyperlink r:id="rId762" ref="J756"/>
    <hyperlink r:id="rId763" ref="J757"/>
    <hyperlink r:id="rId764" ref="J758"/>
    <hyperlink r:id="rId765" ref="J759"/>
    <hyperlink r:id="rId766" ref="J760"/>
    <hyperlink r:id="rId767" ref="J761"/>
    <hyperlink r:id="rId768" ref="J762"/>
    <hyperlink r:id="rId769" ref="J763"/>
    <hyperlink r:id="rId770" ref="J764"/>
    <hyperlink r:id="rId771" ref="J765"/>
    <hyperlink r:id="rId772" ref="J766"/>
    <hyperlink r:id="rId773" ref="J767"/>
    <hyperlink r:id="rId774" ref="J768"/>
    <hyperlink r:id="rId775" ref="J769"/>
    <hyperlink r:id="rId776" ref="J770"/>
    <hyperlink r:id="rId777" ref="J771"/>
    <hyperlink r:id="rId778" ref="J772"/>
    <hyperlink r:id="rId779" ref="J773"/>
    <hyperlink r:id="rId780" ref="J774"/>
    <hyperlink r:id="rId781" ref="J775"/>
    <hyperlink r:id="rId782" ref="J776"/>
    <hyperlink r:id="rId783" ref="J777"/>
    <hyperlink r:id="rId784" ref="J778"/>
    <hyperlink r:id="rId785" ref="J779"/>
    <hyperlink r:id="rId786" ref="J780"/>
    <hyperlink r:id="rId787" ref="J781"/>
    <hyperlink r:id="rId788" ref="J782"/>
    <hyperlink r:id="rId789" ref="J783"/>
    <hyperlink r:id="rId790" ref="J784"/>
    <hyperlink r:id="rId791" ref="J785"/>
    <hyperlink r:id="rId792" ref="J786"/>
    <hyperlink r:id="rId793" ref="J787"/>
    <hyperlink r:id="rId794" ref="J788"/>
    <hyperlink r:id="rId795" ref="J789"/>
    <hyperlink r:id="rId796" ref="J790"/>
    <hyperlink r:id="rId797" ref="J791"/>
    <hyperlink r:id="rId798" ref="J792"/>
    <hyperlink r:id="rId799" ref="J793"/>
    <hyperlink r:id="rId800" ref="J794"/>
    <hyperlink r:id="rId801" ref="J795"/>
    <hyperlink r:id="rId802" ref="J796"/>
    <hyperlink r:id="rId803" ref="J797"/>
    <hyperlink r:id="rId804" ref="J798"/>
    <hyperlink r:id="rId805" ref="J799"/>
    <hyperlink r:id="rId806" ref="J800"/>
    <hyperlink r:id="rId807" ref="J801"/>
    <hyperlink r:id="rId808" ref="J802"/>
    <hyperlink r:id="rId809" ref="J803"/>
    <hyperlink r:id="rId810" ref="J804"/>
    <hyperlink r:id="rId811" ref="J805"/>
    <hyperlink r:id="rId812" ref="J806"/>
    <hyperlink r:id="rId813" ref="J807"/>
    <hyperlink r:id="rId814" ref="J808"/>
    <hyperlink r:id="rId815" ref="J809"/>
    <hyperlink r:id="rId816" ref="J810"/>
    <hyperlink r:id="rId817" ref="J811"/>
    <hyperlink r:id="rId818" ref="J812"/>
    <hyperlink r:id="rId819" ref="J813"/>
    <hyperlink r:id="rId820" ref="J814"/>
    <hyperlink r:id="rId821" ref="J815"/>
    <hyperlink r:id="rId822" ref="J816"/>
    <hyperlink r:id="rId823" ref="J817"/>
  </hyperlinks>
  <drawing r:id="rId824"/>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outlineLevelCol="1"/>
  <cols>
    <col collapsed="1" min="14" max="14" width="14.43"/>
    <col min="15" max="21" width="14.43" outlineLevel="1"/>
    <col customWidth="1" min="22" max="22" width="24.14" outlineLevel="1"/>
    <col min="23" max="23" width="14.43" outlineLevel="1"/>
  </cols>
  <sheetData>
    <row r="1">
      <c r="A1" s="28" t="s">
        <v>0</v>
      </c>
      <c r="B1" s="28" t="s">
        <v>1</v>
      </c>
      <c r="C1" s="28" t="s">
        <v>2</v>
      </c>
      <c r="D1" s="28" t="s">
        <v>3</v>
      </c>
      <c r="E1" s="28" t="s">
        <v>4</v>
      </c>
      <c r="F1" s="28" t="s">
        <v>5</v>
      </c>
      <c r="G1" s="28" t="s">
        <v>6</v>
      </c>
      <c r="H1" s="28" t="s">
        <v>7</v>
      </c>
      <c r="I1" s="28" t="s">
        <v>8</v>
      </c>
      <c r="J1" s="28" t="s">
        <v>9</v>
      </c>
      <c r="K1" s="28" t="s">
        <v>10</v>
      </c>
      <c r="L1" s="28" t="s">
        <v>11</v>
      </c>
      <c r="M1" s="28" t="s">
        <v>12</v>
      </c>
      <c r="N1" s="28" t="s">
        <v>13</v>
      </c>
      <c r="O1" s="28" t="s">
        <v>14</v>
      </c>
      <c r="P1" s="28" t="s">
        <v>15</v>
      </c>
      <c r="Q1" s="28" t="s">
        <v>16</v>
      </c>
      <c r="R1" s="28" t="s">
        <v>17</v>
      </c>
      <c r="S1" s="28" t="s">
        <v>18</v>
      </c>
      <c r="T1" s="28" t="s">
        <v>19</v>
      </c>
      <c r="U1" s="28" t="s">
        <v>20</v>
      </c>
      <c r="V1" s="28" t="s">
        <v>21</v>
      </c>
      <c r="W1" s="8" t="s">
        <v>22</v>
      </c>
      <c r="X1" s="3" t="s">
        <v>23</v>
      </c>
      <c r="Y1" s="3" t="s">
        <v>24</v>
      </c>
    </row>
    <row r="2">
      <c r="A2" s="24" t="s">
        <v>26195</v>
      </c>
      <c r="B2" s="24" t="s">
        <v>26196</v>
      </c>
      <c r="C2" s="24" t="s">
        <v>26197</v>
      </c>
      <c r="D2" s="17"/>
      <c r="E2" s="17"/>
      <c r="F2" s="17"/>
      <c r="G2" s="17"/>
      <c r="H2" s="17"/>
      <c r="I2" s="17"/>
      <c r="J2" s="19" t="s">
        <v>26198</v>
      </c>
      <c r="K2" s="24" t="s">
        <v>61</v>
      </c>
      <c r="L2" s="24" t="s">
        <v>1091</v>
      </c>
      <c r="M2" s="24" t="s">
        <v>26199</v>
      </c>
      <c r="N2" s="24" t="s">
        <v>26200</v>
      </c>
      <c r="O2" s="24" t="s">
        <v>26201</v>
      </c>
      <c r="P2" s="18">
        <v>1.0</v>
      </c>
      <c r="Q2" s="18">
        <v>1.0</v>
      </c>
      <c r="R2" s="17"/>
      <c r="S2" s="17"/>
      <c r="T2" s="17"/>
      <c r="U2" s="18">
        <v>166.0</v>
      </c>
      <c r="V2" s="24" t="s">
        <v>26202</v>
      </c>
      <c r="W2" s="10">
        <v>43943.0</v>
      </c>
      <c r="X2" s="6"/>
      <c r="Y2" s="1" t="s">
        <v>199</v>
      </c>
    </row>
    <row r="3">
      <c r="A3" s="24" t="s">
        <v>26203</v>
      </c>
      <c r="B3" s="24" t="s">
        <v>26204</v>
      </c>
      <c r="C3" s="24" t="s">
        <v>19113</v>
      </c>
      <c r="D3" s="17"/>
      <c r="E3" s="17"/>
      <c r="F3" s="17"/>
      <c r="G3" s="17"/>
      <c r="H3" s="24" t="s">
        <v>26205</v>
      </c>
      <c r="I3" s="17"/>
      <c r="J3" s="19" t="s">
        <v>26206</v>
      </c>
      <c r="K3" s="24" t="s">
        <v>401</v>
      </c>
      <c r="L3" s="24" t="s">
        <v>51</v>
      </c>
      <c r="M3" s="24" t="s">
        <v>51</v>
      </c>
      <c r="N3" s="24" t="s">
        <v>26207</v>
      </c>
      <c r="O3" s="24" t="s">
        <v>26208</v>
      </c>
      <c r="P3" s="18">
        <v>419.0</v>
      </c>
      <c r="Q3" s="18">
        <v>11.0</v>
      </c>
      <c r="R3" s="17"/>
      <c r="S3" s="18">
        <v>2.0</v>
      </c>
      <c r="T3" s="17"/>
      <c r="U3" s="18">
        <v>2066.0</v>
      </c>
      <c r="V3" s="24" t="s">
        <v>26209</v>
      </c>
      <c r="W3" s="10">
        <v>44019.0</v>
      </c>
      <c r="X3" s="1" t="s">
        <v>178</v>
      </c>
      <c r="Y3" s="1" t="s">
        <v>36</v>
      </c>
    </row>
    <row r="4">
      <c r="A4" s="24" t="s">
        <v>26210</v>
      </c>
      <c r="B4" s="24" t="s">
        <v>26211</v>
      </c>
      <c r="C4" s="24" t="s">
        <v>26212</v>
      </c>
      <c r="D4" s="17"/>
      <c r="E4" s="17"/>
      <c r="F4" s="17"/>
      <c r="G4" s="17"/>
      <c r="H4" s="24" t="s">
        <v>26213</v>
      </c>
      <c r="I4" s="17"/>
      <c r="J4" s="29" t="s">
        <v>26214</v>
      </c>
      <c r="K4" s="24" t="s">
        <v>61</v>
      </c>
      <c r="L4" s="24" t="s">
        <v>1091</v>
      </c>
      <c r="M4" s="24" t="s">
        <v>26199</v>
      </c>
      <c r="N4" s="24" t="s">
        <v>26215</v>
      </c>
      <c r="O4" s="24" t="s">
        <v>26216</v>
      </c>
      <c r="P4" s="18">
        <v>1.0</v>
      </c>
      <c r="Q4" s="18">
        <v>1.0</v>
      </c>
      <c r="R4" s="17"/>
      <c r="S4" s="17"/>
      <c r="T4" s="17"/>
      <c r="U4" s="18">
        <v>108.0</v>
      </c>
      <c r="V4" s="24" t="s">
        <v>26217</v>
      </c>
      <c r="W4" s="10">
        <v>43943.0</v>
      </c>
      <c r="X4" s="24"/>
      <c r="Y4" s="1" t="s">
        <v>199</v>
      </c>
    </row>
    <row r="5">
      <c r="A5" s="24" t="s">
        <v>26218</v>
      </c>
      <c r="B5" s="24" t="s">
        <v>26219</v>
      </c>
      <c r="C5" s="24" t="s">
        <v>26220</v>
      </c>
      <c r="D5" s="24" t="s">
        <v>26221</v>
      </c>
      <c r="E5" s="24" t="s">
        <v>26222</v>
      </c>
      <c r="F5" s="17"/>
      <c r="G5" s="24" t="s">
        <v>26223</v>
      </c>
      <c r="H5" s="17"/>
      <c r="I5" s="17"/>
      <c r="J5" s="19" t="s">
        <v>26224</v>
      </c>
      <c r="K5" s="24" t="s">
        <v>61</v>
      </c>
      <c r="L5" s="24" t="s">
        <v>1091</v>
      </c>
      <c r="M5" s="24" t="s">
        <v>26199</v>
      </c>
      <c r="N5" s="24" t="s">
        <v>26225</v>
      </c>
      <c r="O5" s="24" t="s">
        <v>26226</v>
      </c>
      <c r="P5" s="18">
        <v>1.0</v>
      </c>
      <c r="Q5" s="18">
        <v>1.0</v>
      </c>
      <c r="R5" s="17"/>
      <c r="S5" s="17"/>
      <c r="T5" s="17"/>
      <c r="U5" s="18">
        <v>19.0</v>
      </c>
      <c r="V5" s="24" t="s">
        <v>26227</v>
      </c>
      <c r="W5" s="10">
        <v>44338.0</v>
      </c>
      <c r="X5" s="24"/>
      <c r="Y5" s="1" t="s">
        <v>199</v>
      </c>
    </row>
    <row r="6">
      <c r="A6" s="24" t="s">
        <v>26228</v>
      </c>
      <c r="B6" s="24" t="s">
        <v>2695</v>
      </c>
      <c r="C6" s="24" t="s">
        <v>26229</v>
      </c>
      <c r="D6" s="17"/>
      <c r="E6" s="17"/>
      <c r="F6" s="17"/>
      <c r="G6" s="17"/>
      <c r="H6" s="24" t="s">
        <v>26230</v>
      </c>
      <c r="I6" s="17"/>
      <c r="J6" s="19" t="s">
        <v>26231</v>
      </c>
      <c r="K6" s="24" t="s">
        <v>30</v>
      </c>
      <c r="L6" s="24" t="s">
        <v>1091</v>
      </c>
      <c r="M6" s="24" t="s">
        <v>26232</v>
      </c>
      <c r="N6" s="24" t="s">
        <v>26233</v>
      </c>
      <c r="O6" s="24" t="s">
        <v>26234</v>
      </c>
      <c r="P6" s="18">
        <v>9.0</v>
      </c>
      <c r="Q6" s="18">
        <v>1.0</v>
      </c>
      <c r="R6" s="18">
        <v>3.0</v>
      </c>
      <c r="S6" s="17"/>
      <c r="T6" s="18">
        <v>34.0</v>
      </c>
      <c r="U6" s="18">
        <v>154.0</v>
      </c>
      <c r="V6" s="24" t="s">
        <v>26235</v>
      </c>
      <c r="W6" s="9"/>
      <c r="X6" s="24" t="s">
        <v>95</v>
      </c>
      <c r="Y6" s="1" t="s">
        <v>36</v>
      </c>
    </row>
    <row r="7">
      <c r="A7" s="24" t="s">
        <v>26236</v>
      </c>
      <c r="B7" s="24" t="s">
        <v>26237</v>
      </c>
      <c r="C7" s="24" t="s">
        <v>26238</v>
      </c>
      <c r="D7" s="24" t="s">
        <v>26239</v>
      </c>
      <c r="E7" s="17"/>
      <c r="F7" s="24" t="s">
        <v>26240</v>
      </c>
      <c r="G7" s="24" t="s">
        <v>21679</v>
      </c>
      <c r="H7" s="24" t="s">
        <v>26241</v>
      </c>
      <c r="I7" s="17"/>
      <c r="J7" s="29" t="s">
        <v>26242</v>
      </c>
      <c r="K7" s="24" t="s">
        <v>61</v>
      </c>
      <c r="L7" s="24" t="s">
        <v>1091</v>
      </c>
      <c r="M7" s="24" t="s">
        <v>26199</v>
      </c>
      <c r="N7" s="24" t="s">
        <v>26243</v>
      </c>
      <c r="O7" s="24" t="s">
        <v>26244</v>
      </c>
      <c r="P7" s="18">
        <v>1.0</v>
      </c>
      <c r="Q7" s="18">
        <v>1.0</v>
      </c>
      <c r="R7" s="17"/>
      <c r="S7" s="17"/>
      <c r="T7" s="17"/>
      <c r="U7" s="18">
        <v>134.0</v>
      </c>
      <c r="V7" s="24" t="s">
        <v>26245</v>
      </c>
      <c r="W7" s="9"/>
      <c r="X7" s="24" t="s">
        <v>95</v>
      </c>
      <c r="Y7" s="1" t="s">
        <v>199</v>
      </c>
    </row>
    <row r="8">
      <c r="A8" s="30" t="s">
        <v>26246</v>
      </c>
      <c r="B8" s="31" t="s">
        <v>26247</v>
      </c>
      <c r="C8" s="30" t="s">
        <v>26248</v>
      </c>
      <c r="D8" s="30" t="s">
        <v>26249</v>
      </c>
      <c r="E8" s="30" t="s">
        <v>26250</v>
      </c>
      <c r="F8" s="30" t="s">
        <v>26251</v>
      </c>
      <c r="G8" s="30" t="s">
        <v>26252</v>
      </c>
      <c r="H8" s="30" t="s">
        <v>26253</v>
      </c>
      <c r="I8" s="30" t="s">
        <v>26254</v>
      </c>
      <c r="J8" s="31" t="s">
        <v>26255</v>
      </c>
      <c r="K8" s="30" t="s">
        <v>401</v>
      </c>
      <c r="L8" s="30" t="s">
        <v>1091</v>
      </c>
      <c r="M8" s="30" t="s">
        <v>26256</v>
      </c>
      <c r="N8" s="30" t="s">
        <v>26257</v>
      </c>
      <c r="O8" s="30" t="s">
        <v>26258</v>
      </c>
      <c r="P8" s="30">
        <v>1.0</v>
      </c>
      <c r="Q8" s="30">
        <v>2.0</v>
      </c>
      <c r="R8" s="30">
        <v>57.0</v>
      </c>
      <c r="S8" s="30">
        <v>10.0</v>
      </c>
      <c r="T8" s="30">
        <v>113.0</v>
      </c>
      <c r="U8" s="30">
        <v>5881.0</v>
      </c>
      <c r="V8" s="30" t="s">
        <v>26259</v>
      </c>
      <c r="W8" s="9"/>
      <c r="X8" s="30" t="s">
        <v>95</v>
      </c>
      <c r="Y8" s="1" t="s">
        <v>36</v>
      </c>
    </row>
    <row r="9">
      <c r="A9" s="24" t="s">
        <v>26260</v>
      </c>
      <c r="B9" s="24" t="s">
        <v>26261</v>
      </c>
      <c r="C9" s="24" t="s">
        <v>26262</v>
      </c>
      <c r="D9" s="24" t="s">
        <v>26263</v>
      </c>
      <c r="E9" s="24" t="s">
        <v>26264</v>
      </c>
      <c r="F9" s="24" t="s">
        <v>26265</v>
      </c>
      <c r="G9" s="24" t="s">
        <v>18104</v>
      </c>
      <c r="H9" s="24" t="s">
        <v>26266</v>
      </c>
      <c r="I9" s="24" t="s">
        <v>26267</v>
      </c>
      <c r="J9" s="19" t="s">
        <v>26268</v>
      </c>
      <c r="K9" s="24" t="s">
        <v>401</v>
      </c>
      <c r="L9" s="24" t="s">
        <v>51</v>
      </c>
      <c r="M9" s="24" t="s">
        <v>26269</v>
      </c>
      <c r="N9" s="24" t="s">
        <v>26270</v>
      </c>
      <c r="O9" s="24" t="s">
        <v>26271</v>
      </c>
      <c r="P9" s="18">
        <v>1.0</v>
      </c>
      <c r="Q9" s="18">
        <v>2.0</v>
      </c>
      <c r="R9" s="18">
        <v>33.0</v>
      </c>
      <c r="S9" s="18">
        <v>7.0</v>
      </c>
      <c r="T9" s="18">
        <v>13.0</v>
      </c>
      <c r="U9" s="18">
        <v>304.0</v>
      </c>
      <c r="V9" s="24" t="s">
        <v>26272</v>
      </c>
      <c r="W9" s="9"/>
      <c r="X9" s="24" t="s">
        <v>95</v>
      </c>
      <c r="Y9" s="1" t="s">
        <v>36</v>
      </c>
    </row>
    <row r="10">
      <c r="A10" s="24" t="s">
        <v>26273</v>
      </c>
      <c r="B10" s="24" t="s">
        <v>26274</v>
      </c>
      <c r="C10" s="24" t="s">
        <v>26275</v>
      </c>
      <c r="D10" s="24" t="s">
        <v>26276</v>
      </c>
      <c r="E10" s="17"/>
      <c r="F10" s="24" t="s">
        <v>26277</v>
      </c>
      <c r="G10" s="24" t="s">
        <v>947</v>
      </c>
      <c r="H10" s="17"/>
      <c r="I10" s="17"/>
      <c r="J10" s="19" t="s">
        <v>26278</v>
      </c>
      <c r="K10" s="24" t="s">
        <v>61</v>
      </c>
      <c r="L10" s="24" t="s">
        <v>1091</v>
      </c>
      <c r="M10" s="24" t="s">
        <v>26199</v>
      </c>
      <c r="N10" s="24" t="s">
        <v>26279</v>
      </c>
      <c r="O10" s="24" t="s">
        <v>26280</v>
      </c>
      <c r="P10" s="18">
        <v>1.0</v>
      </c>
      <c r="Q10" s="18">
        <v>1.0</v>
      </c>
      <c r="R10" s="17"/>
      <c r="S10" s="17"/>
      <c r="T10" s="17"/>
      <c r="U10" s="18">
        <v>127.0</v>
      </c>
      <c r="V10" s="24" t="s">
        <v>26281</v>
      </c>
      <c r="W10" s="9"/>
      <c r="X10" s="24" t="s">
        <v>135</v>
      </c>
      <c r="Y10" s="1" t="s">
        <v>199</v>
      </c>
    </row>
    <row r="11">
      <c r="A11" s="24" t="s">
        <v>26282</v>
      </c>
      <c r="B11" s="24" t="s">
        <v>26283</v>
      </c>
      <c r="C11" s="24" t="s">
        <v>26284</v>
      </c>
      <c r="D11" s="24" t="s">
        <v>26285</v>
      </c>
      <c r="E11" s="17"/>
      <c r="F11" s="17"/>
      <c r="G11" s="24" t="s">
        <v>26286</v>
      </c>
      <c r="H11" s="24" t="s">
        <v>26287</v>
      </c>
      <c r="I11" s="24" t="s">
        <v>26288</v>
      </c>
      <c r="J11" s="29" t="s">
        <v>26289</v>
      </c>
      <c r="K11" s="24" t="s">
        <v>11191</v>
      </c>
      <c r="L11" s="24" t="s">
        <v>1091</v>
      </c>
      <c r="M11" s="24" t="s">
        <v>26290</v>
      </c>
      <c r="N11" s="24" t="s">
        <v>26291</v>
      </c>
      <c r="O11" s="24" t="s">
        <v>26292</v>
      </c>
      <c r="P11" s="18">
        <v>1.0</v>
      </c>
      <c r="Q11" s="18">
        <v>1.0</v>
      </c>
      <c r="R11" s="17"/>
      <c r="S11" s="17"/>
      <c r="T11" s="17"/>
      <c r="U11" s="18">
        <v>369.0</v>
      </c>
      <c r="V11" s="24" t="s">
        <v>26293</v>
      </c>
      <c r="W11" s="10">
        <v>43816.0</v>
      </c>
      <c r="X11" s="24" t="s">
        <v>95</v>
      </c>
      <c r="Y11" s="1" t="s">
        <v>36</v>
      </c>
    </row>
    <row r="12">
      <c r="A12" s="24" t="s">
        <v>26294</v>
      </c>
      <c r="B12" s="24" t="s">
        <v>26295</v>
      </c>
      <c r="C12" s="24" t="s">
        <v>26296</v>
      </c>
      <c r="D12" s="24" t="s">
        <v>26297</v>
      </c>
      <c r="E12" s="17"/>
      <c r="F12" s="17"/>
      <c r="G12" s="24" t="s">
        <v>26298</v>
      </c>
      <c r="H12" s="24" t="s">
        <v>26299</v>
      </c>
      <c r="I12" s="17"/>
      <c r="J12" s="29" t="s">
        <v>26300</v>
      </c>
      <c r="K12" s="24" t="s">
        <v>401</v>
      </c>
      <c r="L12" s="24" t="s">
        <v>1091</v>
      </c>
      <c r="M12" s="24" t="s">
        <v>26290</v>
      </c>
      <c r="N12" s="24" t="s">
        <v>26301</v>
      </c>
      <c r="O12" s="24" t="s">
        <v>26302</v>
      </c>
      <c r="P12" s="18">
        <v>2.0</v>
      </c>
      <c r="Q12" s="17"/>
      <c r="R12" s="17"/>
      <c r="S12" s="17"/>
      <c r="T12" s="18">
        <v>52.0</v>
      </c>
      <c r="U12" s="18">
        <v>1930.0</v>
      </c>
      <c r="V12" s="24" t="s">
        <v>26303</v>
      </c>
      <c r="W12" s="10">
        <v>43930.0</v>
      </c>
      <c r="X12" s="17"/>
      <c r="Y12" s="1" t="s">
        <v>36</v>
      </c>
    </row>
    <row r="13">
      <c r="A13" s="24" t="s">
        <v>26304</v>
      </c>
      <c r="B13" s="24" t="s">
        <v>26305</v>
      </c>
      <c r="C13" s="24" t="s">
        <v>26306</v>
      </c>
      <c r="D13" s="24" t="s">
        <v>26307</v>
      </c>
      <c r="E13" s="17"/>
      <c r="F13" s="17"/>
      <c r="G13" s="24" t="s">
        <v>7111</v>
      </c>
      <c r="H13" s="24" t="s">
        <v>26308</v>
      </c>
      <c r="I13" s="17"/>
      <c r="J13" s="29" t="s">
        <v>26309</v>
      </c>
      <c r="K13" s="24" t="s">
        <v>30</v>
      </c>
      <c r="L13" s="24" t="s">
        <v>1091</v>
      </c>
      <c r="M13" s="24" t="s">
        <v>26310</v>
      </c>
      <c r="N13" s="24" t="s">
        <v>26311</v>
      </c>
      <c r="O13" s="24" t="s">
        <v>26312</v>
      </c>
      <c r="P13" s="18">
        <v>1.0</v>
      </c>
      <c r="Q13" s="18">
        <v>1.0</v>
      </c>
      <c r="R13" s="17"/>
      <c r="S13" s="17"/>
      <c r="T13" s="17"/>
      <c r="U13" s="18">
        <v>40.0</v>
      </c>
      <c r="V13" s="24" t="s">
        <v>26313</v>
      </c>
      <c r="W13" s="10">
        <v>44177.0</v>
      </c>
      <c r="X13" s="24" t="s">
        <v>95</v>
      </c>
      <c r="Y13" s="1" t="s">
        <v>36</v>
      </c>
    </row>
    <row r="14">
      <c r="A14" s="24" t="s">
        <v>26314</v>
      </c>
      <c r="B14" s="24" t="s">
        <v>26315</v>
      </c>
      <c r="C14" s="24" t="s">
        <v>19113</v>
      </c>
      <c r="D14" s="17"/>
      <c r="E14" s="17"/>
      <c r="F14" s="17"/>
      <c r="G14" s="17"/>
      <c r="H14" s="17"/>
      <c r="I14" s="17"/>
      <c r="J14" s="29" t="s">
        <v>26316</v>
      </c>
      <c r="K14" s="24" t="s">
        <v>401</v>
      </c>
      <c r="L14" s="24" t="s">
        <v>1091</v>
      </c>
      <c r="M14" s="24" t="s">
        <v>26317</v>
      </c>
      <c r="N14" s="24" t="s">
        <v>26318</v>
      </c>
      <c r="O14" s="24" t="s">
        <v>26319</v>
      </c>
      <c r="P14" s="18">
        <v>419.0</v>
      </c>
      <c r="Q14" s="18">
        <v>19.0</v>
      </c>
      <c r="R14" s="18">
        <v>2.0</v>
      </c>
      <c r="S14" s="18">
        <v>1.0</v>
      </c>
      <c r="T14" s="17"/>
      <c r="U14" s="18">
        <v>744.0</v>
      </c>
      <c r="V14" s="24" t="s">
        <v>26320</v>
      </c>
      <c r="W14" s="10">
        <v>43725.0</v>
      </c>
      <c r="X14" s="1" t="s">
        <v>178</v>
      </c>
      <c r="Y14" s="1" t="s">
        <v>36</v>
      </c>
    </row>
    <row r="15">
      <c r="A15" s="24" t="s">
        <v>26321</v>
      </c>
      <c r="B15" s="24" t="s">
        <v>26322</v>
      </c>
      <c r="C15" s="24" t="s">
        <v>26323</v>
      </c>
      <c r="D15" s="24" t="s">
        <v>26324</v>
      </c>
      <c r="E15" s="17"/>
      <c r="F15" s="24" t="s">
        <v>26325</v>
      </c>
      <c r="G15" s="24" t="s">
        <v>26326</v>
      </c>
      <c r="H15" s="17"/>
      <c r="I15" s="17"/>
      <c r="J15" s="29" t="s">
        <v>26327</v>
      </c>
      <c r="K15" s="24" t="s">
        <v>30</v>
      </c>
      <c r="L15" s="24" t="s">
        <v>1091</v>
      </c>
      <c r="M15" s="24" t="s">
        <v>26328</v>
      </c>
      <c r="N15" s="24" t="s">
        <v>26329</v>
      </c>
      <c r="O15" s="24" t="s">
        <v>26330</v>
      </c>
      <c r="P15" s="18">
        <v>1.0</v>
      </c>
      <c r="Q15" s="17"/>
      <c r="R15" s="17"/>
      <c r="S15" s="17"/>
      <c r="T15" s="18">
        <v>3.0</v>
      </c>
      <c r="U15" s="18">
        <v>379.0</v>
      </c>
      <c r="V15" s="24" t="s">
        <v>26331</v>
      </c>
      <c r="W15" s="9"/>
      <c r="X15" s="24" t="s">
        <v>95</v>
      </c>
      <c r="Y15" s="1" t="s">
        <v>36</v>
      </c>
    </row>
    <row r="16">
      <c r="A16" s="24" t="s">
        <v>26332</v>
      </c>
      <c r="B16" s="24" t="s">
        <v>26333</v>
      </c>
      <c r="C16" s="24" t="s">
        <v>26334</v>
      </c>
      <c r="D16" s="24" t="s">
        <v>26335</v>
      </c>
      <c r="E16" s="17"/>
      <c r="F16" s="17"/>
      <c r="G16" s="24" t="s">
        <v>26336</v>
      </c>
      <c r="H16" s="17"/>
      <c r="I16" s="17"/>
      <c r="J16" s="29" t="s">
        <v>26337</v>
      </c>
      <c r="K16" s="24" t="s">
        <v>61</v>
      </c>
      <c r="L16" s="24" t="s">
        <v>79</v>
      </c>
      <c r="M16" s="24" t="s">
        <v>26338</v>
      </c>
      <c r="N16" s="24" t="s">
        <v>26339</v>
      </c>
      <c r="O16" s="24" t="s">
        <v>26340</v>
      </c>
      <c r="P16" s="18">
        <v>1.0</v>
      </c>
      <c r="Q16" s="18">
        <v>1.0</v>
      </c>
      <c r="R16" s="17"/>
      <c r="S16" s="17"/>
      <c r="T16" s="17"/>
      <c r="U16" s="18">
        <v>79.0</v>
      </c>
      <c r="V16" s="24" t="s">
        <v>26341</v>
      </c>
      <c r="W16" s="9"/>
      <c r="X16" s="17"/>
      <c r="Y16" s="1" t="s">
        <v>199</v>
      </c>
    </row>
    <row r="17">
      <c r="A17" s="24" t="s">
        <v>26342</v>
      </c>
      <c r="B17" s="24" t="s">
        <v>26343</v>
      </c>
      <c r="C17" s="24" t="s">
        <v>26344</v>
      </c>
      <c r="D17" s="17"/>
      <c r="E17" s="17"/>
      <c r="F17" s="17"/>
      <c r="G17" s="17"/>
      <c r="H17" s="24" t="s">
        <v>26345</v>
      </c>
      <c r="I17" s="17"/>
      <c r="J17" s="29" t="s">
        <v>26346</v>
      </c>
      <c r="K17" s="24" t="s">
        <v>401</v>
      </c>
      <c r="L17" s="24" t="s">
        <v>51</v>
      </c>
      <c r="M17" s="24" t="s">
        <v>51</v>
      </c>
      <c r="N17" s="24" t="s">
        <v>26347</v>
      </c>
      <c r="O17" s="24" t="s">
        <v>26348</v>
      </c>
      <c r="P17" s="18">
        <v>14.0</v>
      </c>
      <c r="Q17" s="17"/>
      <c r="R17" s="17"/>
      <c r="S17" s="17"/>
      <c r="T17" s="18">
        <v>4.0</v>
      </c>
      <c r="U17" s="18">
        <v>380.0</v>
      </c>
      <c r="V17" s="24" t="s">
        <v>26349</v>
      </c>
      <c r="W17" s="10">
        <v>43974.0</v>
      </c>
      <c r="X17" s="24" t="s">
        <v>95</v>
      </c>
      <c r="Y17" s="1" t="s">
        <v>36</v>
      </c>
    </row>
    <row r="18">
      <c r="A18" s="24" t="s">
        <v>26350</v>
      </c>
      <c r="B18" s="24" t="s">
        <v>26351</v>
      </c>
      <c r="C18" s="24" t="s">
        <v>26352</v>
      </c>
      <c r="D18" s="24" t="s">
        <v>26353</v>
      </c>
      <c r="E18" s="17"/>
      <c r="F18" s="17"/>
      <c r="G18" s="17"/>
      <c r="H18" s="17"/>
      <c r="I18" s="17"/>
      <c r="J18" s="29" t="s">
        <v>26354</v>
      </c>
      <c r="K18" s="24" t="s">
        <v>401</v>
      </c>
      <c r="L18" s="24" t="s">
        <v>1091</v>
      </c>
      <c r="M18" s="24" t="s">
        <v>26290</v>
      </c>
      <c r="N18" s="24" t="s">
        <v>26355</v>
      </c>
      <c r="O18" s="24" t="s">
        <v>26356</v>
      </c>
      <c r="P18" s="18">
        <v>1.0</v>
      </c>
      <c r="Q18" s="17"/>
      <c r="R18" s="17"/>
      <c r="S18" s="17"/>
      <c r="T18" s="17"/>
      <c r="U18" s="18">
        <v>251.0</v>
      </c>
      <c r="V18" s="24" t="s">
        <v>26357</v>
      </c>
      <c r="W18" s="10">
        <v>42741.0</v>
      </c>
      <c r="X18" s="24"/>
      <c r="Y18" s="1"/>
    </row>
    <row r="19">
      <c r="A19" s="24" t="s">
        <v>26358</v>
      </c>
      <c r="B19" s="24" t="s">
        <v>26359</v>
      </c>
      <c r="C19" s="24" t="s">
        <v>22827</v>
      </c>
      <c r="D19" s="24" t="s">
        <v>22828</v>
      </c>
      <c r="E19" s="17"/>
      <c r="F19" s="24" t="s">
        <v>22829</v>
      </c>
      <c r="G19" s="24" t="s">
        <v>26360</v>
      </c>
      <c r="H19" s="17"/>
      <c r="I19" s="24" t="s">
        <v>26361</v>
      </c>
      <c r="J19" s="29" t="s">
        <v>26362</v>
      </c>
      <c r="K19" s="24" t="s">
        <v>401</v>
      </c>
      <c r="L19" s="24" t="s">
        <v>1091</v>
      </c>
      <c r="M19" s="24" t="s">
        <v>26363</v>
      </c>
      <c r="N19" s="24" t="s">
        <v>26364</v>
      </c>
      <c r="O19" s="24" t="s">
        <v>26365</v>
      </c>
      <c r="P19" s="18">
        <v>1.0</v>
      </c>
      <c r="Q19" s="18">
        <v>1.0</v>
      </c>
      <c r="R19" s="18">
        <v>2.0</v>
      </c>
      <c r="S19" s="18">
        <v>1.0</v>
      </c>
      <c r="T19" s="17"/>
      <c r="U19" s="18">
        <v>831.0</v>
      </c>
      <c r="V19" s="24" t="s">
        <v>26366</v>
      </c>
      <c r="W19" s="10">
        <v>42444.0</v>
      </c>
      <c r="X19" s="24" t="s">
        <v>95</v>
      </c>
      <c r="Y19" s="1" t="s">
        <v>36</v>
      </c>
    </row>
    <row r="20">
      <c r="A20" s="24" t="s">
        <v>26367</v>
      </c>
      <c r="B20" s="24" t="s">
        <v>26368</v>
      </c>
      <c r="C20" s="24" t="s">
        <v>26369</v>
      </c>
      <c r="D20" s="24" t="s">
        <v>26370</v>
      </c>
      <c r="E20" s="17"/>
      <c r="F20" s="24" t="s">
        <v>26371</v>
      </c>
      <c r="G20" s="24" t="s">
        <v>26372</v>
      </c>
      <c r="H20" s="17"/>
      <c r="I20" s="17"/>
      <c r="J20" s="29" t="s">
        <v>26373</v>
      </c>
      <c r="K20" s="24" t="s">
        <v>61</v>
      </c>
      <c r="L20" s="24" t="s">
        <v>1091</v>
      </c>
      <c r="M20" s="24" t="s">
        <v>26199</v>
      </c>
      <c r="N20" s="24" t="s">
        <v>26374</v>
      </c>
      <c r="O20" s="24" t="s">
        <v>26375</v>
      </c>
      <c r="P20" s="18">
        <v>1.0</v>
      </c>
      <c r="Q20" s="18">
        <v>1.0</v>
      </c>
      <c r="R20" s="17"/>
      <c r="S20" s="17"/>
      <c r="T20" s="17"/>
      <c r="U20" s="18">
        <v>110.0</v>
      </c>
      <c r="V20" s="24" t="s">
        <v>26376</v>
      </c>
      <c r="W20" s="10">
        <v>43943.0</v>
      </c>
      <c r="X20" s="24" t="s">
        <v>95</v>
      </c>
      <c r="Y20" s="1" t="s">
        <v>199</v>
      </c>
    </row>
    <row r="21">
      <c r="A21" s="24" t="s">
        <v>26377</v>
      </c>
      <c r="B21" s="24" t="s">
        <v>26378</v>
      </c>
      <c r="C21" s="24" t="s">
        <v>26379</v>
      </c>
      <c r="D21" s="24" t="s">
        <v>26380</v>
      </c>
      <c r="E21" s="24" t="s">
        <v>26381</v>
      </c>
      <c r="F21" s="24" t="s">
        <v>26382</v>
      </c>
      <c r="G21" s="24" t="s">
        <v>10519</v>
      </c>
      <c r="H21" s="24" t="s">
        <v>26383</v>
      </c>
      <c r="I21" s="24" t="s">
        <v>26384</v>
      </c>
      <c r="J21" s="29" t="s">
        <v>26385</v>
      </c>
      <c r="K21" s="24" t="s">
        <v>30</v>
      </c>
      <c r="L21" s="24" t="s">
        <v>51</v>
      </c>
      <c r="M21" s="24" t="s">
        <v>26386</v>
      </c>
      <c r="N21" s="24" t="s">
        <v>26387</v>
      </c>
      <c r="O21" s="24" t="s">
        <v>26388</v>
      </c>
      <c r="P21" s="18">
        <v>1.0</v>
      </c>
      <c r="Q21" s="18">
        <v>3.0</v>
      </c>
      <c r="R21" s="18">
        <v>18.0</v>
      </c>
      <c r="S21" s="18">
        <v>5.0</v>
      </c>
      <c r="T21" s="18">
        <v>5.0</v>
      </c>
      <c r="U21" s="18">
        <v>260.0</v>
      </c>
      <c r="V21" s="24" t="s">
        <v>26389</v>
      </c>
      <c r="W21" s="10">
        <v>43378.0</v>
      </c>
      <c r="X21" s="24" t="s">
        <v>95</v>
      </c>
      <c r="Y21" s="1" t="s">
        <v>36</v>
      </c>
    </row>
    <row r="22">
      <c r="A22" s="24" t="s">
        <v>26390</v>
      </c>
      <c r="B22" s="24" t="s">
        <v>26391</v>
      </c>
      <c r="C22" s="24" t="s">
        <v>26323</v>
      </c>
      <c r="D22" s="24" t="s">
        <v>26324</v>
      </c>
      <c r="E22" s="17"/>
      <c r="F22" s="24" t="s">
        <v>26325</v>
      </c>
      <c r="G22" s="24" t="s">
        <v>26326</v>
      </c>
      <c r="H22" s="24" t="s">
        <v>26392</v>
      </c>
      <c r="I22" s="24" t="s">
        <v>26393</v>
      </c>
      <c r="J22" s="29" t="s">
        <v>26394</v>
      </c>
      <c r="K22" s="24" t="s">
        <v>30</v>
      </c>
      <c r="L22" s="24" t="s">
        <v>1091</v>
      </c>
      <c r="M22" s="24" t="s">
        <v>26395</v>
      </c>
      <c r="N22" s="24" t="s">
        <v>26396</v>
      </c>
      <c r="O22" s="24" t="s">
        <v>26397</v>
      </c>
      <c r="P22" s="18">
        <v>1.0</v>
      </c>
      <c r="Q22" s="17"/>
      <c r="R22" s="17"/>
      <c r="S22" s="17"/>
      <c r="T22" s="18">
        <v>7.0</v>
      </c>
      <c r="U22" s="18">
        <v>1222.0</v>
      </c>
      <c r="V22" s="24" t="s">
        <v>26398</v>
      </c>
      <c r="W22" s="10">
        <v>43967.0</v>
      </c>
      <c r="X22" s="24" t="s">
        <v>95</v>
      </c>
      <c r="Y22" s="1" t="s">
        <v>168</v>
      </c>
    </row>
    <row r="23">
      <c r="A23" s="24" t="s">
        <v>26399</v>
      </c>
      <c r="B23" s="24" t="s">
        <v>26400</v>
      </c>
      <c r="C23" s="24" t="s">
        <v>26401</v>
      </c>
      <c r="D23" s="24" t="s">
        <v>26402</v>
      </c>
      <c r="E23" s="17"/>
      <c r="F23" s="17"/>
      <c r="G23" s="24" t="s">
        <v>26403</v>
      </c>
      <c r="H23" s="24" t="s">
        <v>26404</v>
      </c>
      <c r="I23" s="17"/>
      <c r="J23" s="29" t="s">
        <v>26405</v>
      </c>
      <c r="K23" s="24" t="s">
        <v>663</v>
      </c>
      <c r="L23" s="24" t="s">
        <v>51</v>
      </c>
      <c r="M23" s="24" t="s">
        <v>26406</v>
      </c>
      <c r="N23" s="24" t="s">
        <v>26407</v>
      </c>
      <c r="O23" s="24" t="s">
        <v>26408</v>
      </c>
      <c r="P23" s="18">
        <v>1.0</v>
      </c>
      <c r="Q23" s="18">
        <v>1.0</v>
      </c>
      <c r="R23" s="17"/>
      <c r="S23" s="17"/>
      <c r="T23" s="18">
        <v>2.0</v>
      </c>
      <c r="U23" s="18">
        <v>67.0</v>
      </c>
      <c r="V23" s="24" t="s">
        <v>26409</v>
      </c>
      <c r="W23" s="10">
        <v>43436.0</v>
      </c>
      <c r="X23" s="17"/>
      <c r="Y23" s="1"/>
    </row>
    <row r="24">
      <c r="A24" s="24" t="s">
        <v>26410</v>
      </c>
      <c r="B24" s="24" t="s">
        <v>26411</v>
      </c>
      <c r="C24" s="24" t="s">
        <v>26412</v>
      </c>
      <c r="D24" s="24" t="s">
        <v>26413</v>
      </c>
      <c r="E24" s="17"/>
      <c r="F24" s="24" t="s">
        <v>26414</v>
      </c>
      <c r="G24" s="24" t="s">
        <v>26415</v>
      </c>
      <c r="H24" s="24" t="s">
        <v>26416</v>
      </c>
      <c r="I24" s="17"/>
      <c r="J24" s="29" t="s">
        <v>26417</v>
      </c>
      <c r="K24" s="24" t="s">
        <v>401</v>
      </c>
      <c r="L24" s="24" t="s">
        <v>1091</v>
      </c>
      <c r="M24" s="24" t="s">
        <v>26418</v>
      </c>
      <c r="N24" s="24" t="s">
        <v>26419</v>
      </c>
      <c r="O24" s="24" t="s">
        <v>26420</v>
      </c>
      <c r="P24" s="18">
        <v>1.0</v>
      </c>
      <c r="Q24" s="18">
        <v>1.0</v>
      </c>
      <c r="R24" s="18">
        <v>31.0</v>
      </c>
      <c r="S24" s="18">
        <v>4.0</v>
      </c>
      <c r="T24" s="18">
        <v>25.0</v>
      </c>
      <c r="U24" s="18">
        <v>577.0</v>
      </c>
      <c r="V24" s="24" t="s">
        <v>26421</v>
      </c>
      <c r="W24" s="10">
        <v>43049.0</v>
      </c>
      <c r="X24" s="24" t="s">
        <v>95</v>
      </c>
      <c r="Y24" s="1" t="s">
        <v>36</v>
      </c>
    </row>
    <row r="25">
      <c r="A25" s="24" t="s">
        <v>26422</v>
      </c>
      <c r="B25" s="24" t="s">
        <v>26423</v>
      </c>
      <c r="C25" s="24" t="s">
        <v>26424</v>
      </c>
      <c r="D25" s="24" t="s">
        <v>26425</v>
      </c>
      <c r="E25" s="24" t="s">
        <v>26426</v>
      </c>
      <c r="F25" s="17"/>
      <c r="G25" s="24" t="s">
        <v>26427</v>
      </c>
      <c r="H25" s="24" t="s">
        <v>26428</v>
      </c>
      <c r="I25" s="17"/>
      <c r="J25" s="29" t="s">
        <v>26429</v>
      </c>
      <c r="K25" s="24" t="s">
        <v>30</v>
      </c>
      <c r="L25" s="24" t="s">
        <v>51</v>
      </c>
      <c r="M25" s="24" t="s">
        <v>26430</v>
      </c>
      <c r="N25" s="24" t="s">
        <v>26431</v>
      </c>
      <c r="O25" s="24" t="s">
        <v>26432</v>
      </c>
      <c r="P25" s="18">
        <v>1.0</v>
      </c>
      <c r="Q25" s="18">
        <v>1.0</v>
      </c>
      <c r="R25" s="17"/>
      <c r="S25" s="18">
        <v>1.0</v>
      </c>
      <c r="T25" s="17"/>
      <c r="U25" s="18">
        <v>388.0</v>
      </c>
      <c r="V25" s="24" t="s">
        <v>26433</v>
      </c>
      <c r="W25" s="10">
        <v>44019.0</v>
      </c>
      <c r="X25" s="24" t="s">
        <v>95</v>
      </c>
      <c r="Y25" s="1" t="s">
        <v>199</v>
      </c>
    </row>
    <row r="26">
      <c r="A26" s="24" t="s">
        <v>26434</v>
      </c>
      <c r="B26" s="24" t="s">
        <v>26435</v>
      </c>
      <c r="C26" s="24" t="s">
        <v>26436</v>
      </c>
      <c r="D26" s="24" t="s">
        <v>26437</v>
      </c>
      <c r="E26" s="24" t="s">
        <v>26438</v>
      </c>
      <c r="F26" s="24" t="s">
        <v>26439</v>
      </c>
      <c r="G26" s="24" t="s">
        <v>26440</v>
      </c>
      <c r="H26" s="24" t="s">
        <v>26441</v>
      </c>
      <c r="I26" s="24" t="s">
        <v>26442</v>
      </c>
      <c r="J26" s="29" t="s">
        <v>26443</v>
      </c>
      <c r="K26" s="24" t="s">
        <v>30</v>
      </c>
      <c r="L26" s="24" t="s">
        <v>1091</v>
      </c>
      <c r="M26" s="24" t="s">
        <v>26290</v>
      </c>
      <c r="N26" s="24" t="s">
        <v>26444</v>
      </c>
      <c r="O26" s="24" t="s">
        <v>26445</v>
      </c>
      <c r="P26" s="18">
        <v>2.0</v>
      </c>
      <c r="Q26" s="18">
        <v>2.0</v>
      </c>
      <c r="R26" s="18">
        <v>2.0</v>
      </c>
      <c r="S26" s="18">
        <v>1.0</v>
      </c>
      <c r="T26" s="18">
        <v>3.0</v>
      </c>
      <c r="U26" s="18">
        <v>558.0</v>
      </c>
      <c r="V26" s="24" t="s">
        <v>26446</v>
      </c>
      <c r="W26" s="9"/>
      <c r="X26" s="24" t="s">
        <v>95</v>
      </c>
      <c r="Y26" s="1" t="s">
        <v>36</v>
      </c>
    </row>
    <row r="27">
      <c r="A27" s="24" t="s">
        <v>26447</v>
      </c>
      <c r="B27" s="24" t="s">
        <v>26448</v>
      </c>
      <c r="C27" s="24" t="s">
        <v>26449</v>
      </c>
      <c r="D27" s="24" t="s">
        <v>26450</v>
      </c>
      <c r="E27" s="24" t="s">
        <v>26451</v>
      </c>
      <c r="F27" s="17"/>
      <c r="G27" s="24" t="s">
        <v>26452</v>
      </c>
      <c r="H27" s="24"/>
      <c r="I27" s="17"/>
      <c r="J27" s="29" t="s">
        <v>26453</v>
      </c>
      <c r="K27" s="24" t="s">
        <v>61</v>
      </c>
      <c r="L27" s="24" t="s">
        <v>1091</v>
      </c>
      <c r="M27" s="24" t="s">
        <v>26199</v>
      </c>
      <c r="N27" s="24" t="s">
        <v>26454</v>
      </c>
      <c r="O27" s="24" t="s">
        <v>26455</v>
      </c>
      <c r="P27" s="18">
        <v>1.0</v>
      </c>
      <c r="Q27" s="18">
        <v>1.0</v>
      </c>
      <c r="R27" s="17"/>
      <c r="S27" s="17"/>
      <c r="T27" s="17"/>
      <c r="U27" s="18">
        <v>133.0</v>
      </c>
      <c r="V27" s="24" t="s">
        <v>26456</v>
      </c>
      <c r="W27" s="10">
        <v>43943.0</v>
      </c>
      <c r="X27" s="17"/>
      <c r="Y27" s="1" t="s">
        <v>199</v>
      </c>
    </row>
    <row r="28">
      <c r="A28" s="24" t="s">
        <v>26457</v>
      </c>
      <c r="B28" s="24" t="s">
        <v>26458</v>
      </c>
      <c r="C28" s="24" t="s">
        <v>26459</v>
      </c>
      <c r="D28" s="17"/>
      <c r="E28" s="17"/>
      <c r="F28" s="17"/>
      <c r="G28" s="17"/>
      <c r="H28" s="24" t="s">
        <v>26460</v>
      </c>
      <c r="I28" s="24" t="s">
        <v>26461</v>
      </c>
      <c r="J28" s="29" t="s">
        <v>26462</v>
      </c>
      <c r="K28" s="24" t="s">
        <v>401</v>
      </c>
      <c r="L28" s="24" t="s">
        <v>1091</v>
      </c>
      <c r="M28" s="24" t="s">
        <v>26418</v>
      </c>
      <c r="N28" s="24" t="s">
        <v>26463</v>
      </c>
      <c r="O28" s="24" t="s">
        <v>26464</v>
      </c>
      <c r="P28" s="18">
        <v>1.0</v>
      </c>
      <c r="Q28" s="18">
        <v>1.0</v>
      </c>
      <c r="R28" s="18">
        <v>50.0</v>
      </c>
      <c r="S28" s="18">
        <v>6.0</v>
      </c>
      <c r="T28" s="18">
        <v>3.0</v>
      </c>
      <c r="U28" s="18">
        <v>677.0</v>
      </c>
      <c r="V28" s="24" t="s">
        <v>26465</v>
      </c>
      <c r="W28" s="10">
        <v>43569.0</v>
      </c>
      <c r="X28" s="17"/>
      <c r="Y28" s="1" t="s">
        <v>36</v>
      </c>
    </row>
    <row r="29">
      <c r="A29" s="24" t="s">
        <v>26466</v>
      </c>
      <c r="B29" s="24" t="s">
        <v>26467</v>
      </c>
      <c r="C29" s="24" t="s">
        <v>26468</v>
      </c>
      <c r="D29" s="24" t="s">
        <v>26469</v>
      </c>
      <c r="E29" s="24" t="s">
        <v>26470</v>
      </c>
      <c r="F29" s="17"/>
      <c r="G29" s="24" t="s">
        <v>26471</v>
      </c>
      <c r="H29" s="24" t="s">
        <v>26472</v>
      </c>
      <c r="I29" s="24"/>
      <c r="J29" s="29" t="s">
        <v>26473</v>
      </c>
      <c r="K29" s="24" t="s">
        <v>30</v>
      </c>
      <c r="L29" s="24" t="s">
        <v>30</v>
      </c>
      <c r="M29" s="17"/>
      <c r="N29" s="24" t="s">
        <v>26474</v>
      </c>
      <c r="O29" s="24" t="s">
        <v>26475</v>
      </c>
      <c r="P29" s="18">
        <v>1.0</v>
      </c>
      <c r="Q29" s="18">
        <v>1.0</v>
      </c>
      <c r="R29" s="17"/>
      <c r="S29" s="17"/>
      <c r="T29" s="17"/>
      <c r="U29" s="18">
        <v>388.0</v>
      </c>
      <c r="V29" s="24" t="s">
        <v>26476</v>
      </c>
      <c r="W29" s="10">
        <v>44148.0</v>
      </c>
      <c r="X29" s="24" t="s">
        <v>135</v>
      </c>
      <c r="Y29" s="1" t="s">
        <v>199</v>
      </c>
    </row>
    <row r="30">
      <c r="A30" s="24" t="s">
        <v>26477</v>
      </c>
      <c r="B30" s="24" t="s">
        <v>26478</v>
      </c>
      <c r="C30" s="24" t="s">
        <v>26479</v>
      </c>
      <c r="D30" s="24" t="s">
        <v>26480</v>
      </c>
      <c r="E30" s="17"/>
      <c r="F30" s="24" t="s">
        <v>26481</v>
      </c>
      <c r="G30" s="24" t="s">
        <v>25822</v>
      </c>
      <c r="H30" s="24" t="s">
        <v>26482</v>
      </c>
      <c r="I30" s="24" t="s">
        <v>26483</v>
      </c>
      <c r="J30" s="29" t="s">
        <v>26484</v>
      </c>
      <c r="K30" s="24" t="s">
        <v>401</v>
      </c>
      <c r="L30" s="24" t="s">
        <v>1091</v>
      </c>
      <c r="M30" s="24" t="s">
        <v>26418</v>
      </c>
      <c r="N30" s="24" t="s">
        <v>26485</v>
      </c>
      <c r="O30" s="24" t="s">
        <v>26486</v>
      </c>
      <c r="P30" s="18">
        <v>1.0</v>
      </c>
      <c r="Q30" s="17"/>
      <c r="R30" s="18">
        <v>3.0</v>
      </c>
      <c r="S30" s="18">
        <v>1.0</v>
      </c>
      <c r="T30" s="18">
        <v>1.0</v>
      </c>
      <c r="U30" s="18">
        <v>195.0</v>
      </c>
      <c r="V30" s="24" t="s">
        <v>26487</v>
      </c>
      <c r="W30" s="10">
        <v>44085.0</v>
      </c>
      <c r="X30" s="24" t="s">
        <v>95</v>
      </c>
      <c r="Y30" s="1" t="s">
        <v>36</v>
      </c>
    </row>
    <row r="31">
      <c r="A31" s="24" t="s">
        <v>26488</v>
      </c>
      <c r="B31" s="24" t="s">
        <v>26489</v>
      </c>
      <c r="C31" s="24" t="s">
        <v>26284</v>
      </c>
      <c r="D31" s="24" t="s">
        <v>26285</v>
      </c>
      <c r="E31" s="17"/>
      <c r="F31" s="17"/>
      <c r="G31" s="24" t="s">
        <v>26286</v>
      </c>
      <c r="H31" s="24" t="s">
        <v>26490</v>
      </c>
      <c r="I31" s="24" t="s">
        <v>26491</v>
      </c>
      <c r="J31" s="29" t="s">
        <v>26492</v>
      </c>
      <c r="K31" s="24" t="s">
        <v>401</v>
      </c>
      <c r="L31" s="24" t="s">
        <v>1091</v>
      </c>
      <c r="M31" s="24" t="s">
        <v>26290</v>
      </c>
      <c r="N31" s="24" t="s">
        <v>26493</v>
      </c>
      <c r="O31" s="24" t="s">
        <v>26494</v>
      </c>
      <c r="P31" s="18">
        <v>1.0</v>
      </c>
      <c r="Q31" s="18">
        <v>1.0</v>
      </c>
      <c r="R31" s="18">
        <v>2.0</v>
      </c>
      <c r="S31" s="17"/>
      <c r="T31" s="18">
        <v>1.0</v>
      </c>
      <c r="U31" s="18">
        <v>849.0</v>
      </c>
      <c r="V31" s="24" t="s">
        <v>26495</v>
      </c>
      <c r="W31" s="10">
        <v>43809.0</v>
      </c>
      <c r="X31" s="24" t="s">
        <v>95</v>
      </c>
      <c r="Y31" s="1" t="s">
        <v>36</v>
      </c>
    </row>
    <row r="32">
      <c r="A32" s="24" t="s">
        <v>26496</v>
      </c>
      <c r="B32" s="24" t="s">
        <v>26497</v>
      </c>
      <c r="C32" s="24" t="s">
        <v>26498</v>
      </c>
      <c r="D32" s="24" t="s">
        <v>26499</v>
      </c>
      <c r="E32" s="24" t="s">
        <v>26500</v>
      </c>
      <c r="F32" s="24" t="s">
        <v>26501</v>
      </c>
      <c r="G32" s="24" t="s">
        <v>26502</v>
      </c>
      <c r="H32" s="24" t="s">
        <v>26503</v>
      </c>
      <c r="I32" s="24" t="s">
        <v>26504</v>
      </c>
      <c r="J32" s="29" t="s">
        <v>26505</v>
      </c>
      <c r="K32" s="24" t="s">
        <v>401</v>
      </c>
      <c r="L32" s="24" t="s">
        <v>1091</v>
      </c>
      <c r="M32" s="24" t="s">
        <v>26290</v>
      </c>
      <c r="N32" s="24" t="s">
        <v>26506</v>
      </c>
      <c r="O32" s="24" t="s">
        <v>26507</v>
      </c>
      <c r="P32" s="18">
        <v>1.0</v>
      </c>
      <c r="Q32" s="18">
        <v>1.0</v>
      </c>
      <c r="R32" s="18">
        <v>7.0</v>
      </c>
      <c r="S32" s="17"/>
      <c r="T32" s="17"/>
      <c r="U32" s="18">
        <v>190.0</v>
      </c>
      <c r="V32" s="24" t="s">
        <v>26508</v>
      </c>
      <c r="W32" s="9"/>
      <c r="X32" s="24" t="s">
        <v>95</v>
      </c>
      <c r="Y32" s="1" t="s">
        <v>36</v>
      </c>
    </row>
    <row r="33">
      <c r="A33" s="24" t="s">
        <v>26509</v>
      </c>
      <c r="B33" s="24" t="s">
        <v>26510</v>
      </c>
      <c r="C33" s="24" t="s">
        <v>26511</v>
      </c>
      <c r="D33" s="17"/>
      <c r="E33" s="17"/>
      <c r="F33" s="17"/>
      <c r="G33" s="17"/>
      <c r="H33" s="24" t="s">
        <v>26512</v>
      </c>
      <c r="I33" s="24" t="s">
        <v>26513</v>
      </c>
      <c r="J33" s="29" t="s">
        <v>26514</v>
      </c>
      <c r="K33" s="24" t="s">
        <v>401</v>
      </c>
      <c r="L33" s="24" t="s">
        <v>1091</v>
      </c>
      <c r="M33" s="24" t="s">
        <v>26328</v>
      </c>
      <c r="N33" s="24" t="s">
        <v>26515</v>
      </c>
      <c r="O33" s="24" t="s">
        <v>26516</v>
      </c>
      <c r="P33" s="18">
        <v>2.0</v>
      </c>
      <c r="Q33" s="18">
        <v>1.0</v>
      </c>
      <c r="R33" s="18">
        <v>5.0</v>
      </c>
      <c r="S33" s="18">
        <v>1.0</v>
      </c>
      <c r="T33" s="18">
        <v>18.0</v>
      </c>
      <c r="U33" s="18">
        <v>34.0</v>
      </c>
      <c r="V33" s="24" t="s">
        <v>26517</v>
      </c>
      <c r="W33" s="9"/>
      <c r="X33" s="17"/>
      <c r="Y33" s="1" t="s">
        <v>36</v>
      </c>
    </row>
    <row r="34">
      <c r="A34" s="24" t="s">
        <v>26518</v>
      </c>
      <c r="B34" s="24" t="s">
        <v>26519</v>
      </c>
      <c r="C34" s="24" t="s">
        <v>26284</v>
      </c>
      <c r="D34" s="24" t="s">
        <v>26285</v>
      </c>
      <c r="E34" s="17"/>
      <c r="F34" s="17"/>
      <c r="G34" s="24" t="s">
        <v>26286</v>
      </c>
      <c r="H34" s="24" t="s">
        <v>26520</v>
      </c>
      <c r="I34" s="24" t="s">
        <v>26521</v>
      </c>
      <c r="J34" s="29" t="s">
        <v>26522</v>
      </c>
      <c r="K34" s="24" t="s">
        <v>30</v>
      </c>
      <c r="L34" s="24" t="s">
        <v>1091</v>
      </c>
      <c r="M34" s="24" t="s">
        <v>26290</v>
      </c>
      <c r="N34" s="24" t="s">
        <v>26523</v>
      </c>
      <c r="O34" s="24" t="s">
        <v>26524</v>
      </c>
      <c r="P34" s="24">
        <v>1.0</v>
      </c>
      <c r="Q34" s="18">
        <v>1.0</v>
      </c>
      <c r="R34" s="18"/>
      <c r="S34" s="17"/>
      <c r="T34" s="17"/>
      <c r="U34" s="24">
        <v>974.0</v>
      </c>
      <c r="V34" s="32" t="s">
        <v>26525</v>
      </c>
      <c r="W34" s="10">
        <v>43732.0</v>
      </c>
      <c r="X34" s="24" t="s">
        <v>95</v>
      </c>
      <c r="Y34" s="1" t="s">
        <v>36</v>
      </c>
    </row>
    <row r="35">
      <c r="A35" s="30" t="s">
        <v>26526</v>
      </c>
      <c r="B35" s="30" t="s">
        <v>26527</v>
      </c>
      <c r="C35" s="30" t="s">
        <v>26284</v>
      </c>
      <c r="D35" s="30" t="s">
        <v>26285</v>
      </c>
      <c r="E35" s="33"/>
      <c r="F35" s="33"/>
      <c r="G35" s="30" t="s">
        <v>26528</v>
      </c>
      <c r="H35" s="30" t="s">
        <v>26529</v>
      </c>
      <c r="I35" s="30" t="s">
        <v>26530</v>
      </c>
      <c r="J35" s="31" t="s">
        <v>26531</v>
      </c>
      <c r="K35" s="30" t="s">
        <v>11191</v>
      </c>
      <c r="L35" s="30" t="s">
        <v>1091</v>
      </c>
      <c r="M35" s="30" t="s">
        <v>26290</v>
      </c>
      <c r="N35" s="30" t="s">
        <v>26532</v>
      </c>
      <c r="O35" s="30" t="s">
        <v>26533</v>
      </c>
      <c r="P35" s="30">
        <v>1.0</v>
      </c>
      <c r="Q35" s="30">
        <v>1.0</v>
      </c>
      <c r="R35" s="33"/>
      <c r="S35" s="33"/>
      <c r="T35" s="33"/>
      <c r="U35" s="30">
        <v>931.0</v>
      </c>
      <c r="V35" s="30" t="s">
        <v>26534</v>
      </c>
      <c r="W35" s="10">
        <v>43815.0</v>
      </c>
      <c r="X35" s="30" t="s">
        <v>95</v>
      </c>
      <c r="Y35" s="1" t="s">
        <v>36</v>
      </c>
    </row>
    <row r="36">
      <c r="A36" s="30" t="s">
        <v>26535</v>
      </c>
      <c r="B36" s="30" t="s">
        <v>26536</v>
      </c>
      <c r="C36" s="30" t="s">
        <v>26537</v>
      </c>
      <c r="D36" s="30" t="s">
        <v>26538</v>
      </c>
      <c r="E36" s="33"/>
      <c r="F36" s="33"/>
      <c r="G36" s="30" t="s">
        <v>26539</v>
      </c>
      <c r="H36" s="30" t="s">
        <v>26540</v>
      </c>
      <c r="I36" s="33"/>
      <c r="J36" s="31" t="s">
        <v>26541</v>
      </c>
      <c r="K36" s="30" t="s">
        <v>61</v>
      </c>
      <c r="L36" s="30" t="s">
        <v>1091</v>
      </c>
      <c r="M36" s="30" t="s">
        <v>26199</v>
      </c>
      <c r="N36" s="30" t="s">
        <v>26542</v>
      </c>
      <c r="O36" s="30" t="s">
        <v>26543</v>
      </c>
      <c r="P36" s="30">
        <v>1.0</v>
      </c>
      <c r="Q36" s="30">
        <v>1.0</v>
      </c>
      <c r="R36" s="33"/>
      <c r="S36" s="33"/>
      <c r="T36" s="33"/>
      <c r="U36" s="30">
        <v>150.0</v>
      </c>
      <c r="V36" s="30" t="s">
        <v>26544</v>
      </c>
      <c r="W36" s="10">
        <v>44342.0</v>
      </c>
      <c r="X36" s="33"/>
      <c r="Y36" s="1"/>
    </row>
    <row r="37">
      <c r="A37" s="24" t="s">
        <v>26545</v>
      </c>
      <c r="B37" s="24" t="s">
        <v>26546</v>
      </c>
      <c r="C37" s="24" t="s">
        <v>26547</v>
      </c>
      <c r="D37" s="24" t="s">
        <v>26548</v>
      </c>
      <c r="E37" s="24" t="s">
        <v>26549</v>
      </c>
      <c r="F37" s="17"/>
      <c r="G37" s="24" t="s">
        <v>26550</v>
      </c>
      <c r="H37" s="24" t="s">
        <v>26551</v>
      </c>
      <c r="I37" s="17"/>
      <c r="J37" s="29" t="s">
        <v>26552</v>
      </c>
      <c r="K37" s="24" t="s">
        <v>61</v>
      </c>
      <c r="L37" s="24" t="s">
        <v>1091</v>
      </c>
      <c r="M37" s="24" t="s">
        <v>26199</v>
      </c>
      <c r="N37" s="24" t="s">
        <v>26553</v>
      </c>
      <c r="O37" s="24" t="s">
        <v>26554</v>
      </c>
      <c r="P37" s="18">
        <v>1.0</v>
      </c>
      <c r="Q37" s="18">
        <v>1.0</v>
      </c>
      <c r="R37" s="17"/>
      <c r="S37" s="17"/>
      <c r="T37" s="17"/>
      <c r="U37" s="18">
        <v>101.0</v>
      </c>
      <c r="V37" s="24" t="s">
        <v>26555</v>
      </c>
      <c r="W37" s="10">
        <v>43943.0</v>
      </c>
      <c r="X37" s="24"/>
      <c r="Y37" s="1" t="s">
        <v>199</v>
      </c>
    </row>
    <row r="38">
      <c r="A38" s="24" t="s">
        <v>19566</v>
      </c>
      <c r="B38" s="24" t="s">
        <v>19567</v>
      </c>
      <c r="C38" s="24" t="s">
        <v>19568</v>
      </c>
      <c r="D38" s="17"/>
      <c r="E38" s="17"/>
      <c r="F38" s="17"/>
      <c r="G38" s="17"/>
      <c r="H38" s="17"/>
      <c r="I38" s="17"/>
      <c r="J38" s="29" t="s">
        <v>19569</v>
      </c>
      <c r="K38" s="24" t="s">
        <v>30</v>
      </c>
      <c r="L38" s="24" t="s">
        <v>51</v>
      </c>
      <c r="M38" s="24" t="s">
        <v>19570</v>
      </c>
      <c r="N38" s="24" t="s">
        <v>19571</v>
      </c>
      <c r="O38" s="24" t="s">
        <v>19572</v>
      </c>
      <c r="P38" s="18">
        <v>1.0</v>
      </c>
      <c r="Q38" s="18">
        <v>1.0</v>
      </c>
      <c r="R38" s="17"/>
      <c r="S38" s="17"/>
      <c r="T38" s="17"/>
      <c r="U38" s="18">
        <v>114.0</v>
      </c>
      <c r="V38" s="24" t="s">
        <v>19573</v>
      </c>
      <c r="W38" s="10">
        <v>42673.0</v>
      </c>
      <c r="X38" s="17"/>
      <c r="Y38" s="1"/>
    </row>
    <row r="39">
      <c r="A39" s="24" t="s">
        <v>26556</v>
      </c>
      <c r="B39" s="24" t="s">
        <v>26557</v>
      </c>
      <c r="C39" s="24" t="s">
        <v>26558</v>
      </c>
      <c r="D39" s="24" t="s">
        <v>26559</v>
      </c>
      <c r="E39" s="17"/>
      <c r="F39" s="17"/>
      <c r="G39" s="24" t="s">
        <v>26560</v>
      </c>
      <c r="H39" s="24" t="s">
        <v>26561</v>
      </c>
      <c r="I39" s="17"/>
      <c r="J39" s="29" t="s">
        <v>26562</v>
      </c>
      <c r="K39" s="24" t="s">
        <v>30</v>
      </c>
      <c r="L39" s="24" t="s">
        <v>8089</v>
      </c>
      <c r="M39" s="24" t="s">
        <v>26563</v>
      </c>
      <c r="N39" s="24" t="s">
        <v>26564</v>
      </c>
      <c r="O39" s="24" t="s">
        <v>26565</v>
      </c>
      <c r="P39" s="18">
        <v>1.0</v>
      </c>
      <c r="Q39" s="18">
        <v>1.0</v>
      </c>
      <c r="R39" s="17"/>
      <c r="S39" s="17"/>
      <c r="T39" s="17"/>
      <c r="U39" s="18">
        <v>50.0</v>
      </c>
      <c r="V39" s="24" t="s">
        <v>26566</v>
      </c>
      <c r="W39" s="10">
        <v>42914.0</v>
      </c>
      <c r="X39" s="24" t="s">
        <v>95</v>
      </c>
      <c r="Y39" s="1"/>
    </row>
    <row r="40">
      <c r="A40" s="24" t="s">
        <v>26567</v>
      </c>
      <c r="B40" s="24" t="s">
        <v>26568</v>
      </c>
      <c r="C40" s="24" t="s">
        <v>26569</v>
      </c>
      <c r="D40" s="17"/>
      <c r="E40" s="17"/>
      <c r="F40" s="17"/>
      <c r="G40" s="17"/>
      <c r="H40" s="24" t="s">
        <v>26570</v>
      </c>
      <c r="I40" s="24" t="s">
        <v>26571</v>
      </c>
      <c r="J40" s="29" t="s">
        <v>26572</v>
      </c>
      <c r="K40" s="24" t="s">
        <v>2309</v>
      </c>
      <c r="L40" s="24" t="s">
        <v>51</v>
      </c>
      <c r="M40" s="24" t="s">
        <v>26573</v>
      </c>
      <c r="N40" s="24" t="s">
        <v>26574</v>
      </c>
      <c r="O40" s="24" t="s">
        <v>26575</v>
      </c>
      <c r="P40" s="18">
        <v>3.0</v>
      </c>
      <c r="Q40" s="18">
        <v>2.0</v>
      </c>
      <c r="R40" s="17"/>
      <c r="S40" s="18">
        <v>1.0</v>
      </c>
      <c r="T40" s="18">
        <v>11.0</v>
      </c>
      <c r="U40" s="18">
        <v>345.0</v>
      </c>
      <c r="V40" s="24" t="s">
        <v>26576</v>
      </c>
      <c r="W40" s="10">
        <v>43616.0</v>
      </c>
      <c r="X40" s="24" t="s">
        <v>95</v>
      </c>
      <c r="Y40" s="1" t="s">
        <v>36</v>
      </c>
    </row>
    <row r="41">
      <c r="A41" s="24" t="s">
        <v>26577</v>
      </c>
      <c r="B41" s="24" t="s">
        <v>26578</v>
      </c>
      <c r="C41" s="24" t="s">
        <v>26579</v>
      </c>
      <c r="D41" s="24" t="s">
        <v>26580</v>
      </c>
      <c r="E41" s="17"/>
      <c r="F41" s="17"/>
      <c r="G41" s="17"/>
      <c r="H41" s="17"/>
      <c r="I41" s="17"/>
      <c r="J41" s="29" t="s">
        <v>26581</v>
      </c>
      <c r="K41" s="24" t="s">
        <v>30</v>
      </c>
      <c r="L41" s="24" t="s">
        <v>51</v>
      </c>
      <c r="M41" s="24" t="s">
        <v>26582</v>
      </c>
      <c r="N41" s="24" t="s">
        <v>26583</v>
      </c>
      <c r="O41" s="24" t="s">
        <v>26584</v>
      </c>
      <c r="P41" s="18">
        <v>1.0</v>
      </c>
      <c r="Q41" s="18">
        <v>1.0</v>
      </c>
      <c r="R41" s="17"/>
      <c r="S41" s="17"/>
      <c r="T41" s="17"/>
      <c r="U41" s="18">
        <v>101.0</v>
      </c>
      <c r="V41" s="24" t="s">
        <v>26585</v>
      </c>
      <c r="W41" s="10">
        <v>44154.0</v>
      </c>
      <c r="X41" s="24"/>
      <c r="Y41" s="1" t="s">
        <v>199</v>
      </c>
    </row>
    <row r="42">
      <c r="A42" s="24" t="s">
        <v>26586</v>
      </c>
      <c r="B42" s="24" t="s">
        <v>26587</v>
      </c>
      <c r="C42" s="24" t="s">
        <v>26588</v>
      </c>
      <c r="D42" s="24" t="s">
        <v>26589</v>
      </c>
      <c r="E42" s="24" t="s">
        <v>26590</v>
      </c>
      <c r="F42" s="24" t="s">
        <v>26591</v>
      </c>
      <c r="G42" s="24" t="s">
        <v>26592</v>
      </c>
      <c r="H42" s="24" t="s">
        <v>26593</v>
      </c>
      <c r="I42" s="24" t="s">
        <v>26594</v>
      </c>
      <c r="J42" s="29" t="s">
        <v>26595</v>
      </c>
      <c r="K42" s="24" t="s">
        <v>30</v>
      </c>
      <c r="L42" s="24" t="s">
        <v>79</v>
      </c>
      <c r="M42" s="24" t="s">
        <v>26596</v>
      </c>
      <c r="N42" s="24" t="s">
        <v>26597</v>
      </c>
      <c r="O42" s="24" t="s">
        <v>26598</v>
      </c>
      <c r="P42" s="18">
        <v>1.0</v>
      </c>
      <c r="Q42" s="18">
        <v>1.0</v>
      </c>
      <c r="R42" s="17"/>
      <c r="S42" s="17"/>
      <c r="T42" s="17"/>
      <c r="U42" s="18">
        <v>319.0</v>
      </c>
      <c r="V42" s="24" t="s">
        <v>26599</v>
      </c>
      <c r="W42" s="10">
        <v>44018.0</v>
      </c>
      <c r="X42" s="24" t="s">
        <v>95</v>
      </c>
      <c r="Y42" s="1" t="s">
        <v>199</v>
      </c>
    </row>
    <row r="43">
      <c r="A43" s="30" t="s">
        <v>26600</v>
      </c>
      <c r="B43" s="30" t="s">
        <v>26601</v>
      </c>
      <c r="C43" s="30" t="s">
        <v>26602</v>
      </c>
      <c r="D43" s="30" t="s">
        <v>26603</v>
      </c>
      <c r="E43" s="33"/>
      <c r="F43" s="33"/>
      <c r="G43" s="33"/>
      <c r="H43" s="33"/>
      <c r="I43" s="33"/>
      <c r="J43" s="31" t="s">
        <v>26604</v>
      </c>
      <c r="K43" s="30" t="s">
        <v>30</v>
      </c>
      <c r="L43" s="30" t="s">
        <v>51</v>
      </c>
      <c r="M43" s="30" t="s">
        <v>26605</v>
      </c>
      <c r="N43" s="30" t="s">
        <v>26606</v>
      </c>
      <c r="O43" s="30" t="s">
        <v>26607</v>
      </c>
      <c r="P43" s="30">
        <v>1.0</v>
      </c>
      <c r="Q43" s="30">
        <v>1.0</v>
      </c>
      <c r="R43" s="30">
        <v>1.0</v>
      </c>
      <c r="S43" s="33"/>
      <c r="T43" s="33"/>
      <c r="U43" s="30">
        <v>229.0</v>
      </c>
      <c r="V43" s="30" t="s">
        <v>26608</v>
      </c>
      <c r="W43" s="10">
        <v>44110.0</v>
      </c>
      <c r="X43" s="30"/>
      <c r="Y43" s="1" t="s">
        <v>199</v>
      </c>
    </row>
    <row r="44">
      <c r="A44" s="24" t="s">
        <v>26609</v>
      </c>
      <c r="B44" s="24" t="s">
        <v>26610</v>
      </c>
      <c r="C44" s="24" t="s">
        <v>26284</v>
      </c>
      <c r="D44" s="24" t="s">
        <v>26285</v>
      </c>
      <c r="E44" s="17"/>
      <c r="F44" s="17"/>
      <c r="G44" s="24" t="s">
        <v>26286</v>
      </c>
      <c r="H44" s="24" t="s">
        <v>26611</v>
      </c>
      <c r="I44" s="24" t="s">
        <v>26612</v>
      </c>
      <c r="J44" s="29" t="s">
        <v>26613</v>
      </c>
      <c r="K44" s="24" t="s">
        <v>401</v>
      </c>
      <c r="L44" s="24" t="s">
        <v>1091</v>
      </c>
      <c r="M44" s="24" t="s">
        <v>26418</v>
      </c>
      <c r="N44" s="24" t="s">
        <v>26614</v>
      </c>
      <c r="O44" s="24" t="s">
        <v>26615</v>
      </c>
      <c r="P44" s="18">
        <v>1.0</v>
      </c>
      <c r="Q44" s="18">
        <v>1.0</v>
      </c>
      <c r="R44" s="18">
        <v>6.0</v>
      </c>
      <c r="S44" s="17"/>
      <c r="T44" s="18">
        <v>1.0</v>
      </c>
      <c r="U44" s="18">
        <v>767.0</v>
      </c>
      <c r="V44" s="24" t="s">
        <v>26616</v>
      </c>
      <c r="W44" s="10">
        <v>43823.0</v>
      </c>
      <c r="X44" s="24" t="s">
        <v>95</v>
      </c>
      <c r="Y44" s="1" t="s">
        <v>36</v>
      </c>
    </row>
    <row r="45">
      <c r="A45" s="24" t="s">
        <v>26617</v>
      </c>
      <c r="B45" s="24" t="s">
        <v>26618</v>
      </c>
      <c r="C45" s="24" t="s">
        <v>26619</v>
      </c>
      <c r="D45" s="17"/>
      <c r="E45" s="17"/>
      <c r="F45" s="17"/>
      <c r="G45" s="17"/>
      <c r="H45" s="17"/>
      <c r="I45" s="17"/>
      <c r="J45" s="29" t="s">
        <v>26620</v>
      </c>
      <c r="K45" s="24" t="s">
        <v>30</v>
      </c>
      <c r="L45" s="24" t="s">
        <v>1091</v>
      </c>
      <c r="M45" s="24" t="s">
        <v>26621</v>
      </c>
      <c r="N45" s="24" t="s">
        <v>26622</v>
      </c>
      <c r="O45" s="24" t="s">
        <v>26623</v>
      </c>
      <c r="P45" s="18">
        <v>41.0</v>
      </c>
      <c r="Q45" s="18">
        <v>15.0</v>
      </c>
      <c r="R45" s="18">
        <v>1.0</v>
      </c>
      <c r="S45" s="18">
        <v>1.0</v>
      </c>
      <c r="T45" s="18">
        <v>311.0</v>
      </c>
      <c r="U45" s="18">
        <v>1072.0</v>
      </c>
      <c r="V45" s="24" t="s">
        <v>26624</v>
      </c>
      <c r="W45" s="10">
        <v>43899.0</v>
      </c>
      <c r="X45" s="24" t="s">
        <v>95</v>
      </c>
      <c r="Y45" s="1" t="s">
        <v>36</v>
      </c>
    </row>
    <row r="46">
      <c r="A46" s="24" t="s">
        <v>26625</v>
      </c>
      <c r="B46" s="29" t="s">
        <v>26626</v>
      </c>
      <c r="C46" s="24" t="s">
        <v>26627</v>
      </c>
      <c r="D46" s="24" t="s">
        <v>26628</v>
      </c>
      <c r="E46" s="24" t="s">
        <v>26629</v>
      </c>
      <c r="F46" s="24" t="s">
        <v>26630</v>
      </c>
      <c r="G46" s="24" t="s">
        <v>14465</v>
      </c>
      <c r="H46" s="24" t="s">
        <v>26631</v>
      </c>
      <c r="I46" s="17"/>
      <c r="J46" s="29" t="s">
        <v>26632</v>
      </c>
      <c r="K46" s="24" t="s">
        <v>30</v>
      </c>
      <c r="L46" s="24" t="s">
        <v>1091</v>
      </c>
      <c r="M46" s="24" t="s">
        <v>26633</v>
      </c>
      <c r="N46" s="24" t="s">
        <v>26634</v>
      </c>
      <c r="O46" s="24" t="s">
        <v>26635</v>
      </c>
      <c r="P46" s="18">
        <v>1.0</v>
      </c>
      <c r="Q46" s="17"/>
      <c r="R46" s="17"/>
      <c r="S46" s="17"/>
      <c r="T46" s="18">
        <v>3.0</v>
      </c>
      <c r="U46" s="18">
        <v>139.0</v>
      </c>
      <c r="V46" s="24" t="s">
        <v>26636</v>
      </c>
      <c r="W46" s="10">
        <v>42638.0</v>
      </c>
      <c r="X46" s="24" t="s">
        <v>95</v>
      </c>
      <c r="Y46" s="1" t="s">
        <v>36</v>
      </c>
    </row>
    <row r="47">
      <c r="A47" s="24" t="s">
        <v>26637</v>
      </c>
      <c r="B47" s="24" t="s">
        <v>26638</v>
      </c>
      <c r="C47" s="24" t="s">
        <v>26639</v>
      </c>
      <c r="D47" s="17"/>
      <c r="E47" s="17"/>
      <c r="F47" s="17"/>
      <c r="G47" s="17"/>
      <c r="H47" s="24" t="s">
        <v>26640</v>
      </c>
      <c r="I47" s="24"/>
      <c r="J47" s="29" t="s">
        <v>26641</v>
      </c>
      <c r="K47" s="24" t="s">
        <v>30</v>
      </c>
      <c r="L47" s="24" t="s">
        <v>1091</v>
      </c>
      <c r="M47" s="24" t="s">
        <v>26642</v>
      </c>
      <c r="N47" s="24" t="s">
        <v>26643</v>
      </c>
      <c r="O47" s="24" t="s">
        <v>26644</v>
      </c>
      <c r="P47" s="18">
        <v>41.0</v>
      </c>
      <c r="Q47" s="18">
        <v>8.0</v>
      </c>
      <c r="R47" s="18">
        <v>11.0</v>
      </c>
      <c r="S47" s="18">
        <v>3.0</v>
      </c>
      <c r="T47" s="17"/>
      <c r="U47" s="18">
        <v>2097.0</v>
      </c>
      <c r="V47" s="24" t="s">
        <v>26645</v>
      </c>
      <c r="W47" s="10">
        <v>43438.0</v>
      </c>
      <c r="X47" s="24" t="s">
        <v>95</v>
      </c>
      <c r="Y47" s="1" t="s">
        <v>36</v>
      </c>
    </row>
    <row r="48">
      <c r="A48" s="24" t="s">
        <v>26646</v>
      </c>
      <c r="B48" s="24" t="s">
        <v>26647</v>
      </c>
      <c r="C48" s="24" t="s">
        <v>26648</v>
      </c>
      <c r="D48" s="24" t="s">
        <v>26649</v>
      </c>
      <c r="E48" s="17"/>
      <c r="F48" s="24" t="s">
        <v>26650</v>
      </c>
      <c r="G48" s="24" t="s">
        <v>26440</v>
      </c>
      <c r="H48" s="24" t="s">
        <v>26651</v>
      </c>
      <c r="I48" s="24" t="s">
        <v>26652</v>
      </c>
      <c r="J48" s="29" t="s">
        <v>26653</v>
      </c>
      <c r="K48" s="24" t="s">
        <v>61</v>
      </c>
      <c r="L48" s="24" t="s">
        <v>3469</v>
      </c>
      <c r="M48" s="24" t="s">
        <v>26654</v>
      </c>
      <c r="N48" s="24" t="s">
        <v>26655</v>
      </c>
      <c r="O48" s="24" t="s">
        <v>26656</v>
      </c>
      <c r="P48" s="18">
        <v>3.0</v>
      </c>
      <c r="Q48" s="18">
        <v>36.0</v>
      </c>
      <c r="R48" s="18">
        <v>591.0</v>
      </c>
      <c r="S48" s="18">
        <v>142.0</v>
      </c>
      <c r="T48" s="18">
        <v>416.0</v>
      </c>
      <c r="U48" s="18">
        <v>602.0</v>
      </c>
      <c r="V48" s="24" t="s">
        <v>26657</v>
      </c>
      <c r="W48" s="10">
        <v>42492.0</v>
      </c>
      <c r="X48" s="24" t="s">
        <v>95</v>
      </c>
      <c r="Y48" s="1" t="s">
        <v>36</v>
      </c>
    </row>
    <row r="49">
      <c r="A49" s="24" t="s">
        <v>26658</v>
      </c>
      <c r="B49" s="24" t="s">
        <v>26659</v>
      </c>
      <c r="C49" s="24" t="s">
        <v>26660</v>
      </c>
      <c r="D49" s="24" t="s">
        <v>26661</v>
      </c>
      <c r="E49" s="24" t="s">
        <v>26662</v>
      </c>
      <c r="F49" s="24"/>
      <c r="G49" s="24" t="s">
        <v>26663</v>
      </c>
      <c r="H49" s="17"/>
      <c r="I49" s="17"/>
      <c r="J49" s="29" t="s">
        <v>26664</v>
      </c>
      <c r="K49" s="24" t="s">
        <v>30</v>
      </c>
      <c r="L49" s="24" t="s">
        <v>1091</v>
      </c>
      <c r="M49" s="24" t="s">
        <v>26665</v>
      </c>
      <c r="N49" s="24" t="s">
        <v>26666</v>
      </c>
      <c r="O49" s="24" t="s">
        <v>26667</v>
      </c>
      <c r="P49" s="18">
        <v>1.0</v>
      </c>
      <c r="Q49" s="18">
        <v>1.0</v>
      </c>
      <c r="R49" s="17"/>
      <c r="S49" s="17"/>
      <c r="T49" s="17"/>
      <c r="U49" s="18">
        <v>8.0</v>
      </c>
      <c r="V49" s="24" t="s">
        <v>26668</v>
      </c>
      <c r="W49" s="10">
        <v>44279.0</v>
      </c>
      <c r="X49" s="24" t="s">
        <v>95</v>
      </c>
      <c r="Y49" s="1" t="s">
        <v>199</v>
      </c>
    </row>
    <row r="50">
      <c r="A50" s="24" t="s">
        <v>26669</v>
      </c>
      <c r="B50" s="24" t="s">
        <v>26670</v>
      </c>
      <c r="C50" s="24" t="s">
        <v>26671</v>
      </c>
      <c r="D50" s="17"/>
      <c r="E50" s="17"/>
      <c r="F50" s="17"/>
      <c r="G50" s="17"/>
      <c r="H50" s="24" t="s">
        <v>26672</v>
      </c>
      <c r="I50" s="17"/>
      <c r="J50" s="29" t="s">
        <v>26673</v>
      </c>
      <c r="K50" s="24" t="s">
        <v>30</v>
      </c>
      <c r="L50" s="24" t="s">
        <v>51</v>
      </c>
      <c r="M50" s="24" t="s">
        <v>51</v>
      </c>
      <c r="N50" s="24" t="s">
        <v>26674</v>
      </c>
      <c r="O50" s="24" t="s">
        <v>26675</v>
      </c>
      <c r="P50" s="18">
        <v>12.0</v>
      </c>
      <c r="Q50" s="18">
        <v>4.0</v>
      </c>
      <c r="R50" s="17"/>
      <c r="S50" s="17"/>
      <c r="T50" s="17"/>
      <c r="U50" s="18">
        <v>15.0</v>
      </c>
      <c r="V50" s="24" t="s">
        <v>26676</v>
      </c>
      <c r="W50" s="10">
        <v>42842.0</v>
      </c>
      <c r="X50" s="24" t="s">
        <v>26677</v>
      </c>
      <c r="Y50" s="1" t="s">
        <v>36</v>
      </c>
    </row>
    <row r="51">
      <c r="A51" s="24" t="s">
        <v>26678</v>
      </c>
      <c r="B51" s="24" t="s">
        <v>26679</v>
      </c>
      <c r="C51" s="24" t="s">
        <v>26680</v>
      </c>
      <c r="D51" s="24" t="s">
        <v>26681</v>
      </c>
      <c r="E51" s="24" t="s">
        <v>26682</v>
      </c>
      <c r="F51" s="29" t="s">
        <v>26683</v>
      </c>
      <c r="G51" s="24" t="s">
        <v>26684</v>
      </c>
      <c r="H51" s="24" t="s">
        <v>26685</v>
      </c>
      <c r="I51" s="24" t="s">
        <v>26686</v>
      </c>
      <c r="J51" s="29" t="s">
        <v>26687</v>
      </c>
      <c r="K51" s="24" t="s">
        <v>30</v>
      </c>
      <c r="L51" s="24" t="s">
        <v>79</v>
      </c>
      <c r="M51" s="24" t="s">
        <v>26688</v>
      </c>
      <c r="N51" s="24" t="s">
        <v>26689</v>
      </c>
      <c r="O51" s="24" t="s">
        <v>26690</v>
      </c>
      <c r="P51" s="18">
        <v>1.0</v>
      </c>
      <c r="Q51" s="18">
        <v>1.0</v>
      </c>
      <c r="R51" s="18">
        <v>11.0</v>
      </c>
      <c r="S51" s="18">
        <v>1.0</v>
      </c>
      <c r="T51" s="18">
        <v>2.0</v>
      </c>
      <c r="U51" s="18">
        <v>159.0</v>
      </c>
      <c r="V51" s="24" t="s">
        <v>26691</v>
      </c>
      <c r="W51" s="10">
        <v>43749.0</v>
      </c>
      <c r="X51" s="24" t="s">
        <v>95</v>
      </c>
      <c r="Y51" s="1" t="s">
        <v>36</v>
      </c>
    </row>
    <row r="52">
      <c r="A52" s="24" t="s">
        <v>26692</v>
      </c>
      <c r="B52" s="24" t="s">
        <v>26693</v>
      </c>
      <c r="C52" s="24" t="s">
        <v>26284</v>
      </c>
      <c r="D52" s="24" t="s">
        <v>26285</v>
      </c>
      <c r="E52" s="17"/>
      <c r="F52" s="17"/>
      <c r="G52" s="24" t="s">
        <v>26286</v>
      </c>
      <c r="H52" s="24" t="s">
        <v>26694</v>
      </c>
      <c r="I52" s="24" t="s">
        <v>26695</v>
      </c>
      <c r="J52" s="29" t="s">
        <v>26696</v>
      </c>
      <c r="K52" s="24" t="s">
        <v>30</v>
      </c>
      <c r="L52" s="24" t="s">
        <v>51</v>
      </c>
      <c r="M52" s="24" t="s">
        <v>51</v>
      </c>
      <c r="N52" s="24" t="s">
        <v>26697</v>
      </c>
      <c r="O52" s="24" t="s">
        <v>26698</v>
      </c>
      <c r="P52" s="18">
        <v>1.0</v>
      </c>
      <c r="Q52" s="18">
        <v>2.0</v>
      </c>
      <c r="R52" s="18">
        <v>88.0</v>
      </c>
      <c r="S52" s="18">
        <v>7.0</v>
      </c>
      <c r="T52" s="18">
        <v>9.0</v>
      </c>
      <c r="U52" s="18">
        <v>777.0</v>
      </c>
      <c r="V52" s="24" t="s">
        <v>26699</v>
      </c>
      <c r="W52" s="10">
        <v>43053.0</v>
      </c>
      <c r="X52" s="24" t="s">
        <v>95</v>
      </c>
      <c r="Y52" s="1" t="s">
        <v>36</v>
      </c>
    </row>
    <row r="53">
      <c r="A53" s="24" t="s">
        <v>26700</v>
      </c>
      <c r="B53" s="24" t="s">
        <v>26701</v>
      </c>
      <c r="C53" s="24" t="s">
        <v>26702</v>
      </c>
      <c r="D53" s="24" t="s">
        <v>26703</v>
      </c>
      <c r="E53" s="17"/>
      <c r="F53" s="24" t="s">
        <v>26704</v>
      </c>
      <c r="G53" s="24" t="s">
        <v>26705</v>
      </c>
      <c r="H53" s="24" t="s">
        <v>26706</v>
      </c>
      <c r="I53" s="24"/>
      <c r="J53" s="29" t="s">
        <v>26707</v>
      </c>
      <c r="K53" s="24" t="s">
        <v>401</v>
      </c>
      <c r="L53" s="24" t="s">
        <v>51</v>
      </c>
      <c r="M53" s="24" t="s">
        <v>51</v>
      </c>
      <c r="N53" s="24" t="s">
        <v>26708</v>
      </c>
      <c r="O53" s="24" t="s">
        <v>26709</v>
      </c>
      <c r="P53" s="18">
        <v>1.0</v>
      </c>
      <c r="Q53" s="18">
        <v>3.0</v>
      </c>
      <c r="R53" s="18">
        <v>8.0</v>
      </c>
      <c r="S53" s="18">
        <v>1.0</v>
      </c>
      <c r="T53" s="18">
        <v>6.0</v>
      </c>
      <c r="U53" s="18">
        <v>99.0</v>
      </c>
      <c r="V53" s="24" t="s">
        <v>26710</v>
      </c>
      <c r="W53" s="10">
        <v>43244.0</v>
      </c>
      <c r="X53" s="24" t="s">
        <v>95</v>
      </c>
      <c r="Y53" s="1" t="s">
        <v>36</v>
      </c>
    </row>
    <row r="54">
      <c r="A54" s="24" t="s">
        <v>26711</v>
      </c>
      <c r="B54" s="24" t="s">
        <v>26712</v>
      </c>
      <c r="C54" s="24" t="s">
        <v>26713</v>
      </c>
      <c r="D54" s="24" t="s">
        <v>26714</v>
      </c>
      <c r="E54" s="24" t="s">
        <v>26715</v>
      </c>
      <c r="F54" s="24" t="s">
        <v>12528</v>
      </c>
      <c r="G54" s="24" t="s">
        <v>26716</v>
      </c>
      <c r="H54" s="17"/>
      <c r="I54" s="17"/>
      <c r="J54" s="29" t="s">
        <v>26717</v>
      </c>
      <c r="K54" s="24" t="s">
        <v>61</v>
      </c>
      <c r="L54" s="24" t="s">
        <v>1091</v>
      </c>
      <c r="M54" s="24" t="s">
        <v>26199</v>
      </c>
      <c r="N54" s="24" t="s">
        <v>26718</v>
      </c>
      <c r="O54" s="24" t="s">
        <v>26719</v>
      </c>
      <c r="P54" s="18">
        <v>1.0</v>
      </c>
      <c r="Q54" s="18">
        <v>1.0</v>
      </c>
      <c r="R54" s="17"/>
      <c r="S54" s="17"/>
      <c r="T54" s="17"/>
      <c r="U54" s="18">
        <v>15.0</v>
      </c>
      <c r="V54" s="24" t="s">
        <v>26720</v>
      </c>
      <c r="W54" s="10">
        <v>44359.0</v>
      </c>
      <c r="X54" s="24"/>
      <c r="Y54" s="1" t="s">
        <v>36</v>
      </c>
    </row>
    <row r="55">
      <c r="A55" s="24" t="s">
        <v>26721</v>
      </c>
      <c r="B55" s="24" t="s">
        <v>26722</v>
      </c>
      <c r="C55" s="24" t="s">
        <v>26723</v>
      </c>
      <c r="D55" s="17"/>
      <c r="E55" s="17"/>
      <c r="F55" s="17"/>
      <c r="G55" s="17"/>
      <c r="H55" s="17"/>
      <c r="I55" s="17"/>
      <c r="J55" s="29" t="s">
        <v>26724</v>
      </c>
      <c r="K55" s="24" t="s">
        <v>30</v>
      </c>
      <c r="L55" s="24" t="s">
        <v>51</v>
      </c>
      <c r="M55" s="24" t="s">
        <v>26725</v>
      </c>
      <c r="N55" s="24" t="s">
        <v>26726</v>
      </c>
      <c r="O55" s="24" t="s">
        <v>26727</v>
      </c>
      <c r="P55" s="18">
        <v>15.0</v>
      </c>
      <c r="Q55" s="18">
        <v>5.0</v>
      </c>
      <c r="R55" s="17"/>
      <c r="S55" s="18">
        <v>1.0</v>
      </c>
      <c r="T55" s="17"/>
      <c r="U55" s="18">
        <v>10.0</v>
      </c>
      <c r="V55" s="24" t="s">
        <v>26728</v>
      </c>
      <c r="W55" s="10">
        <v>44329.0</v>
      </c>
      <c r="X55" s="24" t="s">
        <v>26677</v>
      </c>
      <c r="Y55" s="1" t="s">
        <v>199</v>
      </c>
    </row>
    <row r="56">
      <c r="A56" s="24" t="s">
        <v>26729</v>
      </c>
      <c r="B56" s="24" t="s">
        <v>26730</v>
      </c>
      <c r="C56" s="24" t="s">
        <v>19113</v>
      </c>
      <c r="D56" s="17"/>
      <c r="E56" s="17"/>
      <c r="F56" s="17"/>
      <c r="G56" s="17"/>
      <c r="H56" s="24" t="s">
        <v>26730</v>
      </c>
      <c r="I56" s="17"/>
      <c r="J56" s="29" t="s">
        <v>26731</v>
      </c>
      <c r="K56" s="24" t="s">
        <v>30</v>
      </c>
      <c r="L56" s="24" t="s">
        <v>51</v>
      </c>
      <c r="M56" s="24" t="s">
        <v>26732</v>
      </c>
      <c r="N56" s="24" t="s">
        <v>26733</v>
      </c>
      <c r="O56" s="24" t="s">
        <v>26734</v>
      </c>
      <c r="P56" s="18">
        <v>419.0</v>
      </c>
      <c r="Q56" s="18">
        <v>14.0</v>
      </c>
      <c r="R56" s="18">
        <v>6.0</v>
      </c>
      <c r="S56" s="18">
        <v>10.0</v>
      </c>
      <c r="T56" s="18">
        <v>1.0</v>
      </c>
      <c r="U56" s="18">
        <v>1683.0</v>
      </c>
      <c r="V56" s="24" t="s">
        <v>26735</v>
      </c>
      <c r="W56" s="10">
        <v>43572.0</v>
      </c>
      <c r="X56" s="1" t="s">
        <v>178</v>
      </c>
      <c r="Y56" s="1" t="s">
        <v>36</v>
      </c>
    </row>
    <row r="57">
      <c r="A57" s="24" t="s">
        <v>26736</v>
      </c>
      <c r="B57" s="24" t="s">
        <v>26737</v>
      </c>
      <c r="C57" s="24" t="s">
        <v>26738</v>
      </c>
      <c r="D57" s="24" t="s">
        <v>26739</v>
      </c>
      <c r="E57" s="24" t="s">
        <v>26740</v>
      </c>
      <c r="F57" s="24" t="s">
        <v>26741</v>
      </c>
      <c r="G57" s="17"/>
      <c r="H57" s="24" t="s">
        <v>26742</v>
      </c>
      <c r="I57" s="17"/>
      <c r="J57" s="29" t="s">
        <v>26743</v>
      </c>
      <c r="K57" s="24" t="s">
        <v>2309</v>
      </c>
      <c r="L57" s="24" t="s">
        <v>1091</v>
      </c>
      <c r="M57" s="24" t="s">
        <v>26290</v>
      </c>
      <c r="N57" s="24" t="s">
        <v>26744</v>
      </c>
      <c r="O57" s="24" t="s">
        <v>26745</v>
      </c>
      <c r="P57" s="18">
        <v>1.0</v>
      </c>
      <c r="Q57" s="18">
        <v>1.0</v>
      </c>
      <c r="R57" s="18">
        <v>3.0</v>
      </c>
      <c r="S57" s="18">
        <v>1.0</v>
      </c>
      <c r="T57" s="18">
        <v>8.0</v>
      </c>
      <c r="U57" s="18">
        <v>110.0</v>
      </c>
      <c r="V57" s="24" t="s">
        <v>26746</v>
      </c>
      <c r="W57" s="10">
        <v>43536.0</v>
      </c>
      <c r="X57" s="24" t="s">
        <v>95</v>
      </c>
      <c r="Y57" s="1" t="s">
        <v>36</v>
      </c>
    </row>
    <row r="58">
      <c r="A58" s="24" t="s">
        <v>26747</v>
      </c>
      <c r="B58" s="24" t="s">
        <v>26748</v>
      </c>
      <c r="C58" s="24" t="s">
        <v>26713</v>
      </c>
      <c r="D58" s="24" t="s">
        <v>26714</v>
      </c>
      <c r="E58" s="24" t="s">
        <v>26715</v>
      </c>
      <c r="F58" s="24" t="s">
        <v>12528</v>
      </c>
      <c r="G58" s="24" t="s">
        <v>26716</v>
      </c>
      <c r="H58" s="17"/>
      <c r="I58" s="17"/>
      <c r="J58" s="29" t="s">
        <v>26749</v>
      </c>
      <c r="K58" s="24" t="s">
        <v>61</v>
      </c>
      <c r="L58" s="24" t="s">
        <v>1091</v>
      </c>
      <c r="M58" s="24" t="s">
        <v>26199</v>
      </c>
      <c r="N58" s="24" t="s">
        <v>26750</v>
      </c>
      <c r="O58" s="24" t="s">
        <v>26751</v>
      </c>
      <c r="P58" s="18">
        <v>1.0</v>
      </c>
      <c r="Q58" s="18">
        <v>1.0</v>
      </c>
      <c r="R58" s="17"/>
      <c r="S58" s="17"/>
      <c r="T58" s="17"/>
      <c r="U58" s="18">
        <v>2.0</v>
      </c>
      <c r="V58" s="24" t="s">
        <v>26752</v>
      </c>
      <c r="W58" s="10">
        <v>44360.0</v>
      </c>
      <c r="X58" s="24"/>
      <c r="Y58" s="1" t="s">
        <v>199</v>
      </c>
    </row>
    <row r="59">
      <c r="A59" s="24" t="s">
        <v>26753</v>
      </c>
      <c r="B59" s="24" t="s">
        <v>26754</v>
      </c>
      <c r="C59" s="24" t="s">
        <v>26755</v>
      </c>
      <c r="D59" s="17"/>
      <c r="E59" s="17"/>
      <c r="F59" s="17"/>
      <c r="G59" s="17"/>
      <c r="H59" s="24" t="s">
        <v>26756</v>
      </c>
      <c r="I59" s="24" t="s">
        <v>26757</v>
      </c>
      <c r="J59" s="29" t="s">
        <v>26758</v>
      </c>
      <c r="K59" s="24" t="s">
        <v>401</v>
      </c>
      <c r="L59" s="24" t="s">
        <v>1091</v>
      </c>
      <c r="M59" s="24" t="s">
        <v>26759</v>
      </c>
      <c r="N59" s="24" t="s">
        <v>26760</v>
      </c>
      <c r="O59" s="24" t="s">
        <v>26761</v>
      </c>
      <c r="P59" s="18">
        <v>1.0</v>
      </c>
      <c r="Q59" s="18">
        <v>4.0</v>
      </c>
      <c r="R59" s="18">
        <v>92.0</v>
      </c>
      <c r="S59" s="18">
        <v>24.0</v>
      </c>
      <c r="T59" s="18">
        <v>250.0</v>
      </c>
      <c r="U59" s="18">
        <v>1299.0</v>
      </c>
      <c r="V59" s="24" t="s">
        <v>26762</v>
      </c>
      <c r="W59" s="9"/>
      <c r="X59" s="24" t="s">
        <v>95</v>
      </c>
      <c r="Y59" s="1" t="s">
        <v>36</v>
      </c>
    </row>
    <row r="60">
      <c r="A60" s="24" t="s">
        <v>26763</v>
      </c>
      <c r="B60" s="24" t="s">
        <v>26764</v>
      </c>
      <c r="C60" s="24" t="s">
        <v>26765</v>
      </c>
      <c r="D60" s="24" t="s">
        <v>26766</v>
      </c>
      <c r="E60" s="24" t="s">
        <v>26767</v>
      </c>
      <c r="F60" s="24"/>
      <c r="G60" s="24" t="s">
        <v>26768</v>
      </c>
      <c r="H60" s="24" t="s">
        <v>26769</v>
      </c>
      <c r="I60" s="24" t="s">
        <v>26770</v>
      </c>
      <c r="J60" s="29" t="s">
        <v>26771</v>
      </c>
      <c r="K60" s="24" t="s">
        <v>8466</v>
      </c>
      <c r="L60" s="24" t="s">
        <v>51</v>
      </c>
      <c r="M60" s="24" t="s">
        <v>26772</v>
      </c>
      <c r="N60" s="24" t="s">
        <v>26773</v>
      </c>
      <c r="O60" s="24" t="s">
        <v>26774</v>
      </c>
      <c r="P60" s="18">
        <v>1.0</v>
      </c>
      <c r="Q60" s="18">
        <v>1.0</v>
      </c>
      <c r="R60" s="18">
        <v>5.0</v>
      </c>
      <c r="S60" s="18">
        <v>1.0</v>
      </c>
      <c r="T60" s="17"/>
      <c r="U60" s="18">
        <v>241.0</v>
      </c>
      <c r="V60" s="24" t="s">
        <v>26775</v>
      </c>
      <c r="W60" s="10">
        <v>42720.0</v>
      </c>
      <c r="X60" s="17"/>
      <c r="Y60" s="1" t="s">
        <v>36</v>
      </c>
    </row>
    <row r="61">
      <c r="A61" s="24" t="s">
        <v>26776</v>
      </c>
      <c r="B61" s="24" t="s">
        <v>26546</v>
      </c>
      <c r="C61" s="24" t="s">
        <v>26777</v>
      </c>
      <c r="D61" s="24" t="s">
        <v>26778</v>
      </c>
      <c r="E61" s="24" t="s">
        <v>26779</v>
      </c>
      <c r="F61" s="17"/>
      <c r="G61" s="24" t="s">
        <v>26780</v>
      </c>
      <c r="H61" s="24" t="s">
        <v>26781</v>
      </c>
      <c r="I61" s="17"/>
      <c r="J61" s="29" t="s">
        <v>26782</v>
      </c>
      <c r="K61" s="24" t="s">
        <v>61</v>
      </c>
      <c r="L61" s="24" t="s">
        <v>1091</v>
      </c>
      <c r="M61" s="24" t="s">
        <v>26199</v>
      </c>
      <c r="N61" s="24" t="s">
        <v>26783</v>
      </c>
      <c r="O61" s="24" t="s">
        <v>26784</v>
      </c>
      <c r="P61" s="18">
        <v>1.0</v>
      </c>
      <c r="Q61" s="18">
        <v>1.0</v>
      </c>
      <c r="R61" s="17"/>
      <c r="S61" s="17"/>
      <c r="T61" s="17"/>
      <c r="U61" s="18">
        <v>220.0</v>
      </c>
      <c r="V61" s="24" t="s">
        <v>26785</v>
      </c>
      <c r="W61" s="10">
        <v>43943.0</v>
      </c>
      <c r="X61" s="24"/>
      <c r="Y61" s="1" t="s">
        <v>199</v>
      </c>
    </row>
    <row r="62">
      <c r="A62" s="24" t="s">
        <v>26786</v>
      </c>
      <c r="B62" s="24" t="s">
        <v>26787</v>
      </c>
      <c r="C62" s="24" t="s">
        <v>26788</v>
      </c>
      <c r="D62" s="17"/>
      <c r="E62" s="17"/>
      <c r="F62" s="17"/>
      <c r="G62" s="17"/>
      <c r="H62" s="24" t="s">
        <v>26789</v>
      </c>
      <c r="I62" s="24" t="s">
        <v>26790</v>
      </c>
      <c r="J62" s="29" t="s">
        <v>26791</v>
      </c>
      <c r="K62" s="24" t="s">
        <v>2309</v>
      </c>
      <c r="L62" s="24" t="s">
        <v>51</v>
      </c>
      <c r="M62" s="24" t="s">
        <v>51</v>
      </c>
      <c r="N62" s="24" t="s">
        <v>26792</v>
      </c>
      <c r="O62" s="24" t="s">
        <v>26793</v>
      </c>
      <c r="P62" s="18">
        <v>254.0</v>
      </c>
      <c r="Q62" s="18">
        <v>5.0</v>
      </c>
      <c r="R62" s="17"/>
      <c r="S62" s="18">
        <v>1.0</v>
      </c>
      <c r="T62" s="17"/>
      <c r="U62" s="18">
        <v>98.0</v>
      </c>
      <c r="V62" s="24" t="s">
        <v>26794</v>
      </c>
      <c r="W62" s="10">
        <v>43879.0</v>
      </c>
      <c r="X62" s="24" t="s">
        <v>95</v>
      </c>
      <c r="Y62" s="1" t="s">
        <v>36</v>
      </c>
    </row>
    <row r="63">
      <c r="A63" s="24" t="s">
        <v>26795</v>
      </c>
      <c r="B63" s="24" t="s">
        <v>26796</v>
      </c>
      <c r="C63" s="24" t="s">
        <v>26449</v>
      </c>
      <c r="D63" s="24" t="s">
        <v>26450</v>
      </c>
      <c r="E63" s="24" t="s">
        <v>26451</v>
      </c>
      <c r="F63" s="17"/>
      <c r="G63" s="24" t="s">
        <v>26452</v>
      </c>
      <c r="H63" s="24" t="s">
        <v>26797</v>
      </c>
      <c r="I63" s="17"/>
      <c r="J63" s="29" t="s">
        <v>26798</v>
      </c>
      <c r="K63" s="24" t="s">
        <v>61</v>
      </c>
      <c r="L63" s="24" t="s">
        <v>1091</v>
      </c>
      <c r="M63" s="24" t="s">
        <v>26799</v>
      </c>
      <c r="N63" s="24" t="s">
        <v>26800</v>
      </c>
      <c r="O63" s="24" t="s">
        <v>26801</v>
      </c>
      <c r="P63" s="18">
        <v>1.0</v>
      </c>
      <c r="Q63" s="18">
        <v>1.0</v>
      </c>
      <c r="R63" s="17"/>
      <c r="S63" s="17"/>
      <c r="T63" s="17"/>
      <c r="U63" s="18">
        <v>264.0</v>
      </c>
      <c r="V63" s="24" t="s">
        <v>26802</v>
      </c>
      <c r="W63" s="9"/>
      <c r="X63" s="17"/>
      <c r="Y63" s="1" t="s">
        <v>199</v>
      </c>
    </row>
    <row r="64">
      <c r="A64" s="24" t="s">
        <v>26803</v>
      </c>
      <c r="B64" s="24" t="s">
        <v>26804</v>
      </c>
      <c r="C64" s="24" t="s">
        <v>26805</v>
      </c>
      <c r="D64" s="24" t="s">
        <v>26806</v>
      </c>
      <c r="E64" s="24" t="s">
        <v>26807</v>
      </c>
      <c r="F64" s="24" t="s">
        <v>22715</v>
      </c>
      <c r="G64" s="24" t="s">
        <v>26808</v>
      </c>
      <c r="H64" s="17"/>
      <c r="I64" s="17"/>
      <c r="J64" s="29" t="s">
        <v>26809</v>
      </c>
      <c r="K64" s="24" t="s">
        <v>30</v>
      </c>
      <c r="L64" s="24" t="s">
        <v>1091</v>
      </c>
      <c r="M64" s="24" t="s">
        <v>26418</v>
      </c>
      <c r="N64" s="24" t="s">
        <v>26810</v>
      </c>
      <c r="O64" s="24" t="s">
        <v>26811</v>
      </c>
      <c r="P64" s="18">
        <v>1.0</v>
      </c>
      <c r="Q64" s="18">
        <v>1.0</v>
      </c>
      <c r="R64" s="17"/>
      <c r="S64" s="17"/>
      <c r="T64" s="17"/>
      <c r="U64" s="18">
        <v>2.0</v>
      </c>
      <c r="V64" s="24" t="s">
        <v>26812</v>
      </c>
      <c r="W64" s="10">
        <v>44358.0</v>
      </c>
      <c r="X64" s="24" t="s">
        <v>95</v>
      </c>
      <c r="Y64" s="1" t="s">
        <v>36</v>
      </c>
    </row>
    <row r="65">
      <c r="A65" s="24" t="s">
        <v>26813</v>
      </c>
      <c r="B65" s="24" t="s">
        <v>4184</v>
      </c>
      <c r="C65" s="24" t="s">
        <v>26814</v>
      </c>
      <c r="D65" s="24" t="s">
        <v>26815</v>
      </c>
      <c r="E65" s="24" t="s">
        <v>26816</v>
      </c>
      <c r="F65" s="17"/>
      <c r="G65" s="24" t="s">
        <v>26817</v>
      </c>
      <c r="H65" s="17"/>
      <c r="I65" s="17"/>
      <c r="J65" s="29" t="s">
        <v>26818</v>
      </c>
      <c r="K65" s="24" t="s">
        <v>61</v>
      </c>
      <c r="L65" s="24" t="s">
        <v>1091</v>
      </c>
      <c r="M65" s="24" t="s">
        <v>26199</v>
      </c>
      <c r="N65" s="24" t="s">
        <v>26819</v>
      </c>
      <c r="O65" s="24" t="s">
        <v>26820</v>
      </c>
      <c r="P65" s="18">
        <v>1.0</v>
      </c>
      <c r="Q65" s="18">
        <v>1.0</v>
      </c>
      <c r="R65" s="17"/>
      <c r="S65" s="17"/>
      <c r="T65" s="17"/>
      <c r="U65" s="18">
        <v>126.0</v>
      </c>
      <c r="V65" s="24" t="s">
        <v>26821</v>
      </c>
      <c r="W65" s="9"/>
      <c r="X65" s="24"/>
      <c r="Y65" s="1" t="s">
        <v>199</v>
      </c>
    </row>
    <row r="66">
      <c r="A66" s="24" t="s">
        <v>26822</v>
      </c>
      <c r="B66" s="24" t="s">
        <v>26823</v>
      </c>
      <c r="C66" s="24" t="s">
        <v>19113</v>
      </c>
      <c r="D66" s="17"/>
      <c r="E66" s="17"/>
      <c r="F66" s="17"/>
      <c r="G66" s="17"/>
      <c r="H66" s="24" t="s">
        <v>26824</v>
      </c>
      <c r="I66" s="17"/>
      <c r="J66" s="29" t="s">
        <v>26825</v>
      </c>
      <c r="K66" s="24" t="s">
        <v>30</v>
      </c>
      <c r="L66" s="24" t="s">
        <v>1091</v>
      </c>
      <c r="M66" s="24" t="s">
        <v>26826</v>
      </c>
      <c r="N66" s="24" t="s">
        <v>26827</v>
      </c>
      <c r="O66" s="24" t="s">
        <v>26828</v>
      </c>
      <c r="P66" s="18">
        <v>419.0</v>
      </c>
      <c r="Q66" s="18">
        <v>12.0</v>
      </c>
      <c r="R66" s="18">
        <v>1.0</v>
      </c>
      <c r="S66" s="18">
        <v>4.0</v>
      </c>
      <c r="T66" s="17"/>
      <c r="U66" s="18">
        <v>1423.0</v>
      </c>
      <c r="V66" s="24" t="s">
        <v>26829</v>
      </c>
      <c r="W66" s="10">
        <v>43486.0</v>
      </c>
      <c r="X66" s="1" t="s">
        <v>178</v>
      </c>
      <c r="Y66" s="1" t="s">
        <v>36</v>
      </c>
    </row>
    <row r="67">
      <c r="A67" s="24" t="s">
        <v>26830</v>
      </c>
      <c r="B67" s="24" t="s">
        <v>26831</v>
      </c>
      <c r="C67" s="24" t="s">
        <v>26832</v>
      </c>
      <c r="D67" s="24" t="s">
        <v>26833</v>
      </c>
      <c r="E67" s="24" t="s">
        <v>26834</v>
      </c>
      <c r="F67" s="24"/>
      <c r="G67" s="17"/>
      <c r="H67" s="17"/>
      <c r="I67" s="17"/>
      <c r="J67" s="29" t="s">
        <v>26835</v>
      </c>
      <c r="K67" s="24" t="s">
        <v>30</v>
      </c>
      <c r="L67" s="24" t="s">
        <v>79</v>
      </c>
      <c r="M67" s="24" t="s">
        <v>26836</v>
      </c>
      <c r="N67" s="24" t="s">
        <v>26837</v>
      </c>
      <c r="O67" s="24" t="s">
        <v>26838</v>
      </c>
      <c r="P67" s="18">
        <v>1.0</v>
      </c>
      <c r="Q67" s="18">
        <v>1.0</v>
      </c>
      <c r="R67" s="17"/>
      <c r="S67" s="17"/>
      <c r="T67" s="17"/>
      <c r="U67" s="18">
        <v>10.0</v>
      </c>
      <c r="V67" s="24" t="s">
        <v>26839</v>
      </c>
      <c r="W67" s="9"/>
      <c r="X67" s="17"/>
      <c r="Y67" s="1" t="s">
        <v>5816</v>
      </c>
    </row>
    <row r="68">
      <c r="A68" s="24" t="s">
        <v>26840</v>
      </c>
      <c r="B68" s="24" t="s">
        <v>26841</v>
      </c>
      <c r="C68" s="24" t="s">
        <v>26842</v>
      </c>
      <c r="D68" s="24" t="s">
        <v>26843</v>
      </c>
      <c r="E68" s="24" t="s">
        <v>26844</v>
      </c>
      <c r="F68" s="17"/>
      <c r="G68" s="24" t="s">
        <v>26845</v>
      </c>
      <c r="H68" s="24" t="s">
        <v>26846</v>
      </c>
      <c r="I68" s="24" t="s">
        <v>26847</v>
      </c>
      <c r="J68" s="29" t="s">
        <v>26848</v>
      </c>
      <c r="K68" s="24" t="s">
        <v>401</v>
      </c>
      <c r="L68" s="24" t="s">
        <v>51</v>
      </c>
      <c r="M68" s="24" t="s">
        <v>26849</v>
      </c>
      <c r="N68" s="24" t="s">
        <v>26850</v>
      </c>
      <c r="O68" s="24" t="s">
        <v>26851</v>
      </c>
      <c r="P68" s="18">
        <v>1.0</v>
      </c>
      <c r="Q68" s="18">
        <v>3.0</v>
      </c>
      <c r="R68" s="18">
        <v>52.0</v>
      </c>
      <c r="S68" s="18">
        <v>2.0</v>
      </c>
      <c r="T68" s="18">
        <v>22.0</v>
      </c>
      <c r="U68" s="18">
        <v>300.0</v>
      </c>
      <c r="V68" s="24" t="s">
        <v>26852</v>
      </c>
      <c r="W68" s="9"/>
      <c r="X68" s="24" t="s">
        <v>95</v>
      </c>
      <c r="Y68" s="1" t="s">
        <v>36</v>
      </c>
    </row>
    <row r="69">
      <c r="A69" s="24" t="s">
        <v>26853</v>
      </c>
      <c r="B69" s="24" t="s">
        <v>26854</v>
      </c>
      <c r="C69" s="24" t="s">
        <v>26855</v>
      </c>
      <c r="D69" s="17"/>
      <c r="E69" s="17"/>
      <c r="F69" s="17"/>
      <c r="G69" s="17"/>
      <c r="H69" s="24" t="s">
        <v>26856</v>
      </c>
      <c r="I69" s="17"/>
      <c r="J69" s="29" t="s">
        <v>26857</v>
      </c>
      <c r="K69" s="24" t="s">
        <v>11191</v>
      </c>
      <c r="L69" s="24" t="s">
        <v>51</v>
      </c>
      <c r="M69" s="24" t="s">
        <v>26858</v>
      </c>
      <c r="N69" s="24" t="s">
        <v>26859</v>
      </c>
      <c r="O69" s="24" t="s">
        <v>26860</v>
      </c>
      <c r="P69" s="18">
        <v>162.0</v>
      </c>
      <c r="Q69" s="18">
        <v>6.0</v>
      </c>
      <c r="R69" s="18">
        <v>18.0</v>
      </c>
      <c r="S69" s="18">
        <v>17.0</v>
      </c>
      <c r="T69" s="18">
        <v>7.0</v>
      </c>
      <c r="U69" s="18">
        <v>503.0</v>
      </c>
      <c r="V69" s="24" t="s">
        <v>26861</v>
      </c>
      <c r="W69" s="10">
        <v>43400.0</v>
      </c>
      <c r="X69" s="17"/>
      <c r="Y69" s="1" t="s">
        <v>36</v>
      </c>
    </row>
    <row r="70">
      <c r="A70" s="30" t="s">
        <v>26862</v>
      </c>
      <c r="B70" s="30" t="s">
        <v>26863</v>
      </c>
      <c r="C70" s="30" t="s">
        <v>26864</v>
      </c>
      <c r="D70" s="33"/>
      <c r="E70" s="33"/>
      <c r="F70" s="33"/>
      <c r="G70" s="33"/>
      <c r="H70" s="30" t="s">
        <v>26865</v>
      </c>
      <c r="I70" s="30" t="s">
        <v>26866</v>
      </c>
      <c r="J70" s="31" t="s">
        <v>26867</v>
      </c>
      <c r="K70" s="30" t="s">
        <v>401</v>
      </c>
      <c r="L70" s="30" t="s">
        <v>1091</v>
      </c>
      <c r="M70" s="30" t="s">
        <v>26868</v>
      </c>
      <c r="N70" s="30" t="s">
        <v>26869</v>
      </c>
      <c r="O70" s="30" t="s">
        <v>26870</v>
      </c>
      <c r="P70" s="30">
        <v>156.0</v>
      </c>
      <c r="Q70" s="30">
        <v>4.0</v>
      </c>
      <c r="R70" s="30">
        <v>19.0</v>
      </c>
      <c r="S70" s="30">
        <v>1.0</v>
      </c>
      <c r="T70" s="30">
        <v>13.0</v>
      </c>
      <c r="U70" s="30">
        <v>48.0</v>
      </c>
      <c r="V70" s="30" t="s">
        <v>26871</v>
      </c>
      <c r="W70" s="9"/>
      <c r="X70" s="30" t="s">
        <v>95</v>
      </c>
      <c r="Y70" s="1" t="s">
        <v>36</v>
      </c>
    </row>
    <row r="71">
      <c r="A71" s="24" t="s">
        <v>20215</v>
      </c>
      <c r="B71" s="24" t="s">
        <v>20216</v>
      </c>
      <c r="C71" s="24" t="s">
        <v>19861</v>
      </c>
      <c r="D71" s="24" t="s">
        <v>19862</v>
      </c>
      <c r="E71" s="24" t="s">
        <v>26872</v>
      </c>
      <c r="F71" s="29" t="s">
        <v>19864</v>
      </c>
      <c r="G71" s="24" t="s">
        <v>5415</v>
      </c>
      <c r="H71" s="24" t="s">
        <v>20217</v>
      </c>
      <c r="I71" s="17"/>
      <c r="J71" s="29" t="s">
        <v>20218</v>
      </c>
      <c r="K71" s="24" t="s">
        <v>30</v>
      </c>
      <c r="L71" s="24" t="s">
        <v>51</v>
      </c>
      <c r="M71" s="24" t="s">
        <v>20219</v>
      </c>
      <c r="N71" s="24" t="s">
        <v>20220</v>
      </c>
      <c r="O71" s="24" t="s">
        <v>20221</v>
      </c>
      <c r="P71" s="18">
        <v>1.0</v>
      </c>
      <c r="Q71" s="18">
        <v>4.0</v>
      </c>
      <c r="R71" s="18">
        <v>26.0</v>
      </c>
      <c r="S71" s="18">
        <v>15.0</v>
      </c>
      <c r="T71" s="17"/>
      <c r="U71" s="18">
        <v>1119.0</v>
      </c>
      <c r="V71" s="24" t="s">
        <v>20222</v>
      </c>
      <c r="W71" s="10">
        <v>40524.0</v>
      </c>
      <c r="X71" s="1" t="s">
        <v>95</v>
      </c>
      <c r="Y71" s="1" t="s">
        <v>199</v>
      </c>
    </row>
    <row r="72">
      <c r="A72" s="24" t="s">
        <v>26873</v>
      </c>
      <c r="B72" s="24" t="s">
        <v>26874</v>
      </c>
      <c r="C72" s="24" t="s">
        <v>26875</v>
      </c>
      <c r="D72" s="24" t="s">
        <v>26876</v>
      </c>
      <c r="E72" s="24" t="s">
        <v>26877</v>
      </c>
      <c r="F72" s="17"/>
      <c r="G72" s="17"/>
      <c r="H72" s="17"/>
      <c r="I72" s="17"/>
      <c r="J72" s="29" t="s">
        <v>26878</v>
      </c>
      <c r="K72" s="24" t="s">
        <v>30</v>
      </c>
      <c r="L72" s="24" t="s">
        <v>51</v>
      </c>
      <c r="M72" s="24" t="s">
        <v>26879</v>
      </c>
      <c r="N72" s="24" t="s">
        <v>26880</v>
      </c>
      <c r="O72" s="24" t="s">
        <v>26881</v>
      </c>
      <c r="P72" s="18">
        <v>1.0</v>
      </c>
      <c r="Q72" s="18">
        <v>1.0</v>
      </c>
      <c r="R72" s="17"/>
      <c r="S72" s="17"/>
      <c r="T72" s="17"/>
      <c r="U72" s="18">
        <v>340.0</v>
      </c>
      <c r="V72" s="24" t="s">
        <v>26882</v>
      </c>
      <c r="W72" s="10">
        <v>44062.0</v>
      </c>
      <c r="X72" s="24" t="s">
        <v>95</v>
      </c>
      <c r="Y72" s="1" t="s">
        <v>199</v>
      </c>
    </row>
    <row r="73">
      <c r="A73" s="24" t="s">
        <v>26883</v>
      </c>
      <c r="B73" s="24" t="s">
        <v>26884</v>
      </c>
      <c r="C73" s="24" t="s">
        <v>26885</v>
      </c>
      <c r="D73" s="17"/>
      <c r="E73" s="17"/>
      <c r="F73" s="17"/>
      <c r="G73" s="17"/>
      <c r="H73" s="17"/>
      <c r="I73" s="17"/>
      <c r="J73" s="29" t="s">
        <v>26886</v>
      </c>
      <c r="K73" s="24" t="s">
        <v>30</v>
      </c>
      <c r="L73" s="24" t="s">
        <v>51</v>
      </c>
      <c r="M73" s="24" t="s">
        <v>26887</v>
      </c>
      <c r="N73" s="24" t="s">
        <v>26888</v>
      </c>
      <c r="O73" s="24" t="s">
        <v>26889</v>
      </c>
      <c r="P73" s="18">
        <v>5.0</v>
      </c>
      <c r="Q73" s="17"/>
      <c r="R73" s="17"/>
      <c r="S73" s="17"/>
      <c r="T73" s="18">
        <v>25.0</v>
      </c>
      <c r="U73" s="18">
        <v>194.0</v>
      </c>
      <c r="V73" s="24" t="s">
        <v>26890</v>
      </c>
      <c r="W73" s="9"/>
      <c r="X73" s="24" t="s">
        <v>135</v>
      </c>
      <c r="Y73" s="1" t="s">
        <v>199</v>
      </c>
    </row>
    <row r="74">
      <c r="A74" s="24" t="s">
        <v>26891</v>
      </c>
      <c r="B74" s="24" t="s">
        <v>26892</v>
      </c>
      <c r="C74" s="24" t="s">
        <v>8175</v>
      </c>
      <c r="D74" s="24" t="s">
        <v>8176</v>
      </c>
      <c r="E74" s="24" t="s">
        <v>8177</v>
      </c>
      <c r="F74" s="17"/>
      <c r="G74" s="24" t="s">
        <v>26893</v>
      </c>
      <c r="H74" s="24" t="s">
        <v>26894</v>
      </c>
      <c r="I74" s="17"/>
      <c r="J74" s="29" t="s">
        <v>26895</v>
      </c>
      <c r="K74" s="24" t="s">
        <v>401</v>
      </c>
      <c r="L74" s="24" t="s">
        <v>1091</v>
      </c>
      <c r="M74" s="24" t="s">
        <v>26290</v>
      </c>
      <c r="N74" s="24" t="s">
        <v>26896</v>
      </c>
      <c r="O74" s="24" t="s">
        <v>26897</v>
      </c>
      <c r="P74" s="18">
        <v>1.0</v>
      </c>
      <c r="Q74" s="18">
        <v>1.0</v>
      </c>
      <c r="R74" s="17"/>
      <c r="S74" s="17"/>
      <c r="T74" s="18">
        <v>2.0</v>
      </c>
      <c r="U74" s="18">
        <v>42.0</v>
      </c>
      <c r="V74" s="24" t="s">
        <v>26898</v>
      </c>
      <c r="W74" s="9"/>
      <c r="X74" s="24"/>
      <c r="Y74" s="1" t="s">
        <v>36</v>
      </c>
    </row>
    <row r="75">
      <c r="A75" s="24" t="s">
        <v>26899</v>
      </c>
      <c r="B75" s="24" t="s">
        <v>26900</v>
      </c>
      <c r="C75" s="24" t="s">
        <v>8175</v>
      </c>
      <c r="D75" s="24" t="s">
        <v>8176</v>
      </c>
      <c r="E75" s="24" t="s">
        <v>8177</v>
      </c>
      <c r="F75" s="17"/>
      <c r="G75" s="24" t="s">
        <v>26893</v>
      </c>
      <c r="H75" s="24" t="s">
        <v>26901</v>
      </c>
      <c r="I75" s="24" t="s">
        <v>26902</v>
      </c>
      <c r="J75" s="29" t="s">
        <v>26903</v>
      </c>
      <c r="K75" s="24" t="s">
        <v>401</v>
      </c>
      <c r="L75" s="24" t="s">
        <v>1091</v>
      </c>
      <c r="M75" s="24" t="s">
        <v>26290</v>
      </c>
      <c r="N75" s="24" t="s">
        <v>26904</v>
      </c>
      <c r="O75" s="24" t="s">
        <v>26905</v>
      </c>
      <c r="P75" s="18">
        <v>1.0</v>
      </c>
      <c r="Q75" s="18">
        <v>1.0</v>
      </c>
      <c r="R75" s="17"/>
      <c r="S75" s="17"/>
      <c r="T75" s="17"/>
      <c r="U75" s="18">
        <v>58.0</v>
      </c>
      <c r="V75" s="24" t="s">
        <v>26906</v>
      </c>
      <c r="W75" s="9"/>
      <c r="X75" s="24"/>
      <c r="Y75" s="1" t="s">
        <v>36</v>
      </c>
    </row>
    <row r="76">
      <c r="A76" s="24" t="s">
        <v>26907</v>
      </c>
      <c r="B76" s="24" t="s">
        <v>26908</v>
      </c>
      <c r="C76" s="24" t="s">
        <v>8175</v>
      </c>
      <c r="D76" s="24" t="s">
        <v>8176</v>
      </c>
      <c r="E76" s="24" t="s">
        <v>8177</v>
      </c>
      <c r="F76" s="17"/>
      <c r="G76" s="24" t="s">
        <v>26893</v>
      </c>
      <c r="H76" s="24" t="s">
        <v>26909</v>
      </c>
      <c r="I76" s="24" t="s">
        <v>26910</v>
      </c>
      <c r="J76" s="29" t="s">
        <v>26911</v>
      </c>
      <c r="K76" s="24" t="s">
        <v>401</v>
      </c>
      <c r="L76" s="24" t="s">
        <v>1091</v>
      </c>
      <c r="M76" s="24" t="s">
        <v>26290</v>
      </c>
      <c r="N76" s="24" t="s">
        <v>26912</v>
      </c>
      <c r="O76" s="24" t="s">
        <v>26913</v>
      </c>
      <c r="P76" s="18">
        <v>1.0</v>
      </c>
      <c r="Q76" s="18">
        <v>1.0</v>
      </c>
      <c r="R76" s="17"/>
      <c r="S76" s="17"/>
      <c r="T76" s="18">
        <v>3.0</v>
      </c>
      <c r="U76" s="18">
        <v>82.0</v>
      </c>
      <c r="V76" s="24" t="s">
        <v>26914</v>
      </c>
      <c r="W76" s="9"/>
      <c r="X76" s="24"/>
      <c r="Y76" s="1" t="s">
        <v>36</v>
      </c>
    </row>
    <row r="77">
      <c r="A77" s="24" t="s">
        <v>26915</v>
      </c>
      <c r="B77" s="24" t="s">
        <v>26916</v>
      </c>
      <c r="C77" s="24" t="s">
        <v>8175</v>
      </c>
      <c r="D77" s="24" t="s">
        <v>8176</v>
      </c>
      <c r="E77" s="24" t="s">
        <v>8177</v>
      </c>
      <c r="F77" s="17"/>
      <c r="G77" s="24" t="s">
        <v>26893</v>
      </c>
      <c r="H77" s="24" t="s">
        <v>26917</v>
      </c>
      <c r="I77" s="24" t="s">
        <v>26918</v>
      </c>
      <c r="J77" s="29" t="s">
        <v>26919</v>
      </c>
      <c r="K77" s="24" t="s">
        <v>401</v>
      </c>
      <c r="L77" s="24" t="s">
        <v>1091</v>
      </c>
      <c r="M77" s="24" t="s">
        <v>26290</v>
      </c>
      <c r="N77" s="24" t="s">
        <v>26920</v>
      </c>
      <c r="O77" s="24" t="s">
        <v>26921</v>
      </c>
      <c r="P77" s="18">
        <v>1.0</v>
      </c>
      <c r="Q77" s="18">
        <v>1.0</v>
      </c>
      <c r="R77" s="17"/>
      <c r="S77" s="17"/>
      <c r="T77" s="18">
        <v>2.0</v>
      </c>
      <c r="U77" s="18">
        <v>60.0</v>
      </c>
      <c r="V77" s="24" t="s">
        <v>26922</v>
      </c>
      <c r="W77" s="10">
        <v>44303.0</v>
      </c>
      <c r="X77" s="24"/>
      <c r="Y77" s="1" t="s">
        <v>36</v>
      </c>
    </row>
    <row r="78">
      <c r="A78" s="24" t="s">
        <v>26923</v>
      </c>
      <c r="B78" s="24" t="s">
        <v>26924</v>
      </c>
      <c r="C78" s="24" t="s">
        <v>8175</v>
      </c>
      <c r="D78" s="24" t="s">
        <v>8176</v>
      </c>
      <c r="E78" s="24" t="s">
        <v>8177</v>
      </c>
      <c r="F78" s="17"/>
      <c r="G78" s="24" t="s">
        <v>26893</v>
      </c>
      <c r="H78" s="24" t="s">
        <v>26925</v>
      </c>
      <c r="I78" s="24" t="s">
        <v>26926</v>
      </c>
      <c r="J78" s="29" t="s">
        <v>26927</v>
      </c>
      <c r="K78" s="24" t="s">
        <v>401</v>
      </c>
      <c r="L78" s="24" t="s">
        <v>1091</v>
      </c>
      <c r="M78" s="24" t="s">
        <v>26290</v>
      </c>
      <c r="N78" s="24" t="s">
        <v>26928</v>
      </c>
      <c r="O78" s="24" t="s">
        <v>26929</v>
      </c>
      <c r="P78" s="18">
        <v>1.0</v>
      </c>
      <c r="Q78" s="18">
        <v>1.0</v>
      </c>
      <c r="R78" s="17"/>
      <c r="S78" s="17"/>
      <c r="T78" s="18">
        <v>1.0</v>
      </c>
      <c r="U78" s="18">
        <v>56.0</v>
      </c>
      <c r="V78" s="24" t="s">
        <v>26930</v>
      </c>
      <c r="W78" s="9"/>
      <c r="X78" s="24"/>
      <c r="Y78" s="1" t="s">
        <v>36</v>
      </c>
    </row>
    <row r="79">
      <c r="A79" s="24" t="s">
        <v>26931</v>
      </c>
      <c r="B79" s="24" t="s">
        <v>26932</v>
      </c>
      <c r="C79" s="24" t="s">
        <v>26933</v>
      </c>
      <c r="D79" s="17"/>
      <c r="E79" s="17"/>
      <c r="F79" s="17"/>
      <c r="G79" s="17"/>
      <c r="H79" s="17"/>
      <c r="I79" s="17"/>
      <c r="J79" s="29" t="s">
        <v>26934</v>
      </c>
      <c r="K79" s="24" t="s">
        <v>30</v>
      </c>
      <c r="L79" s="24" t="s">
        <v>51</v>
      </c>
      <c r="M79" s="24" t="s">
        <v>26935</v>
      </c>
      <c r="N79" s="24" t="s">
        <v>26936</v>
      </c>
      <c r="O79" s="24" t="s">
        <v>26937</v>
      </c>
      <c r="P79" s="18">
        <v>76.0</v>
      </c>
      <c r="Q79" s="18">
        <v>10.0</v>
      </c>
      <c r="R79" s="17"/>
      <c r="S79" s="17"/>
      <c r="T79" s="17"/>
      <c r="U79" s="18">
        <v>3.0</v>
      </c>
      <c r="V79" s="24" t="s">
        <v>26938</v>
      </c>
      <c r="W79" s="9"/>
      <c r="X79" s="24" t="s">
        <v>135</v>
      </c>
      <c r="Y79" s="1" t="s">
        <v>199</v>
      </c>
    </row>
    <row r="80">
      <c r="A80" s="24" t="s">
        <v>26939</v>
      </c>
      <c r="B80" s="24" t="s">
        <v>26587</v>
      </c>
      <c r="C80" s="24" t="s">
        <v>26940</v>
      </c>
      <c r="D80" s="24" t="s">
        <v>26941</v>
      </c>
      <c r="E80" s="17"/>
      <c r="F80" s="17"/>
      <c r="G80" s="17"/>
      <c r="H80" s="17"/>
      <c r="I80" s="17"/>
      <c r="J80" s="29" t="s">
        <v>26942</v>
      </c>
      <c r="K80" s="24" t="s">
        <v>30</v>
      </c>
      <c r="L80" s="24" t="s">
        <v>51</v>
      </c>
      <c r="M80" s="24" t="s">
        <v>26943</v>
      </c>
      <c r="N80" s="24" t="s">
        <v>26944</v>
      </c>
      <c r="O80" s="24" t="s">
        <v>26945</v>
      </c>
      <c r="P80" s="18">
        <v>1.0</v>
      </c>
      <c r="Q80" s="18">
        <v>1.0</v>
      </c>
      <c r="R80" s="17"/>
      <c r="S80" s="17"/>
      <c r="T80" s="17"/>
      <c r="U80" s="18">
        <v>1.0</v>
      </c>
      <c r="V80" s="24" t="s">
        <v>26946</v>
      </c>
      <c r="W80" s="9"/>
      <c r="X80" s="17"/>
      <c r="Y80" s="1" t="s">
        <v>199</v>
      </c>
    </row>
    <row r="81">
      <c r="A81" s="24" t="s">
        <v>26947</v>
      </c>
      <c r="B81" s="24" t="s">
        <v>26948</v>
      </c>
      <c r="C81" s="24" t="s">
        <v>26933</v>
      </c>
      <c r="D81" s="17"/>
      <c r="E81" s="17"/>
      <c r="F81" s="17"/>
      <c r="G81" s="17"/>
      <c r="H81" s="17"/>
      <c r="I81" s="17"/>
      <c r="J81" s="29" t="s">
        <v>26949</v>
      </c>
      <c r="K81" s="24" t="s">
        <v>30</v>
      </c>
      <c r="L81" s="24" t="s">
        <v>51</v>
      </c>
      <c r="M81" s="24" t="s">
        <v>26935</v>
      </c>
      <c r="N81" s="24" t="s">
        <v>26950</v>
      </c>
      <c r="O81" s="24" t="s">
        <v>26951</v>
      </c>
      <c r="P81" s="18">
        <v>76.0</v>
      </c>
      <c r="Q81" s="18">
        <v>10.0</v>
      </c>
      <c r="R81" s="17"/>
      <c r="S81" s="17"/>
      <c r="T81" s="17"/>
      <c r="U81" s="18">
        <v>17.0</v>
      </c>
      <c r="V81" s="24" t="s">
        <v>26952</v>
      </c>
      <c r="W81" s="10">
        <v>44354.0</v>
      </c>
      <c r="X81" s="24" t="s">
        <v>135</v>
      </c>
      <c r="Y81" s="1" t="s">
        <v>199</v>
      </c>
    </row>
    <row r="82">
      <c r="A82" s="24" t="s">
        <v>26953</v>
      </c>
      <c r="B82" s="24" t="s">
        <v>21043</v>
      </c>
      <c r="C82" s="24" t="s">
        <v>26954</v>
      </c>
      <c r="D82" s="24" t="s">
        <v>26955</v>
      </c>
      <c r="E82" s="17"/>
      <c r="F82" s="17"/>
      <c r="G82" s="24" t="s">
        <v>26956</v>
      </c>
      <c r="H82" s="24" t="s">
        <v>26957</v>
      </c>
      <c r="I82" s="17"/>
      <c r="J82" s="29" t="s">
        <v>26958</v>
      </c>
      <c r="K82" s="24" t="s">
        <v>30</v>
      </c>
      <c r="L82" s="24" t="s">
        <v>51</v>
      </c>
      <c r="M82" s="24" t="s">
        <v>51</v>
      </c>
      <c r="N82" s="24" t="s">
        <v>26959</v>
      </c>
      <c r="O82" s="24" t="s">
        <v>26960</v>
      </c>
      <c r="P82" s="18">
        <v>1.0</v>
      </c>
      <c r="Q82" s="18">
        <v>1.0</v>
      </c>
      <c r="R82" s="17"/>
      <c r="S82" s="17"/>
      <c r="T82" s="17"/>
      <c r="U82" s="18">
        <v>4.0</v>
      </c>
      <c r="V82" s="24" t="s">
        <v>26961</v>
      </c>
      <c r="W82" s="9"/>
      <c r="X82" s="24" t="s">
        <v>95</v>
      </c>
      <c r="Y82" s="1" t="s">
        <v>199</v>
      </c>
    </row>
    <row r="83">
      <c r="A83" s="30" t="s">
        <v>26962</v>
      </c>
      <c r="B83" s="30" t="s">
        <v>26467</v>
      </c>
      <c r="C83" s="30" t="s">
        <v>26963</v>
      </c>
      <c r="D83" s="30" t="s">
        <v>26963</v>
      </c>
      <c r="E83" s="30" t="s">
        <v>26964</v>
      </c>
      <c r="F83" s="30" t="s">
        <v>26965</v>
      </c>
      <c r="G83" s="30" t="s">
        <v>26966</v>
      </c>
      <c r="H83" s="30" t="s">
        <v>26967</v>
      </c>
      <c r="I83" s="33"/>
      <c r="J83" s="31" t="s">
        <v>26968</v>
      </c>
      <c r="K83" s="30" t="s">
        <v>30</v>
      </c>
      <c r="L83" s="30" t="s">
        <v>51</v>
      </c>
      <c r="M83" s="30" t="s">
        <v>26969</v>
      </c>
      <c r="N83" s="30" t="s">
        <v>26970</v>
      </c>
      <c r="O83" s="30" t="s">
        <v>26971</v>
      </c>
      <c r="P83" s="30">
        <v>1.0</v>
      </c>
      <c r="Q83" s="30">
        <v>1.0</v>
      </c>
      <c r="R83" s="33"/>
      <c r="S83" s="33"/>
      <c r="T83" s="33"/>
      <c r="U83" s="30">
        <v>194.0</v>
      </c>
      <c r="V83" s="30" t="s">
        <v>26972</v>
      </c>
      <c r="W83" s="10">
        <v>44232.0</v>
      </c>
      <c r="X83" s="30" t="s">
        <v>135</v>
      </c>
      <c r="Y83" s="1" t="s">
        <v>199</v>
      </c>
    </row>
    <row r="84">
      <c r="A84" s="30" t="s">
        <v>26973</v>
      </c>
      <c r="B84" s="30" t="s">
        <v>26974</v>
      </c>
      <c r="C84" s="30" t="s">
        <v>26975</v>
      </c>
      <c r="D84" s="30" t="s">
        <v>26976</v>
      </c>
      <c r="E84" s="30" t="s">
        <v>26977</v>
      </c>
      <c r="F84" s="33"/>
      <c r="G84" s="30" t="s">
        <v>17754</v>
      </c>
      <c r="H84" s="30" t="s">
        <v>26978</v>
      </c>
      <c r="I84" s="33"/>
      <c r="J84" s="31" t="s">
        <v>26979</v>
      </c>
      <c r="K84" s="30" t="s">
        <v>30</v>
      </c>
      <c r="L84" s="30" t="s">
        <v>51</v>
      </c>
      <c r="M84" s="30" t="s">
        <v>26980</v>
      </c>
      <c r="N84" s="30" t="s">
        <v>26981</v>
      </c>
      <c r="O84" s="30" t="s">
        <v>26982</v>
      </c>
      <c r="P84" s="30">
        <v>1.0</v>
      </c>
      <c r="Q84" s="30">
        <v>1.0</v>
      </c>
      <c r="R84" s="30">
        <v>1.0</v>
      </c>
      <c r="S84" s="33"/>
      <c r="T84" s="33"/>
      <c r="U84" s="30">
        <v>51.0</v>
      </c>
      <c r="V84" s="30" t="s">
        <v>26983</v>
      </c>
      <c r="W84" s="10">
        <v>44293.0</v>
      </c>
      <c r="X84" s="30" t="s">
        <v>135</v>
      </c>
      <c r="Y84" s="1" t="s">
        <v>199</v>
      </c>
    </row>
    <row r="85">
      <c r="A85" s="30" t="s">
        <v>26984</v>
      </c>
      <c r="B85" s="30" t="s">
        <v>26985</v>
      </c>
      <c r="C85" s="30" t="s">
        <v>26986</v>
      </c>
      <c r="D85" s="30" t="s">
        <v>26987</v>
      </c>
      <c r="E85" s="30" t="s">
        <v>26988</v>
      </c>
      <c r="F85" s="30" t="s">
        <v>26989</v>
      </c>
      <c r="G85" s="30" t="s">
        <v>26990</v>
      </c>
      <c r="H85" s="30" t="s">
        <v>26991</v>
      </c>
      <c r="I85" s="33"/>
      <c r="J85" s="31" t="s">
        <v>26992</v>
      </c>
      <c r="K85" s="30" t="s">
        <v>30</v>
      </c>
      <c r="L85" s="30" t="s">
        <v>1091</v>
      </c>
      <c r="M85" s="30" t="s">
        <v>26993</v>
      </c>
      <c r="N85" s="30" t="s">
        <v>26994</v>
      </c>
      <c r="O85" s="30" t="s">
        <v>26995</v>
      </c>
      <c r="P85" s="30">
        <v>2.0</v>
      </c>
      <c r="Q85" s="30">
        <v>2.0</v>
      </c>
      <c r="R85" s="30">
        <v>4.0</v>
      </c>
      <c r="S85" s="33"/>
      <c r="T85" s="33"/>
      <c r="U85" s="30">
        <v>44.0</v>
      </c>
      <c r="V85" s="30" t="s">
        <v>26996</v>
      </c>
      <c r="W85" s="10">
        <v>44281.0</v>
      </c>
      <c r="X85" s="30" t="s">
        <v>95</v>
      </c>
      <c r="Y85" s="1" t="s">
        <v>36</v>
      </c>
    </row>
    <row r="86">
      <c r="A86" s="24" t="s">
        <v>26997</v>
      </c>
      <c r="B86" s="24" t="s">
        <v>26998</v>
      </c>
      <c r="C86" s="24" t="s">
        <v>26999</v>
      </c>
      <c r="D86" s="24" t="s">
        <v>27000</v>
      </c>
      <c r="E86" s="17"/>
      <c r="F86" s="17"/>
      <c r="G86" s="24" t="s">
        <v>27001</v>
      </c>
      <c r="H86" s="24" t="s">
        <v>27002</v>
      </c>
      <c r="I86" s="24" t="s">
        <v>27003</v>
      </c>
      <c r="J86" s="29" t="s">
        <v>27004</v>
      </c>
      <c r="K86" s="24" t="s">
        <v>401</v>
      </c>
      <c r="L86" s="24" t="s">
        <v>51</v>
      </c>
      <c r="M86" s="24" t="s">
        <v>26328</v>
      </c>
      <c r="N86" s="24" t="s">
        <v>27005</v>
      </c>
      <c r="O86" s="24" t="s">
        <v>27006</v>
      </c>
      <c r="P86" s="18">
        <v>1.0</v>
      </c>
      <c r="Q86" s="18">
        <v>1.0</v>
      </c>
      <c r="R86" s="18">
        <v>8.0</v>
      </c>
      <c r="S86" s="18">
        <v>4.0</v>
      </c>
      <c r="T86" s="17"/>
      <c r="U86" s="18">
        <v>267.0</v>
      </c>
      <c r="V86" s="24" t="s">
        <v>27007</v>
      </c>
      <c r="W86" s="10">
        <v>43043.0</v>
      </c>
      <c r="X86" s="17"/>
      <c r="Y86" s="1"/>
    </row>
    <row r="87">
      <c r="A87" s="24" t="s">
        <v>27008</v>
      </c>
      <c r="B87" s="24" t="s">
        <v>27009</v>
      </c>
      <c r="C87" s="24" t="s">
        <v>26401</v>
      </c>
      <c r="D87" s="24" t="s">
        <v>26402</v>
      </c>
      <c r="E87" s="17"/>
      <c r="F87" s="17"/>
      <c r="G87" s="24" t="s">
        <v>26403</v>
      </c>
      <c r="H87" s="24"/>
      <c r="I87" s="17"/>
      <c r="J87" s="29" t="s">
        <v>27010</v>
      </c>
      <c r="K87" s="24" t="s">
        <v>663</v>
      </c>
      <c r="L87" s="24" t="s">
        <v>51</v>
      </c>
      <c r="M87" s="24" t="s">
        <v>27011</v>
      </c>
      <c r="N87" s="24" t="s">
        <v>27012</v>
      </c>
      <c r="O87" s="24" t="s">
        <v>27013</v>
      </c>
      <c r="P87" s="18">
        <v>1.0</v>
      </c>
      <c r="Q87" s="18">
        <v>1.0</v>
      </c>
      <c r="R87" s="17"/>
      <c r="S87" s="17"/>
      <c r="T87" s="17"/>
      <c r="U87" s="18">
        <v>10.0</v>
      </c>
      <c r="V87" s="24" t="s">
        <v>27014</v>
      </c>
      <c r="W87" s="10">
        <v>44301.0</v>
      </c>
      <c r="X87" s="17"/>
      <c r="Y87" s="1"/>
    </row>
    <row r="88">
      <c r="A88" s="24" t="s">
        <v>27015</v>
      </c>
      <c r="B88" s="24" t="s">
        <v>27016</v>
      </c>
      <c r="C88" s="24" t="s">
        <v>27017</v>
      </c>
      <c r="D88" s="24" t="s">
        <v>27018</v>
      </c>
      <c r="E88" s="17"/>
      <c r="F88" s="17"/>
      <c r="G88" s="17"/>
      <c r="H88" s="24" t="s">
        <v>27019</v>
      </c>
      <c r="I88" s="24" t="s">
        <v>27020</v>
      </c>
      <c r="J88" s="29" t="s">
        <v>27021</v>
      </c>
      <c r="K88" s="24" t="s">
        <v>401</v>
      </c>
      <c r="L88" s="24" t="s">
        <v>1091</v>
      </c>
      <c r="M88" s="24" t="s">
        <v>27022</v>
      </c>
      <c r="N88" s="24" t="s">
        <v>27023</v>
      </c>
      <c r="O88" s="24" t="s">
        <v>27024</v>
      </c>
      <c r="P88" s="18">
        <v>1.0</v>
      </c>
      <c r="Q88" s="18">
        <v>3.0</v>
      </c>
      <c r="R88" s="18">
        <v>109.0</v>
      </c>
      <c r="S88" s="18">
        <v>6.0</v>
      </c>
      <c r="T88" s="18">
        <v>41.0</v>
      </c>
      <c r="U88" s="18">
        <v>119.0</v>
      </c>
      <c r="V88" s="24" t="s">
        <v>27025</v>
      </c>
      <c r="W88" s="10">
        <v>43553.0</v>
      </c>
      <c r="X88" s="17"/>
      <c r="Y88" s="1" t="s">
        <v>36</v>
      </c>
    </row>
    <row r="89">
      <c r="A89" s="24" t="s">
        <v>27026</v>
      </c>
      <c r="B89" s="24" t="s">
        <v>27027</v>
      </c>
      <c r="C89" s="24" t="s">
        <v>27028</v>
      </c>
      <c r="D89" s="17"/>
      <c r="E89" s="17"/>
      <c r="F89" s="17"/>
      <c r="G89" s="17"/>
      <c r="H89" s="24" t="s">
        <v>27029</v>
      </c>
      <c r="I89" s="17"/>
      <c r="J89" s="29" t="s">
        <v>27030</v>
      </c>
      <c r="K89" s="24" t="s">
        <v>61</v>
      </c>
      <c r="L89" s="24" t="s">
        <v>1091</v>
      </c>
      <c r="M89" s="24" t="s">
        <v>26199</v>
      </c>
      <c r="N89" s="24" t="s">
        <v>27031</v>
      </c>
      <c r="O89" s="24" t="s">
        <v>27032</v>
      </c>
      <c r="P89" s="18">
        <v>1.0</v>
      </c>
      <c r="Q89" s="18">
        <v>1.0</v>
      </c>
      <c r="R89" s="17"/>
      <c r="S89" s="17"/>
      <c r="T89" s="17"/>
      <c r="U89" s="18">
        <v>327.0</v>
      </c>
      <c r="V89" s="24" t="s">
        <v>27033</v>
      </c>
      <c r="W89" s="10">
        <v>43943.0</v>
      </c>
      <c r="X89" s="17"/>
      <c r="Y89" s="1" t="s">
        <v>199</v>
      </c>
    </row>
    <row r="90">
      <c r="A90" s="24" t="s">
        <v>27034</v>
      </c>
      <c r="B90" s="24" t="s">
        <v>27035</v>
      </c>
      <c r="C90" s="24" t="s">
        <v>27036</v>
      </c>
      <c r="D90" s="24" t="s">
        <v>27037</v>
      </c>
      <c r="E90" s="24" t="s">
        <v>27038</v>
      </c>
      <c r="F90" s="17"/>
      <c r="G90" s="24" t="s">
        <v>27039</v>
      </c>
      <c r="H90" s="24"/>
      <c r="I90" s="17"/>
      <c r="J90" s="29" t="s">
        <v>27040</v>
      </c>
      <c r="K90" s="24" t="s">
        <v>30</v>
      </c>
      <c r="L90" s="24" t="s">
        <v>79</v>
      </c>
      <c r="M90" s="24" t="s">
        <v>27041</v>
      </c>
      <c r="N90" s="24" t="s">
        <v>27042</v>
      </c>
      <c r="O90" s="24" t="s">
        <v>27043</v>
      </c>
      <c r="P90" s="18">
        <v>1.0</v>
      </c>
      <c r="Q90" s="18">
        <v>1.0</v>
      </c>
      <c r="R90" s="17"/>
      <c r="S90" s="17"/>
      <c r="T90" s="17"/>
      <c r="U90" s="18">
        <v>1.0</v>
      </c>
      <c r="V90" s="24" t="s">
        <v>27044</v>
      </c>
      <c r="W90" s="10">
        <v>44352.0</v>
      </c>
      <c r="X90" s="24" t="s">
        <v>135</v>
      </c>
      <c r="Y90" s="1" t="s">
        <v>199</v>
      </c>
    </row>
    <row r="91">
      <c r="A91" s="24" t="s">
        <v>27045</v>
      </c>
      <c r="B91" s="24" t="s">
        <v>27046</v>
      </c>
      <c r="C91" s="24" t="s">
        <v>27047</v>
      </c>
      <c r="D91" s="24" t="s">
        <v>27048</v>
      </c>
      <c r="E91" s="24" t="s">
        <v>27049</v>
      </c>
      <c r="F91" s="24" t="s">
        <v>27050</v>
      </c>
      <c r="G91" s="24" t="s">
        <v>5415</v>
      </c>
      <c r="H91" s="17"/>
      <c r="I91" s="17"/>
      <c r="J91" s="29" t="s">
        <v>27051</v>
      </c>
      <c r="K91" s="24" t="s">
        <v>30</v>
      </c>
      <c r="L91" s="24" t="s">
        <v>51</v>
      </c>
      <c r="M91" s="24" t="s">
        <v>26605</v>
      </c>
      <c r="N91" s="24" t="s">
        <v>27052</v>
      </c>
      <c r="O91" s="24" t="s">
        <v>27053</v>
      </c>
      <c r="P91" s="18">
        <v>1.0</v>
      </c>
      <c r="Q91" s="18">
        <v>1.0</v>
      </c>
      <c r="R91" s="17"/>
      <c r="S91" s="17"/>
      <c r="T91" s="17"/>
      <c r="U91" s="18">
        <v>1.0</v>
      </c>
      <c r="V91" s="24" t="s">
        <v>27054</v>
      </c>
      <c r="W91" s="9"/>
      <c r="X91" s="24" t="s">
        <v>95</v>
      </c>
      <c r="Y91" s="1" t="s">
        <v>199</v>
      </c>
    </row>
    <row r="92">
      <c r="A92" s="24" t="s">
        <v>20425</v>
      </c>
      <c r="B92" s="24" t="s">
        <v>20426</v>
      </c>
      <c r="C92" s="24" t="s">
        <v>20427</v>
      </c>
      <c r="D92" s="24" t="s">
        <v>20428</v>
      </c>
      <c r="E92" s="17"/>
      <c r="F92" s="24" t="s">
        <v>20429</v>
      </c>
      <c r="G92" s="24" t="s">
        <v>20430</v>
      </c>
      <c r="H92" s="24" t="s">
        <v>20431</v>
      </c>
      <c r="I92" s="17"/>
      <c r="J92" s="29" t="s">
        <v>20432</v>
      </c>
      <c r="K92" s="24" t="s">
        <v>401</v>
      </c>
      <c r="L92" s="24" t="s">
        <v>10828</v>
      </c>
      <c r="M92" s="24" t="s">
        <v>20433</v>
      </c>
      <c r="N92" s="24" t="s">
        <v>20434</v>
      </c>
      <c r="O92" s="24" t="s">
        <v>20435</v>
      </c>
      <c r="P92" s="18">
        <v>1.0</v>
      </c>
      <c r="Q92" s="18">
        <v>1.0</v>
      </c>
      <c r="R92" s="17"/>
      <c r="S92" s="17"/>
      <c r="T92" s="17"/>
      <c r="U92" s="18">
        <v>377.0</v>
      </c>
      <c r="V92" s="24" t="s">
        <v>20436</v>
      </c>
      <c r="W92" s="10">
        <v>43714.0</v>
      </c>
      <c r="X92" s="24" t="s">
        <v>135</v>
      </c>
      <c r="Y92" s="1" t="s">
        <v>36</v>
      </c>
    </row>
    <row r="93">
      <c r="A93" s="24" t="s">
        <v>27055</v>
      </c>
      <c r="B93" s="24" t="s">
        <v>27056</v>
      </c>
      <c r="C93" s="24" t="s">
        <v>27057</v>
      </c>
      <c r="D93" s="24" t="s">
        <v>27058</v>
      </c>
      <c r="E93" s="17"/>
      <c r="F93" s="17"/>
      <c r="G93" s="17"/>
      <c r="H93" s="17"/>
      <c r="I93" s="17"/>
      <c r="J93" s="29" t="s">
        <v>27059</v>
      </c>
      <c r="K93" s="24" t="s">
        <v>30</v>
      </c>
      <c r="L93" s="24" t="s">
        <v>51</v>
      </c>
      <c r="M93" s="24" t="s">
        <v>26935</v>
      </c>
      <c r="N93" s="24" t="s">
        <v>27060</v>
      </c>
      <c r="O93" s="24" t="s">
        <v>27061</v>
      </c>
      <c r="P93" s="18">
        <v>1.0</v>
      </c>
      <c r="Q93" s="18">
        <v>1.0</v>
      </c>
      <c r="R93" s="17"/>
      <c r="S93" s="17"/>
      <c r="T93" s="17"/>
      <c r="U93" s="18">
        <v>15.0</v>
      </c>
      <c r="V93" s="24" t="s">
        <v>27062</v>
      </c>
      <c r="W93" s="10">
        <v>44351.0</v>
      </c>
      <c r="X93" s="24" t="s">
        <v>135</v>
      </c>
      <c r="Y93" s="1" t="s">
        <v>199</v>
      </c>
    </row>
    <row r="94">
      <c r="A94" s="24" t="s">
        <v>27063</v>
      </c>
      <c r="B94" s="24" t="s">
        <v>27064</v>
      </c>
      <c r="C94" s="24" t="s">
        <v>27065</v>
      </c>
      <c r="D94" s="17"/>
      <c r="E94" s="17"/>
      <c r="F94" s="17"/>
      <c r="G94" s="17"/>
      <c r="H94" s="24" t="s">
        <v>27066</v>
      </c>
      <c r="I94" s="17"/>
      <c r="J94" s="29" t="s">
        <v>27067</v>
      </c>
      <c r="K94" s="24" t="s">
        <v>2309</v>
      </c>
      <c r="L94" s="24" t="s">
        <v>51</v>
      </c>
      <c r="M94" s="24" t="s">
        <v>26290</v>
      </c>
      <c r="N94" s="24" t="s">
        <v>27068</v>
      </c>
      <c r="O94" s="24" t="s">
        <v>27069</v>
      </c>
      <c r="P94" s="18">
        <v>2.0</v>
      </c>
      <c r="Q94" s="18">
        <v>1.0</v>
      </c>
      <c r="R94" s="17"/>
      <c r="S94" s="17"/>
      <c r="T94" s="17"/>
      <c r="U94" s="18">
        <v>15.0</v>
      </c>
      <c r="V94" s="24" t="s">
        <v>27070</v>
      </c>
      <c r="W94" s="10">
        <v>44034.0</v>
      </c>
      <c r="X94" s="17"/>
      <c r="Y94" s="1"/>
    </row>
    <row r="95">
      <c r="A95" s="24" t="s">
        <v>27071</v>
      </c>
      <c r="B95" s="24" t="s">
        <v>27072</v>
      </c>
      <c r="C95" s="24" t="s">
        <v>27073</v>
      </c>
      <c r="D95" s="24" t="s">
        <v>27074</v>
      </c>
      <c r="E95" s="24" t="s">
        <v>27075</v>
      </c>
      <c r="F95" s="17"/>
      <c r="G95" s="24" t="s">
        <v>8325</v>
      </c>
      <c r="H95" s="17"/>
      <c r="I95" s="17"/>
      <c r="J95" s="29" t="s">
        <v>27076</v>
      </c>
      <c r="K95" s="24" t="s">
        <v>61</v>
      </c>
      <c r="L95" s="24" t="s">
        <v>1091</v>
      </c>
      <c r="M95" s="24" t="s">
        <v>26199</v>
      </c>
      <c r="N95" s="24" t="s">
        <v>27077</v>
      </c>
      <c r="O95" s="24" t="s">
        <v>27078</v>
      </c>
      <c r="P95" s="18">
        <v>1.0</v>
      </c>
      <c r="Q95" s="18">
        <v>1.0</v>
      </c>
      <c r="R95" s="17"/>
      <c r="S95" s="17"/>
      <c r="T95" s="17"/>
      <c r="U95" s="18">
        <v>49.0</v>
      </c>
      <c r="V95" s="24" t="s">
        <v>27079</v>
      </c>
      <c r="W95" s="10">
        <v>44346.0</v>
      </c>
      <c r="X95" s="24" t="s">
        <v>95</v>
      </c>
      <c r="Y95" s="1" t="s">
        <v>199</v>
      </c>
    </row>
    <row r="96">
      <c r="A96" s="24" t="s">
        <v>27080</v>
      </c>
      <c r="B96" s="24" t="s">
        <v>27035</v>
      </c>
      <c r="C96" s="24" t="s">
        <v>27081</v>
      </c>
      <c r="D96" s="24" t="s">
        <v>27082</v>
      </c>
      <c r="E96" s="24" t="s">
        <v>27083</v>
      </c>
      <c r="F96" s="24" t="s">
        <v>27084</v>
      </c>
      <c r="G96" s="24" t="s">
        <v>27085</v>
      </c>
      <c r="H96" s="24" t="s">
        <v>27086</v>
      </c>
      <c r="I96" s="24" t="s">
        <v>27087</v>
      </c>
      <c r="J96" s="29" t="s">
        <v>27088</v>
      </c>
      <c r="K96" s="24" t="s">
        <v>30</v>
      </c>
      <c r="L96" s="24" t="s">
        <v>51</v>
      </c>
      <c r="M96" s="24" t="s">
        <v>26969</v>
      </c>
      <c r="N96" s="24" t="s">
        <v>27089</v>
      </c>
      <c r="O96" s="24" t="s">
        <v>27090</v>
      </c>
      <c r="P96" s="18">
        <v>1.0</v>
      </c>
      <c r="Q96" s="18">
        <v>1.0</v>
      </c>
      <c r="R96" s="17"/>
      <c r="S96" s="17"/>
      <c r="T96" s="17"/>
      <c r="U96" s="18">
        <v>9.0</v>
      </c>
      <c r="V96" s="24" t="s">
        <v>27091</v>
      </c>
      <c r="W96" s="9"/>
      <c r="X96" s="24" t="s">
        <v>135</v>
      </c>
      <c r="Y96" s="1" t="s">
        <v>199</v>
      </c>
    </row>
    <row r="97">
      <c r="A97" s="24" t="s">
        <v>27092</v>
      </c>
      <c r="B97" s="24" t="s">
        <v>27093</v>
      </c>
      <c r="C97" s="24" t="s">
        <v>27094</v>
      </c>
      <c r="D97" s="24" t="s">
        <v>27095</v>
      </c>
      <c r="E97" s="24" t="s">
        <v>27096</v>
      </c>
      <c r="F97" s="17"/>
      <c r="G97" s="24" t="s">
        <v>10280</v>
      </c>
      <c r="H97" s="24" t="s">
        <v>27097</v>
      </c>
      <c r="I97" s="17"/>
      <c r="J97" s="29" t="s">
        <v>27098</v>
      </c>
      <c r="K97" s="24" t="s">
        <v>30</v>
      </c>
      <c r="L97" s="24" t="s">
        <v>10828</v>
      </c>
      <c r="M97" s="24" t="s">
        <v>27099</v>
      </c>
      <c r="N97" s="24" t="s">
        <v>27100</v>
      </c>
      <c r="O97" s="24" t="s">
        <v>27101</v>
      </c>
      <c r="P97" s="18">
        <v>1.0</v>
      </c>
      <c r="Q97" s="18">
        <v>1.0</v>
      </c>
      <c r="R97" s="18">
        <v>1.0</v>
      </c>
      <c r="S97" s="17"/>
      <c r="T97" s="17"/>
      <c r="U97" s="18">
        <v>127.0</v>
      </c>
      <c r="V97" s="24" t="s">
        <v>27102</v>
      </c>
      <c r="W97" s="10">
        <v>44326.0</v>
      </c>
      <c r="X97" s="17"/>
      <c r="Y97" s="1"/>
    </row>
    <row r="98">
      <c r="A98" s="24" t="s">
        <v>27103</v>
      </c>
      <c r="B98" s="24" t="s">
        <v>27104</v>
      </c>
      <c r="C98" s="24" t="s">
        <v>27105</v>
      </c>
      <c r="D98" s="17"/>
      <c r="E98" s="17"/>
      <c r="F98" s="17"/>
      <c r="G98" s="17"/>
      <c r="H98" s="17"/>
      <c r="I98" s="17"/>
      <c r="J98" s="29" t="s">
        <v>27106</v>
      </c>
      <c r="K98" s="24" t="s">
        <v>30</v>
      </c>
      <c r="L98" s="24" t="s">
        <v>27107</v>
      </c>
      <c r="M98" s="24" t="s">
        <v>27108</v>
      </c>
      <c r="N98" s="24" t="s">
        <v>27109</v>
      </c>
      <c r="O98" s="24" t="s">
        <v>27110</v>
      </c>
      <c r="P98" s="18">
        <v>4.0</v>
      </c>
      <c r="Q98" s="17"/>
      <c r="R98" s="17"/>
      <c r="S98" s="18">
        <v>1.0</v>
      </c>
      <c r="T98" s="18">
        <v>18.0</v>
      </c>
      <c r="U98" s="18">
        <v>48.0</v>
      </c>
      <c r="V98" s="24" t="s">
        <v>27111</v>
      </c>
      <c r="W98" s="9"/>
      <c r="X98" s="17"/>
      <c r="Y98" s="1"/>
    </row>
    <row r="99">
      <c r="A99" s="24" t="s">
        <v>27112</v>
      </c>
      <c r="B99" s="24" t="s">
        <v>26467</v>
      </c>
      <c r="C99" s="24" t="s">
        <v>27113</v>
      </c>
      <c r="D99" s="24" t="s">
        <v>27114</v>
      </c>
      <c r="E99" s="17"/>
      <c r="F99" s="17"/>
      <c r="G99" s="17"/>
      <c r="H99" s="24" t="s">
        <v>27115</v>
      </c>
      <c r="I99" s="17"/>
      <c r="J99" s="29" t="s">
        <v>27116</v>
      </c>
      <c r="K99" s="24" t="s">
        <v>30</v>
      </c>
      <c r="L99" s="24" t="s">
        <v>51</v>
      </c>
      <c r="M99" s="24" t="s">
        <v>26969</v>
      </c>
      <c r="N99" s="24" t="s">
        <v>27117</v>
      </c>
      <c r="O99" s="24" t="s">
        <v>27118</v>
      </c>
      <c r="P99" s="18">
        <v>1.0</v>
      </c>
      <c r="Q99" s="18">
        <v>1.0</v>
      </c>
      <c r="R99" s="17"/>
      <c r="S99" s="17"/>
      <c r="T99" s="17"/>
      <c r="U99" s="18">
        <v>161.0</v>
      </c>
      <c r="V99" s="24" t="s">
        <v>27119</v>
      </c>
      <c r="W99" s="9"/>
      <c r="X99" s="24" t="s">
        <v>135</v>
      </c>
      <c r="Y99" s="1" t="s">
        <v>199</v>
      </c>
    </row>
    <row r="100">
      <c r="A100" s="24" t="s">
        <v>27120</v>
      </c>
      <c r="B100" s="24" t="s">
        <v>27121</v>
      </c>
      <c r="C100" s="24" t="s">
        <v>27122</v>
      </c>
      <c r="D100" s="17"/>
      <c r="E100" s="17"/>
      <c r="F100" s="17"/>
      <c r="G100" s="17"/>
      <c r="H100" s="17"/>
      <c r="I100" s="17"/>
      <c r="J100" s="29" t="s">
        <v>27123</v>
      </c>
      <c r="K100" s="24" t="s">
        <v>30</v>
      </c>
      <c r="L100" s="24" t="s">
        <v>51</v>
      </c>
      <c r="M100" s="24" t="s">
        <v>27124</v>
      </c>
      <c r="N100" s="24" t="s">
        <v>27125</v>
      </c>
      <c r="O100" s="24" t="s">
        <v>27126</v>
      </c>
      <c r="P100" s="18">
        <v>1.0</v>
      </c>
      <c r="Q100" s="18">
        <v>1.0</v>
      </c>
      <c r="R100" s="17"/>
      <c r="S100" s="17"/>
      <c r="T100" s="17"/>
      <c r="U100" s="18">
        <v>3.0</v>
      </c>
      <c r="V100" s="24" t="s">
        <v>27127</v>
      </c>
      <c r="W100" s="10">
        <v>44335.0</v>
      </c>
      <c r="X100" s="17"/>
      <c r="Y100" s="1"/>
    </row>
    <row r="101">
      <c r="A101" s="30" t="s">
        <v>27128</v>
      </c>
      <c r="B101" s="30" t="s">
        <v>27129</v>
      </c>
      <c r="C101" s="30" t="s">
        <v>25909</v>
      </c>
      <c r="D101" s="30" t="s">
        <v>25910</v>
      </c>
      <c r="E101" s="30" t="s">
        <v>25911</v>
      </c>
      <c r="F101" s="30" t="s">
        <v>25912</v>
      </c>
      <c r="G101" s="30" t="s">
        <v>25913</v>
      </c>
      <c r="H101" s="30" t="s">
        <v>27130</v>
      </c>
      <c r="I101" s="33"/>
      <c r="J101" s="31" t="s">
        <v>27131</v>
      </c>
      <c r="K101" s="30" t="s">
        <v>30</v>
      </c>
      <c r="L101" s="30" t="s">
        <v>1091</v>
      </c>
      <c r="M101" s="30" t="s">
        <v>27132</v>
      </c>
      <c r="N101" s="30" t="s">
        <v>27133</v>
      </c>
      <c r="O101" s="30" t="s">
        <v>27134</v>
      </c>
      <c r="P101" s="30">
        <v>1.0</v>
      </c>
      <c r="Q101" s="30">
        <v>7.0</v>
      </c>
      <c r="R101" s="30">
        <v>63.0</v>
      </c>
      <c r="S101" s="30">
        <v>16.0</v>
      </c>
      <c r="T101" s="33"/>
      <c r="U101" s="30">
        <v>27.0</v>
      </c>
      <c r="V101" s="30" t="s">
        <v>27135</v>
      </c>
      <c r="W101" s="10">
        <v>43872.0</v>
      </c>
      <c r="X101" s="30" t="s">
        <v>95</v>
      </c>
      <c r="Y101" s="1" t="s">
        <v>36</v>
      </c>
    </row>
    <row r="102">
      <c r="A102" s="24" t="s">
        <v>27136</v>
      </c>
      <c r="B102" s="24" t="s">
        <v>27137</v>
      </c>
      <c r="C102" s="24" t="s">
        <v>27138</v>
      </c>
      <c r="D102" s="17"/>
      <c r="E102" s="17"/>
      <c r="F102" s="17"/>
      <c r="G102" s="17"/>
      <c r="H102" s="17"/>
      <c r="I102" s="17"/>
      <c r="J102" s="29" t="s">
        <v>27139</v>
      </c>
      <c r="K102" s="24" t="s">
        <v>61</v>
      </c>
      <c r="L102" s="24" t="s">
        <v>1091</v>
      </c>
      <c r="M102" s="24" t="s">
        <v>26199</v>
      </c>
      <c r="N102" s="24" t="s">
        <v>27140</v>
      </c>
      <c r="O102" s="24" t="s">
        <v>27141</v>
      </c>
      <c r="P102" s="18">
        <v>1.0</v>
      </c>
      <c r="Q102" s="18">
        <v>1.0</v>
      </c>
      <c r="R102" s="17"/>
      <c r="S102" s="17"/>
      <c r="T102" s="17"/>
      <c r="U102" s="18">
        <v>67.0</v>
      </c>
      <c r="V102" s="24" t="s">
        <v>27142</v>
      </c>
      <c r="W102" s="10">
        <v>44344.0</v>
      </c>
      <c r="X102" s="17"/>
      <c r="Y102" s="1" t="s">
        <v>199</v>
      </c>
    </row>
    <row r="103">
      <c r="A103" s="24" t="s">
        <v>27143</v>
      </c>
      <c r="B103" s="24" t="s">
        <v>27144</v>
      </c>
      <c r="C103" s="24" t="s">
        <v>27145</v>
      </c>
      <c r="D103" s="24" t="s">
        <v>27146</v>
      </c>
      <c r="E103" s="24" t="s">
        <v>27147</v>
      </c>
      <c r="F103" s="17"/>
      <c r="G103" s="24" t="s">
        <v>27148</v>
      </c>
      <c r="H103" s="24" t="s">
        <v>27149</v>
      </c>
      <c r="I103" s="17"/>
      <c r="J103" s="29" t="s">
        <v>27150</v>
      </c>
      <c r="K103" s="24" t="s">
        <v>30</v>
      </c>
      <c r="L103" s="24" t="s">
        <v>51</v>
      </c>
      <c r="M103" s="24" t="s">
        <v>26969</v>
      </c>
      <c r="N103" s="24" t="s">
        <v>27151</v>
      </c>
      <c r="O103" s="24" t="s">
        <v>27152</v>
      </c>
      <c r="P103" s="18">
        <v>6.0</v>
      </c>
      <c r="Q103" s="18">
        <v>2.0</v>
      </c>
      <c r="R103" s="17"/>
      <c r="S103" s="18">
        <v>1.0</v>
      </c>
      <c r="T103" s="18">
        <v>29.0</v>
      </c>
      <c r="U103" s="18">
        <v>168.0</v>
      </c>
      <c r="V103" s="24" t="s">
        <v>27153</v>
      </c>
      <c r="W103" s="10">
        <v>43748.0</v>
      </c>
      <c r="X103" s="24" t="s">
        <v>135</v>
      </c>
      <c r="Y103" s="1" t="s">
        <v>199</v>
      </c>
    </row>
    <row r="104">
      <c r="A104" s="24" t="s">
        <v>27154</v>
      </c>
      <c r="B104" s="24" t="s">
        <v>27155</v>
      </c>
      <c r="C104" s="24" t="s">
        <v>27156</v>
      </c>
      <c r="D104" s="17"/>
      <c r="E104" s="29" t="s">
        <v>27157</v>
      </c>
      <c r="F104" s="24" t="s">
        <v>19279</v>
      </c>
      <c r="G104" s="17"/>
      <c r="H104" s="24" t="s">
        <v>27158</v>
      </c>
      <c r="I104" s="17"/>
      <c r="J104" s="29" t="s">
        <v>27159</v>
      </c>
      <c r="K104" s="24" t="s">
        <v>30</v>
      </c>
      <c r="L104" s="24" t="s">
        <v>1091</v>
      </c>
      <c r="M104" s="24" t="s">
        <v>27132</v>
      </c>
      <c r="N104" s="24" t="s">
        <v>27160</v>
      </c>
      <c r="O104" s="24" t="s">
        <v>27161</v>
      </c>
      <c r="P104" s="18">
        <v>2.0</v>
      </c>
      <c r="Q104" s="18">
        <v>2.0</v>
      </c>
      <c r="R104" s="17"/>
      <c r="S104" s="18">
        <v>1.0</v>
      </c>
      <c r="T104" s="18">
        <v>1.0</v>
      </c>
      <c r="U104" s="18">
        <v>193.0</v>
      </c>
      <c r="V104" s="24" t="s">
        <v>27162</v>
      </c>
      <c r="W104" s="10">
        <v>43340.0</v>
      </c>
      <c r="X104" s="24" t="s">
        <v>95</v>
      </c>
      <c r="Y104" s="1" t="s">
        <v>36</v>
      </c>
    </row>
    <row r="105">
      <c r="A105" s="24" t="s">
        <v>27163</v>
      </c>
      <c r="B105" s="24" t="s">
        <v>27164</v>
      </c>
      <c r="C105" s="24" t="s">
        <v>27165</v>
      </c>
      <c r="D105" s="17"/>
      <c r="E105" s="17"/>
      <c r="F105" s="17"/>
      <c r="G105" s="17"/>
      <c r="H105" s="24" t="s">
        <v>27166</v>
      </c>
      <c r="I105" s="17"/>
      <c r="J105" s="29" t="s">
        <v>27167</v>
      </c>
      <c r="K105" s="24" t="s">
        <v>61</v>
      </c>
      <c r="L105" s="24" t="s">
        <v>51</v>
      </c>
      <c r="M105" s="24" t="s">
        <v>27168</v>
      </c>
      <c r="N105" s="24" t="s">
        <v>27169</v>
      </c>
      <c r="O105" s="24" t="s">
        <v>27170</v>
      </c>
      <c r="P105" s="18">
        <v>14.0</v>
      </c>
      <c r="Q105" s="18">
        <v>8.0</v>
      </c>
      <c r="R105" s="17"/>
      <c r="S105" s="17"/>
      <c r="T105" s="17"/>
      <c r="U105" s="18">
        <v>1.0</v>
      </c>
      <c r="V105" s="24" t="s">
        <v>27171</v>
      </c>
      <c r="W105" s="10">
        <v>44347.0</v>
      </c>
      <c r="X105" s="24" t="s">
        <v>95</v>
      </c>
      <c r="Y105" s="1" t="s">
        <v>36</v>
      </c>
    </row>
    <row r="106">
      <c r="A106" s="30" t="s">
        <v>27172</v>
      </c>
      <c r="B106" s="30" t="s">
        <v>27173</v>
      </c>
      <c r="C106" s="30" t="s">
        <v>27174</v>
      </c>
      <c r="D106" s="33"/>
      <c r="E106" s="33"/>
      <c r="F106" s="33"/>
      <c r="G106" s="33"/>
      <c r="H106" s="33"/>
      <c r="I106" s="33"/>
      <c r="J106" s="31" t="s">
        <v>27175</v>
      </c>
      <c r="K106" s="30" t="s">
        <v>61</v>
      </c>
      <c r="L106" s="30" t="s">
        <v>1091</v>
      </c>
      <c r="M106" s="30" t="s">
        <v>26199</v>
      </c>
      <c r="N106" s="30" t="s">
        <v>27176</v>
      </c>
      <c r="O106" s="30" t="s">
        <v>27177</v>
      </c>
      <c r="P106" s="30">
        <v>1.0</v>
      </c>
      <c r="Q106" s="30">
        <v>1.0</v>
      </c>
      <c r="R106" s="33"/>
      <c r="S106" s="33"/>
      <c r="T106" s="33"/>
      <c r="U106" s="30">
        <v>68.0</v>
      </c>
      <c r="V106" s="30" t="s">
        <v>27178</v>
      </c>
      <c r="W106" s="9"/>
      <c r="X106" s="33"/>
      <c r="Y106" s="1" t="s">
        <v>199</v>
      </c>
    </row>
    <row r="107">
      <c r="A107" s="24" t="s">
        <v>27179</v>
      </c>
      <c r="B107" s="24" t="s">
        <v>26467</v>
      </c>
      <c r="C107" s="24" t="s">
        <v>27180</v>
      </c>
      <c r="D107" s="24" t="s">
        <v>27181</v>
      </c>
      <c r="E107" s="24" t="s">
        <v>27182</v>
      </c>
      <c r="F107" s="17"/>
      <c r="G107" s="17"/>
      <c r="H107" s="17"/>
      <c r="I107" s="17"/>
      <c r="J107" s="29" t="s">
        <v>27183</v>
      </c>
      <c r="K107" s="24" t="s">
        <v>30</v>
      </c>
      <c r="L107" s="24" t="s">
        <v>79</v>
      </c>
      <c r="M107" s="24" t="s">
        <v>26969</v>
      </c>
      <c r="N107" s="24" t="s">
        <v>27184</v>
      </c>
      <c r="O107" s="24" t="s">
        <v>27185</v>
      </c>
      <c r="P107" s="18">
        <v>1.0</v>
      </c>
      <c r="Q107" s="18">
        <v>1.0</v>
      </c>
      <c r="R107" s="17"/>
      <c r="S107" s="17"/>
      <c r="T107" s="18">
        <v>1.0</v>
      </c>
      <c r="U107" s="18">
        <v>419.0</v>
      </c>
      <c r="V107" s="24" t="s">
        <v>27186</v>
      </c>
      <c r="W107" s="10">
        <v>44232.0</v>
      </c>
      <c r="X107" s="24" t="s">
        <v>135</v>
      </c>
      <c r="Y107" s="1" t="s">
        <v>199</v>
      </c>
    </row>
    <row r="108">
      <c r="A108" s="24" t="s">
        <v>27187</v>
      </c>
      <c r="B108" s="24" t="s">
        <v>27188</v>
      </c>
      <c r="C108" s="24" t="s">
        <v>27189</v>
      </c>
      <c r="D108" s="24" t="s">
        <v>27190</v>
      </c>
      <c r="E108" s="24" t="s">
        <v>27191</v>
      </c>
      <c r="F108" s="24" t="s">
        <v>27192</v>
      </c>
      <c r="G108" s="24" t="s">
        <v>27193</v>
      </c>
      <c r="H108" s="24" t="s">
        <v>27194</v>
      </c>
      <c r="I108" s="17"/>
      <c r="J108" s="29" t="s">
        <v>27195</v>
      </c>
      <c r="K108" s="24" t="s">
        <v>30</v>
      </c>
      <c r="L108" s="24" t="s">
        <v>1091</v>
      </c>
      <c r="M108" s="24" t="s">
        <v>26290</v>
      </c>
      <c r="N108" s="24" t="s">
        <v>27196</v>
      </c>
      <c r="O108" s="24" t="s">
        <v>27197</v>
      </c>
      <c r="P108" s="18">
        <v>1.0</v>
      </c>
      <c r="Q108" s="18">
        <v>1.0</v>
      </c>
      <c r="R108" s="18">
        <v>16.0</v>
      </c>
      <c r="S108" s="18">
        <v>4.0</v>
      </c>
      <c r="T108" s="18">
        <v>5.0</v>
      </c>
      <c r="U108" s="18">
        <v>48.0</v>
      </c>
      <c r="V108" s="24" t="s">
        <v>27198</v>
      </c>
      <c r="W108" s="10">
        <v>43923.0</v>
      </c>
      <c r="X108" s="24" t="s">
        <v>95</v>
      </c>
      <c r="Y108" s="1" t="s">
        <v>36</v>
      </c>
    </row>
    <row r="109">
      <c r="A109" s="24" t="s">
        <v>27199</v>
      </c>
      <c r="B109" s="24" t="s">
        <v>27200</v>
      </c>
      <c r="C109" s="24" t="s">
        <v>27201</v>
      </c>
      <c r="D109" s="24" t="s">
        <v>27202</v>
      </c>
      <c r="E109" s="24" t="s">
        <v>27203</v>
      </c>
      <c r="F109" s="24" t="s">
        <v>27204</v>
      </c>
      <c r="G109" s="17"/>
      <c r="H109" s="17"/>
      <c r="I109" s="17"/>
      <c r="J109" s="29" t="s">
        <v>27205</v>
      </c>
      <c r="K109" s="24" t="s">
        <v>30</v>
      </c>
      <c r="L109" s="24" t="s">
        <v>1091</v>
      </c>
      <c r="M109" s="24" t="s">
        <v>27206</v>
      </c>
      <c r="N109" s="24" t="s">
        <v>27207</v>
      </c>
      <c r="O109" s="24" t="s">
        <v>27208</v>
      </c>
      <c r="P109" s="18">
        <v>1.0</v>
      </c>
      <c r="Q109" s="18">
        <v>1.0</v>
      </c>
      <c r="R109" s="17"/>
      <c r="S109" s="17"/>
      <c r="T109" s="17"/>
      <c r="U109" s="18">
        <v>1.0</v>
      </c>
      <c r="V109" s="24" t="s">
        <v>27209</v>
      </c>
      <c r="W109" s="9"/>
      <c r="X109" s="17"/>
      <c r="Y109" s="1"/>
    </row>
    <row r="110">
      <c r="A110" s="24" t="s">
        <v>27210</v>
      </c>
      <c r="B110" s="24" t="s">
        <v>27211</v>
      </c>
      <c r="C110" s="24" t="s">
        <v>27212</v>
      </c>
      <c r="D110" s="17"/>
      <c r="E110" s="17"/>
      <c r="F110" s="17"/>
      <c r="G110" s="17"/>
      <c r="H110" s="17"/>
      <c r="I110" s="17"/>
      <c r="J110" s="29" t="s">
        <v>27213</v>
      </c>
      <c r="K110" s="24" t="s">
        <v>30</v>
      </c>
      <c r="L110" s="24" t="s">
        <v>1091</v>
      </c>
      <c r="M110" s="24" t="s">
        <v>26290</v>
      </c>
      <c r="N110" s="24" t="s">
        <v>27214</v>
      </c>
      <c r="O110" s="24" t="s">
        <v>27215</v>
      </c>
      <c r="P110" s="18">
        <v>2.0</v>
      </c>
      <c r="Q110" s="18">
        <v>2.0</v>
      </c>
      <c r="R110" s="18">
        <v>1.0</v>
      </c>
      <c r="S110" s="17"/>
      <c r="T110" s="17"/>
      <c r="U110" s="18">
        <v>141.0</v>
      </c>
      <c r="V110" s="24" t="s">
        <v>27216</v>
      </c>
      <c r="W110" s="10">
        <v>43919.0</v>
      </c>
      <c r="X110" s="17"/>
      <c r="Y110" s="1"/>
    </row>
    <row r="111">
      <c r="A111" s="24" t="s">
        <v>27217</v>
      </c>
      <c r="B111" s="24" t="s">
        <v>27218</v>
      </c>
      <c r="C111" s="24" t="s">
        <v>27219</v>
      </c>
      <c r="D111" s="17"/>
      <c r="E111" s="17"/>
      <c r="F111" s="17"/>
      <c r="G111" s="17"/>
      <c r="H111" s="17"/>
      <c r="I111" s="17"/>
      <c r="J111" s="29" t="s">
        <v>27220</v>
      </c>
      <c r="K111" s="24" t="s">
        <v>30</v>
      </c>
      <c r="L111" s="24" t="s">
        <v>51</v>
      </c>
      <c r="M111" s="24" t="s">
        <v>26969</v>
      </c>
      <c r="N111" s="24" t="s">
        <v>27221</v>
      </c>
      <c r="O111" s="24" t="s">
        <v>27222</v>
      </c>
      <c r="P111" s="18">
        <v>1.0</v>
      </c>
      <c r="Q111" s="18">
        <v>1.0</v>
      </c>
      <c r="R111" s="17"/>
      <c r="S111" s="17"/>
      <c r="T111" s="17"/>
      <c r="U111" s="18">
        <v>6.0</v>
      </c>
      <c r="V111" s="24" t="s">
        <v>27223</v>
      </c>
      <c r="W111" s="9"/>
      <c r="X111" s="17"/>
      <c r="Y111" s="1" t="s">
        <v>199</v>
      </c>
    </row>
    <row r="112">
      <c r="A112" s="24" t="s">
        <v>27224</v>
      </c>
      <c r="B112" s="24" t="s">
        <v>27056</v>
      </c>
      <c r="C112" s="24" t="s">
        <v>27225</v>
      </c>
      <c r="D112" s="17"/>
      <c r="E112" s="17"/>
      <c r="F112" s="17"/>
      <c r="G112" s="17"/>
      <c r="H112" s="24" t="s">
        <v>27226</v>
      </c>
      <c r="I112" s="17"/>
      <c r="J112" s="29" t="s">
        <v>27227</v>
      </c>
      <c r="K112" s="24" t="s">
        <v>30</v>
      </c>
      <c r="L112" s="24" t="s">
        <v>51</v>
      </c>
      <c r="M112" s="24" t="s">
        <v>26688</v>
      </c>
      <c r="N112" s="24" t="s">
        <v>27228</v>
      </c>
      <c r="O112" s="24" t="s">
        <v>27229</v>
      </c>
      <c r="P112" s="18">
        <v>1.0</v>
      </c>
      <c r="Q112" s="18">
        <v>1.0</v>
      </c>
      <c r="R112" s="18">
        <v>1.0</v>
      </c>
      <c r="S112" s="17"/>
      <c r="T112" s="17"/>
      <c r="U112" s="18">
        <v>42.0</v>
      </c>
      <c r="V112" s="24" t="s">
        <v>27230</v>
      </c>
      <c r="W112" s="10">
        <v>44345.0</v>
      </c>
      <c r="X112" s="24" t="s">
        <v>95</v>
      </c>
      <c r="Y112" s="1" t="s">
        <v>199</v>
      </c>
    </row>
    <row r="113">
      <c r="A113" s="24" t="s">
        <v>27231</v>
      </c>
      <c r="B113" s="24" t="s">
        <v>27232</v>
      </c>
      <c r="C113" s="24" t="s">
        <v>27233</v>
      </c>
      <c r="D113" s="17"/>
      <c r="E113" s="17"/>
      <c r="F113" s="17"/>
      <c r="G113" s="17"/>
      <c r="H113" s="24" t="s">
        <v>27234</v>
      </c>
      <c r="I113" s="24" t="s">
        <v>27235</v>
      </c>
      <c r="J113" s="29" t="s">
        <v>27236</v>
      </c>
      <c r="K113" s="24" t="s">
        <v>401</v>
      </c>
      <c r="L113" s="24" t="s">
        <v>51</v>
      </c>
      <c r="M113" s="24" t="s">
        <v>27237</v>
      </c>
      <c r="N113" s="24" t="s">
        <v>27238</v>
      </c>
      <c r="O113" s="24" t="s">
        <v>27239</v>
      </c>
      <c r="P113" s="18">
        <v>46.0</v>
      </c>
      <c r="Q113" s="18">
        <v>21.0</v>
      </c>
      <c r="R113" s="18">
        <v>405.0</v>
      </c>
      <c r="S113" s="18">
        <v>70.0</v>
      </c>
      <c r="T113" s="18">
        <v>164.0</v>
      </c>
      <c r="U113" s="18">
        <v>872.0</v>
      </c>
      <c r="V113" s="24" t="s">
        <v>27240</v>
      </c>
      <c r="W113" s="10">
        <v>42989.0</v>
      </c>
      <c r="X113" s="24" t="s">
        <v>95</v>
      </c>
      <c r="Y113" s="1" t="s">
        <v>36</v>
      </c>
    </row>
    <row r="114">
      <c r="A114" s="24" t="s">
        <v>27241</v>
      </c>
      <c r="B114" s="24" t="s">
        <v>27242</v>
      </c>
      <c r="C114" s="24" t="s">
        <v>27243</v>
      </c>
      <c r="D114" s="24" t="s">
        <v>27244</v>
      </c>
      <c r="E114" s="24" t="s">
        <v>27245</v>
      </c>
      <c r="F114" s="17"/>
      <c r="G114" s="24" t="s">
        <v>27246</v>
      </c>
      <c r="H114" s="17"/>
      <c r="I114" s="17"/>
      <c r="J114" s="29" t="s">
        <v>27247</v>
      </c>
      <c r="K114" s="24" t="s">
        <v>61</v>
      </c>
      <c r="L114" s="24" t="s">
        <v>1091</v>
      </c>
      <c r="M114" s="24" t="s">
        <v>26199</v>
      </c>
      <c r="N114" s="24" t="s">
        <v>27248</v>
      </c>
      <c r="O114" s="24" t="s">
        <v>27249</v>
      </c>
      <c r="P114" s="18">
        <v>1.0</v>
      </c>
      <c r="Q114" s="18">
        <v>1.0</v>
      </c>
      <c r="R114" s="17"/>
      <c r="S114" s="17"/>
      <c r="T114" s="17"/>
      <c r="U114" s="18">
        <v>1.0</v>
      </c>
      <c r="V114" s="24" t="s">
        <v>27250</v>
      </c>
      <c r="W114" s="10">
        <v>44345.0</v>
      </c>
      <c r="X114" s="24" t="s">
        <v>135</v>
      </c>
      <c r="Y114" s="1" t="s">
        <v>199</v>
      </c>
    </row>
    <row r="115">
      <c r="A115" s="24" t="s">
        <v>27251</v>
      </c>
      <c r="B115" s="24" t="s">
        <v>27252</v>
      </c>
      <c r="C115" s="24" t="s">
        <v>26842</v>
      </c>
      <c r="D115" s="24" t="s">
        <v>26843</v>
      </c>
      <c r="E115" s="24" t="s">
        <v>26844</v>
      </c>
      <c r="F115" s="17"/>
      <c r="G115" s="24" t="s">
        <v>26845</v>
      </c>
      <c r="H115" s="24" t="s">
        <v>27253</v>
      </c>
      <c r="I115" s="24" t="s">
        <v>27254</v>
      </c>
      <c r="J115" s="29" t="s">
        <v>27255</v>
      </c>
      <c r="K115" s="24" t="s">
        <v>401</v>
      </c>
      <c r="L115" s="24" t="s">
        <v>51</v>
      </c>
      <c r="M115" s="24" t="s">
        <v>27256</v>
      </c>
      <c r="N115" s="24" t="s">
        <v>27257</v>
      </c>
      <c r="O115" s="24" t="s">
        <v>27258</v>
      </c>
      <c r="P115" s="18">
        <v>1.0</v>
      </c>
      <c r="Q115" s="18">
        <v>3.0</v>
      </c>
      <c r="R115" s="18">
        <v>87.0</v>
      </c>
      <c r="S115" s="18">
        <v>7.0</v>
      </c>
      <c r="T115" s="18">
        <v>24.0</v>
      </c>
      <c r="U115" s="18">
        <v>588.0</v>
      </c>
      <c r="V115" s="24" t="s">
        <v>27259</v>
      </c>
      <c r="W115" s="10">
        <v>43764.0</v>
      </c>
      <c r="X115" s="24" t="s">
        <v>95</v>
      </c>
      <c r="Y115" s="1" t="s">
        <v>36</v>
      </c>
    </row>
    <row r="116">
      <c r="A116" s="24" t="s">
        <v>27260</v>
      </c>
      <c r="B116" s="24" t="s">
        <v>27261</v>
      </c>
      <c r="C116" s="24" t="s">
        <v>27262</v>
      </c>
      <c r="D116" s="17"/>
      <c r="E116" s="17"/>
      <c r="F116" s="17"/>
      <c r="G116" s="17"/>
      <c r="H116" s="24" t="s">
        <v>27263</v>
      </c>
      <c r="I116" s="24" t="s">
        <v>27264</v>
      </c>
      <c r="J116" s="29" t="s">
        <v>27265</v>
      </c>
      <c r="K116" s="24" t="s">
        <v>401</v>
      </c>
      <c r="L116" s="24" t="s">
        <v>51</v>
      </c>
      <c r="M116" s="24" t="s">
        <v>26573</v>
      </c>
      <c r="N116" s="24" t="s">
        <v>27266</v>
      </c>
      <c r="O116" s="24" t="s">
        <v>27267</v>
      </c>
      <c r="P116" s="18">
        <v>6.0</v>
      </c>
      <c r="Q116" s="18">
        <v>8.0</v>
      </c>
      <c r="R116" s="18">
        <v>48.0</v>
      </c>
      <c r="S116" s="18">
        <v>22.0</v>
      </c>
      <c r="T116" s="18">
        <v>17.0</v>
      </c>
      <c r="U116" s="18">
        <v>198.0</v>
      </c>
      <c r="V116" s="24" t="s">
        <v>27268</v>
      </c>
      <c r="W116" s="10">
        <v>44083.0</v>
      </c>
      <c r="X116" s="17"/>
      <c r="Y116" s="1" t="s">
        <v>36</v>
      </c>
    </row>
    <row r="117">
      <c r="A117" s="30" t="s">
        <v>27269</v>
      </c>
      <c r="B117" s="30" t="s">
        <v>27270</v>
      </c>
      <c r="C117" s="30" t="s">
        <v>27271</v>
      </c>
      <c r="D117" s="30" t="s">
        <v>27272</v>
      </c>
      <c r="E117" s="33"/>
      <c r="F117" s="30" t="s">
        <v>27273</v>
      </c>
      <c r="G117" s="30" t="s">
        <v>27274</v>
      </c>
      <c r="H117" s="33"/>
      <c r="I117" s="33"/>
      <c r="J117" s="31" t="s">
        <v>27275</v>
      </c>
      <c r="K117" s="30" t="s">
        <v>61</v>
      </c>
      <c r="L117" s="30" t="s">
        <v>1091</v>
      </c>
      <c r="M117" s="30" t="s">
        <v>26199</v>
      </c>
      <c r="N117" s="30" t="s">
        <v>27276</v>
      </c>
      <c r="O117" s="30" t="s">
        <v>27277</v>
      </c>
      <c r="P117" s="30">
        <v>1.0</v>
      </c>
      <c r="Q117" s="30">
        <v>1.0</v>
      </c>
      <c r="R117" s="33"/>
      <c r="S117" s="33"/>
      <c r="T117" s="33"/>
      <c r="U117" s="30">
        <v>133.0</v>
      </c>
      <c r="V117" s="30" t="s">
        <v>27278</v>
      </c>
      <c r="W117" s="10">
        <v>43872.0</v>
      </c>
      <c r="X117" s="33"/>
      <c r="Y117" s="1"/>
    </row>
    <row r="118">
      <c r="A118" s="24" t="s">
        <v>27279</v>
      </c>
      <c r="B118" s="24" t="s">
        <v>27280</v>
      </c>
      <c r="C118" s="24" t="s">
        <v>27281</v>
      </c>
      <c r="D118" s="17"/>
      <c r="E118" s="17"/>
      <c r="F118" s="17"/>
      <c r="G118" s="17"/>
      <c r="H118" s="17"/>
      <c r="I118" s="17"/>
      <c r="J118" s="29" t="s">
        <v>27282</v>
      </c>
      <c r="K118" s="24" t="s">
        <v>61</v>
      </c>
      <c r="L118" s="24" t="s">
        <v>1091</v>
      </c>
      <c r="M118" s="24" t="s">
        <v>27283</v>
      </c>
      <c r="N118" s="24" t="s">
        <v>27284</v>
      </c>
      <c r="O118" s="24" t="s">
        <v>27285</v>
      </c>
      <c r="P118" s="18">
        <v>1.0</v>
      </c>
      <c r="Q118" s="18">
        <v>1.0</v>
      </c>
      <c r="R118" s="17"/>
      <c r="S118" s="18">
        <v>1.0</v>
      </c>
      <c r="T118" s="17"/>
      <c r="U118" s="18">
        <v>445.0</v>
      </c>
      <c r="V118" s="24" t="s">
        <v>27286</v>
      </c>
      <c r="W118" s="10">
        <v>43943.0</v>
      </c>
      <c r="X118" s="17"/>
      <c r="Y118" s="1" t="s">
        <v>199</v>
      </c>
    </row>
    <row r="119">
      <c r="A119" s="24" t="s">
        <v>27287</v>
      </c>
      <c r="B119" s="24" t="s">
        <v>27288</v>
      </c>
      <c r="C119" s="24" t="s">
        <v>27289</v>
      </c>
      <c r="D119" s="24" t="s">
        <v>27290</v>
      </c>
      <c r="E119" s="17"/>
      <c r="F119" s="24" t="s">
        <v>27291</v>
      </c>
      <c r="G119" s="24" t="s">
        <v>27292</v>
      </c>
      <c r="H119" s="24" t="s">
        <v>27293</v>
      </c>
      <c r="I119" s="17"/>
      <c r="J119" s="29" t="s">
        <v>27294</v>
      </c>
      <c r="K119" s="24" t="s">
        <v>30</v>
      </c>
      <c r="L119" s="24" t="s">
        <v>1091</v>
      </c>
      <c r="M119" s="24" t="s">
        <v>26199</v>
      </c>
      <c r="N119" s="24" t="s">
        <v>27295</v>
      </c>
      <c r="O119" s="24" t="s">
        <v>27296</v>
      </c>
      <c r="P119" s="18">
        <v>1.0</v>
      </c>
      <c r="Q119" s="18">
        <v>1.0</v>
      </c>
      <c r="R119" s="17"/>
      <c r="S119" s="17"/>
      <c r="T119" s="17"/>
      <c r="U119" s="18">
        <v>120.0</v>
      </c>
      <c r="V119" s="24" t="s">
        <v>27297</v>
      </c>
      <c r="W119" s="10">
        <v>44334.0</v>
      </c>
      <c r="X119" s="24" t="s">
        <v>95</v>
      </c>
      <c r="Y119" s="1" t="s">
        <v>199</v>
      </c>
    </row>
    <row r="120">
      <c r="A120" s="30" t="s">
        <v>27298</v>
      </c>
      <c r="B120" s="30" t="s">
        <v>27299</v>
      </c>
      <c r="C120" s="30" t="s">
        <v>27300</v>
      </c>
      <c r="D120" s="33"/>
      <c r="E120" s="33"/>
      <c r="F120" s="33"/>
      <c r="G120" s="33"/>
      <c r="H120" s="30" t="s">
        <v>27301</v>
      </c>
      <c r="I120" s="33"/>
      <c r="J120" s="31" t="s">
        <v>27302</v>
      </c>
      <c r="K120" s="30" t="s">
        <v>30</v>
      </c>
      <c r="L120" s="30" t="s">
        <v>51</v>
      </c>
      <c r="M120" s="30" t="s">
        <v>27303</v>
      </c>
      <c r="N120" s="30" t="s">
        <v>27304</v>
      </c>
      <c r="O120" s="30" t="s">
        <v>27305</v>
      </c>
      <c r="P120" s="30">
        <v>20.0</v>
      </c>
      <c r="Q120" s="30">
        <v>3.0</v>
      </c>
      <c r="R120" s="30">
        <v>8.0</v>
      </c>
      <c r="S120" s="30">
        <v>7.0</v>
      </c>
      <c r="T120" s="33"/>
      <c r="U120" s="30">
        <v>31.0</v>
      </c>
      <c r="V120" s="30" t="s">
        <v>27305</v>
      </c>
      <c r="W120" s="10">
        <v>43199.0</v>
      </c>
      <c r="X120" s="30"/>
      <c r="Y120" s="1" t="s">
        <v>199</v>
      </c>
    </row>
    <row r="121">
      <c r="A121" s="24" t="s">
        <v>27306</v>
      </c>
      <c r="B121" s="24" t="s">
        <v>27035</v>
      </c>
      <c r="C121" s="24" t="s">
        <v>27307</v>
      </c>
      <c r="D121" s="24" t="s">
        <v>27308</v>
      </c>
      <c r="E121" s="17"/>
      <c r="F121" s="17"/>
      <c r="G121" s="17"/>
      <c r="H121" s="17"/>
      <c r="I121" s="17"/>
      <c r="J121" s="29" t="s">
        <v>27309</v>
      </c>
      <c r="K121" s="24" t="s">
        <v>30</v>
      </c>
      <c r="L121" s="24" t="s">
        <v>51</v>
      </c>
      <c r="M121" s="24" t="s">
        <v>26969</v>
      </c>
      <c r="N121" s="24" t="s">
        <v>27310</v>
      </c>
      <c r="O121" s="24" t="s">
        <v>27311</v>
      </c>
      <c r="P121" s="18">
        <v>1.0</v>
      </c>
      <c r="Q121" s="18">
        <v>1.0</v>
      </c>
      <c r="R121" s="17"/>
      <c r="S121" s="17"/>
      <c r="T121" s="17"/>
      <c r="U121" s="18">
        <v>30.0</v>
      </c>
      <c r="V121" s="24" t="s">
        <v>27312</v>
      </c>
      <c r="W121" s="10">
        <v>44341.0</v>
      </c>
      <c r="X121" s="17"/>
      <c r="Y121" s="1" t="s">
        <v>199</v>
      </c>
    </row>
    <row r="122">
      <c r="A122" s="24" t="s">
        <v>27313</v>
      </c>
      <c r="B122" s="24" t="s">
        <v>27314</v>
      </c>
      <c r="C122" s="24" t="s">
        <v>27315</v>
      </c>
      <c r="D122" s="24" t="s">
        <v>27316</v>
      </c>
      <c r="E122" s="24" t="s">
        <v>27317</v>
      </c>
      <c r="F122" s="17"/>
      <c r="G122" s="24" t="s">
        <v>27318</v>
      </c>
      <c r="H122" s="17"/>
      <c r="I122" s="17"/>
      <c r="J122" s="29" t="s">
        <v>27319</v>
      </c>
      <c r="K122" s="24" t="s">
        <v>30</v>
      </c>
      <c r="L122" s="24" t="s">
        <v>51</v>
      </c>
      <c r="M122" s="24" t="s">
        <v>26969</v>
      </c>
      <c r="N122" s="24" t="s">
        <v>27320</v>
      </c>
      <c r="O122" s="24" t="s">
        <v>27321</v>
      </c>
      <c r="P122" s="18">
        <v>1.0</v>
      </c>
      <c r="Q122" s="18">
        <v>1.0</v>
      </c>
      <c r="R122" s="17"/>
      <c r="S122" s="17"/>
      <c r="T122" s="17"/>
      <c r="U122" s="18">
        <v>31.0</v>
      </c>
      <c r="V122" s="24" t="s">
        <v>27322</v>
      </c>
      <c r="W122" s="9"/>
      <c r="X122" s="24" t="s">
        <v>135</v>
      </c>
      <c r="Y122" s="1" t="s">
        <v>199</v>
      </c>
    </row>
    <row r="123">
      <c r="A123" s="24" t="s">
        <v>27323</v>
      </c>
      <c r="B123" s="24" t="s">
        <v>27324</v>
      </c>
      <c r="C123" s="24" t="s">
        <v>27325</v>
      </c>
      <c r="D123" s="24" t="s">
        <v>27326</v>
      </c>
      <c r="E123" s="24" t="s">
        <v>27327</v>
      </c>
      <c r="F123" s="17"/>
      <c r="G123" s="24"/>
      <c r="H123" s="17"/>
      <c r="I123" s="17"/>
      <c r="J123" s="29" t="s">
        <v>27328</v>
      </c>
      <c r="K123" s="24" t="s">
        <v>30</v>
      </c>
      <c r="L123" s="24" t="s">
        <v>51</v>
      </c>
      <c r="M123" s="24" t="s">
        <v>26969</v>
      </c>
      <c r="N123" s="24" t="s">
        <v>27329</v>
      </c>
      <c r="O123" s="24" t="s">
        <v>27330</v>
      </c>
      <c r="P123" s="18">
        <v>1.0</v>
      </c>
      <c r="Q123" s="18">
        <v>1.0</v>
      </c>
      <c r="R123" s="17"/>
      <c r="S123" s="17"/>
      <c r="T123" s="17"/>
      <c r="U123" s="18">
        <v>2.0</v>
      </c>
      <c r="V123" s="24" t="s">
        <v>27331</v>
      </c>
      <c r="W123" s="9"/>
      <c r="X123" s="17"/>
      <c r="Y123" s="1"/>
    </row>
    <row r="124">
      <c r="A124" s="24" t="s">
        <v>27332</v>
      </c>
      <c r="B124" s="24" t="s">
        <v>27333</v>
      </c>
      <c r="C124" s="24" t="s">
        <v>27334</v>
      </c>
      <c r="D124" s="24" t="s">
        <v>27335</v>
      </c>
      <c r="E124" s="17"/>
      <c r="F124" s="17"/>
      <c r="G124" s="24" t="s">
        <v>27336</v>
      </c>
      <c r="H124" s="24" t="s">
        <v>27337</v>
      </c>
      <c r="I124" s="17"/>
      <c r="J124" s="29" t="s">
        <v>27338</v>
      </c>
      <c r="K124" s="24" t="s">
        <v>61</v>
      </c>
      <c r="L124" s="24" t="s">
        <v>1091</v>
      </c>
      <c r="M124" s="24" t="s">
        <v>27339</v>
      </c>
      <c r="N124" s="24" t="s">
        <v>27340</v>
      </c>
      <c r="O124" s="24" t="s">
        <v>27341</v>
      </c>
      <c r="P124" s="18">
        <v>1.0</v>
      </c>
      <c r="Q124" s="18">
        <v>1.0</v>
      </c>
      <c r="R124" s="17"/>
      <c r="S124" s="17"/>
      <c r="T124" s="17"/>
      <c r="U124" s="18">
        <v>33.0</v>
      </c>
      <c r="V124" s="24" t="s">
        <v>27342</v>
      </c>
      <c r="W124" s="9"/>
      <c r="X124" s="24" t="s">
        <v>135</v>
      </c>
      <c r="Y124" s="1" t="s">
        <v>199</v>
      </c>
    </row>
    <row r="125">
      <c r="A125" s="24" t="s">
        <v>27343</v>
      </c>
      <c r="B125" s="24" t="s">
        <v>27344</v>
      </c>
      <c r="C125" s="24" t="s">
        <v>27345</v>
      </c>
      <c r="D125" s="24" t="s">
        <v>27346</v>
      </c>
      <c r="E125" s="24" t="s">
        <v>13154</v>
      </c>
      <c r="F125" s="17"/>
      <c r="G125" s="24" t="s">
        <v>1589</v>
      </c>
      <c r="H125" s="17"/>
      <c r="I125" s="17"/>
      <c r="J125" s="29" t="s">
        <v>27347</v>
      </c>
      <c r="K125" s="24" t="s">
        <v>61</v>
      </c>
      <c r="L125" s="24" t="s">
        <v>1091</v>
      </c>
      <c r="M125" s="24" t="s">
        <v>26199</v>
      </c>
      <c r="N125" s="24" t="s">
        <v>27348</v>
      </c>
      <c r="O125" s="24" t="s">
        <v>27349</v>
      </c>
      <c r="P125" s="18">
        <v>1.0</v>
      </c>
      <c r="Q125" s="18">
        <v>1.0</v>
      </c>
      <c r="R125" s="17"/>
      <c r="S125" s="17"/>
      <c r="T125" s="17"/>
      <c r="U125" s="18">
        <v>123.0</v>
      </c>
      <c r="V125" s="24" t="s">
        <v>27350</v>
      </c>
      <c r="W125" s="9"/>
      <c r="X125" s="24" t="s">
        <v>95</v>
      </c>
      <c r="Y125" s="1" t="s">
        <v>199</v>
      </c>
    </row>
    <row r="126">
      <c r="A126" s="24" t="s">
        <v>27351</v>
      </c>
      <c r="B126" s="24" t="s">
        <v>27352</v>
      </c>
      <c r="C126" s="24" t="s">
        <v>27353</v>
      </c>
      <c r="D126" s="24" t="s">
        <v>27354</v>
      </c>
      <c r="E126" s="24" t="s">
        <v>27355</v>
      </c>
      <c r="F126" s="24" t="s">
        <v>27356</v>
      </c>
      <c r="G126" s="24" t="s">
        <v>522</v>
      </c>
      <c r="H126" s="24" t="s">
        <v>27357</v>
      </c>
      <c r="I126" s="24" t="s">
        <v>27358</v>
      </c>
      <c r="J126" s="29" t="s">
        <v>27359</v>
      </c>
      <c r="K126" s="24" t="s">
        <v>401</v>
      </c>
      <c r="L126" s="24" t="s">
        <v>1091</v>
      </c>
      <c r="M126" s="24" t="s">
        <v>27360</v>
      </c>
      <c r="N126" s="24" t="s">
        <v>27361</v>
      </c>
      <c r="O126" s="24" t="s">
        <v>27362</v>
      </c>
      <c r="P126" s="18">
        <v>1.0</v>
      </c>
      <c r="Q126" s="18">
        <v>1.0</v>
      </c>
      <c r="R126" s="18">
        <v>13.0</v>
      </c>
      <c r="S126" s="18">
        <v>1.0</v>
      </c>
      <c r="T126" s="18">
        <v>3.0</v>
      </c>
      <c r="U126" s="18">
        <v>1439.0</v>
      </c>
      <c r="V126" s="24" t="s">
        <v>27363</v>
      </c>
      <c r="W126" s="10">
        <v>43297.0</v>
      </c>
      <c r="X126" s="24" t="s">
        <v>95</v>
      </c>
      <c r="Y126" s="1" t="s">
        <v>36</v>
      </c>
    </row>
    <row r="127">
      <c r="A127" s="30" t="s">
        <v>27364</v>
      </c>
      <c r="B127" s="30" t="s">
        <v>27365</v>
      </c>
      <c r="C127" s="30" t="s">
        <v>27366</v>
      </c>
      <c r="D127" s="30" t="s">
        <v>27367</v>
      </c>
      <c r="E127" s="30" t="s">
        <v>27368</v>
      </c>
      <c r="F127" s="33"/>
      <c r="G127" s="30" t="s">
        <v>6933</v>
      </c>
      <c r="H127" s="33"/>
      <c r="I127" s="33"/>
      <c r="J127" s="31" t="s">
        <v>27369</v>
      </c>
      <c r="K127" s="30" t="s">
        <v>2309</v>
      </c>
      <c r="L127" s="30" t="s">
        <v>1091</v>
      </c>
      <c r="M127" s="30" t="s">
        <v>26290</v>
      </c>
      <c r="N127" s="30" t="s">
        <v>27370</v>
      </c>
      <c r="O127" s="30" t="s">
        <v>27371</v>
      </c>
      <c r="P127" s="30">
        <v>1.0</v>
      </c>
      <c r="Q127" s="30">
        <v>1.0</v>
      </c>
      <c r="R127" s="33"/>
      <c r="S127" s="33"/>
      <c r="T127" s="33"/>
      <c r="U127" s="30">
        <v>182.0</v>
      </c>
      <c r="V127" s="30" t="s">
        <v>27372</v>
      </c>
      <c r="W127" s="10">
        <v>44165.0</v>
      </c>
      <c r="X127" s="30" t="s">
        <v>95</v>
      </c>
      <c r="Y127" s="1"/>
    </row>
    <row r="128">
      <c r="A128" s="24" t="s">
        <v>27373</v>
      </c>
      <c r="B128" s="24" t="s">
        <v>27374</v>
      </c>
      <c r="C128" s="24" t="s">
        <v>27375</v>
      </c>
      <c r="D128" s="24" t="s">
        <v>27376</v>
      </c>
      <c r="E128" s="24" t="s">
        <v>27377</v>
      </c>
      <c r="F128" s="17"/>
      <c r="G128" s="24" t="s">
        <v>8325</v>
      </c>
      <c r="H128" s="17"/>
      <c r="I128" s="17"/>
      <c r="J128" s="29" t="s">
        <v>27378</v>
      </c>
      <c r="K128" s="24" t="s">
        <v>61</v>
      </c>
      <c r="L128" s="24" t="s">
        <v>1091</v>
      </c>
      <c r="M128" s="24" t="s">
        <v>26199</v>
      </c>
      <c r="N128" s="24" t="s">
        <v>27379</v>
      </c>
      <c r="O128" s="24" t="s">
        <v>27380</v>
      </c>
      <c r="P128" s="18">
        <v>1.0</v>
      </c>
      <c r="Q128" s="18">
        <v>1.0</v>
      </c>
      <c r="R128" s="17"/>
      <c r="S128" s="17"/>
      <c r="T128" s="17"/>
      <c r="U128" s="18">
        <v>45.0</v>
      </c>
      <c r="V128" s="24" t="s">
        <v>27381</v>
      </c>
      <c r="W128" s="10">
        <v>44329.0</v>
      </c>
      <c r="X128" s="24" t="s">
        <v>135</v>
      </c>
      <c r="Y128" s="1" t="s">
        <v>199</v>
      </c>
    </row>
    <row r="129">
      <c r="A129" s="24" t="s">
        <v>27382</v>
      </c>
      <c r="B129" s="24" t="s">
        <v>27383</v>
      </c>
      <c r="C129" s="24" t="s">
        <v>27384</v>
      </c>
      <c r="D129" s="17"/>
      <c r="E129" s="24" t="s">
        <v>27385</v>
      </c>
      <c r="F129" s="24"/>
      <c r="G129" s="24" t="s">
        <v>20960</v>
      </c>
      <c r="H129" s="17"/>
      <c r="I129" s="17"/>
      <c r="J129" s="29" t="s">
        <v>27386</v>
      </c>
      <c r="K129" s="24" t="s">
        <v>30</v>
      </c>
      <c r="L129" s="24" t="s">
        <v>1091</v>
      </c>
      <c r="M129" s="24" t="s">
        <v>26290</v>
      </c>
      <c r="N129" s="24" t="s">
        <v>27387</v>
      </c>
      <c r="O129" s="24" t="s">
        <v>27388</v>
      </c>
      <c r="P129" s="18">
        <v>1.0</v>
      </c>
      <c r="Q129" s="18">
        <v>1.0</v>
      </c>
      <c r="R129" s="17"/>
      <c r="S129" s="17"/>
      <c r="T129" s="17"/>
      <c r="U129" s="18">
        <v>5.0</v>
      </c>
      <c r="V129" s="24" t="s">
        <v>27389</v>
      </c>
      <c r="W129" s="10">
        <v>44337.0</v>
      </c>
      <c r="X129" s="24" t="s">
        <v>95</v>
      </c>
      <c r="Y129" s="1" t="s">
        <v>36</v>
      </c>
    </row>
    <row r="130">
      <c r="A130" s="24" t="s">
        <v>27390</v>
      </c>
      <c r="B130" s="24" t="s">
        <v>27391</v>
      </c>
      <c r="C130" s="24" t="s">
        <v>26569</v>
      </c>
      <c r="D130" s="17"/>
      <c r="E130" s="17"/>
      <c r="F130" s="17"/>
      <c r="G130" s="17"/>
      <c r="H130" s="24" t="s">
        <v>27392</v>
      </c>
      <c r="I130" s="24" t="s">
        <v>27393</v>
      </c>
      <c r="J130" s="29" t="s">
        <v>27394</v>
      </c>
      <c r="K130" s="24" t="s">
        <v>2309</v>
      </c>
      <c r="L130" s="24" t="s">
        <v>51</v>
      </c>
      <c r="M130" s="24" t="s">
        <v>26573</v>
      </c>
      <c r="N130" s="24" t="s">
        <v>27395</v>
      </c>
      <c r="O130" s="24" t="s">
        <v>27396</v>
      </c>
      <c r="P130" s="18">
        <v>3.0</v>
      </c>
      <c r="Q130" s="18">
        <v>2.0</v>
      </c>
      <c r="R130" s="17"/>
      <c r="S130" s="17"/>
      <c r="T130" s="18">
        <v>8.0</v>
      </c>
      <c r="U130" s="18">
        <v>241.0</v>
      </c>
      <c r="V130" s="24" t="s">
        <v>27397</v>
      </c>
      <c r="W130" s="10">
        <v>43616.0</v>
      </c>
      <c r="X130" s="24" t="s">
        <v>95</v>
      </c>
      <c r="Y130" s="1" t="s">
        <v>36</v>
      </c>
    </row>
    <row r="131">
      <c r="A131" s="24" t="s">
        <v>27398</v>
      </c>
      <c r="B131" s="24" t="s">
        <v>27399</v>
      </c>
      <c r="C131" s="24" t="s">
        <v>26569</v>
      </c>
      <c r="D131" s="17"/>
      <c r="E131" s="17"/>
      <c r="F131" s="17"/>
      <c r="G131" s="17"/>
      <c r="H131" s="24" t="s">
        <v>27400</v>
      </c>
      <c r="I131" s="24" t="s">
        <v>27401</v>
      </c>
      <c r="J131" s="29" t="s">
        <v>27402</v>
      </c>
      <c r="K131" s="24" t="s">
        <v>2309</v>
      </c>
      <c r="L131" s="24" t="s">
        <v>51</v>
      </c>
      <c r="M131" s="24" t="s">
        <v>26573</v>
      </c>
      <c r="N131" s="24" t="s">
        <v>27403</v>
      </c>
      <c r="O131" s="24" t="s">
        <v>27404</v>
      </c>
      <c r="P131" s="18">
        <v>3.0</v>
      </c>
      <c r="Q131" s="18">
        <v>2.0</v>
      </c>
      <c r="R131" s="17"/>
      <c r="S131" s="17"/>
      <c r="T131" s="18">
        <v>5.0</v>
      </c>
      <c r="U131" s="18">
        <v>212.0</v>
      </c>
      <c r="V131" s="24" t="s">
        <v>27405</v>
      </c>
      <c r="W131" s="10">
        <v>43616.0</v>
      </c>
      <c r="X131" s="24" t="s">
        <v>95</v>
      </c>
      <c r="Y131" s="1" t="s">
        <v>36</v>
      </c>
    </row>
    <row r="132">
      <c r="A132" s="24" t="s">
        <v>27406</v>
      </c>
      <c r="B132" s="24" t="s">
        <v>16803</v>
      </c>
      <c r="C132" s="24" t="s">
        <v>27407</v>
      </c>
      <c r="D132" s="17"/>
      <c r="E132" s="17"/>
      <c r="F132" s="17"/>
      <c r="G132" s="17"/>
      <c r="H132" s="24" t="s">
        <v>27408</v>
      </c>
      <c r="I132" s="17"/>
      <c r="J132" s="29" t="s">
        <v>27409</v>
      </c>
      <c r="K132" s="24" t="s">
        <v>30</v>
      </c>
      <c r="L132" s="24" t="s">
        <v>1091</v>
      </c>
      <c r="M132" s="24" t="s">
        <v>27410</v>
      </c>
      <c r="N132" s="24" t="s">
        <v>27411</v>
      </c>
      <c r="O132" s="24" t="s">
        <v>27412</v>
      </c>
      <c r="P132" s="18">
        <v>1.0</v>
      </c>
      <c r="Q132" s="18">
        <v>1.0</v>
      </c>
      <c r="R132" s="17"/>
      <c r="S132" s="17"/>
      <c r="T132" s="17"/>
      <c r="U132" s="18">
        <v>65.0</v>
      </c>
      <c r="V132" s="24" t="s">
        <v>27413</v>
      </c>
      <c r="W132" s="10">
        <v>44330.0</v>
      </c>
      <c r="X132" s="17"/>
      <c r="Y132" s="1"/>
    </row>
    <row r="133">
      <c r="A133" s="24" t="s">
        <v>27414</v>
      </c>
      <c r="B133" s="24" t="s">
        <v>27415</v>
      </c>
      <c r="C133" s="24" t="s">
        <v>27416</v>
      </c>
      <c r="D133" s="24" t="s">
        <v>27417</v>
      </c>
      <c r="E133" s="17"/>
      <c r="F133" s="17"/>
      <c r="G133" s="24" t="s">
        <v>26415</v>
      </c>
      <c r="H133" s="24" t="s">
        <v>27418</v>
      </c>
      <c r="I133" s="24" t="s">
        <v>27419</v>
      </c>
      <c r="J133" s="29" t="s">
        <v>27420</v>
      </c>
      <c r="K133" s="24" t="s">
        <v>401</v>
      </c>
      <c r="L133" s="24" t="s">
        <v>1091</v>
      </c>
      <c r="M133" s="24" t="s">
        <v>26290</v>
      </c>
      <c r="N133" s="24" t="s">
        <v>27421</v>
      </c>
      <c r="O133" s="24" t="s">
        <v>27422</v>
      </c>
      <c r="P133" s="18">
        <v>1.0</v>
      </c>
      <c r="Q133" s="18">
        <v>2.0</v>
      </c>
      <c r="R133" s="18">
        <v>62.0</v>
      </c>
      <c r="S133" s="18">
        <v>3.0</v>
      </c>
      <c r="T133" s="18">
        <v>71.0</v>
      </c>
      <c r="U133" s="18">
        <v>814.0</v>
      </c>
      <c r="V133" s="24" t="s">
        <v>27423</v>
      </c>
      <c r="W133" s="10">
        <v>43981.0</v>
      </c>
      <c r="X133" s="17"/>
      <c r="Y133" s="1" t="s">
        <v>36</v>
      </c>
    </row>
    <row r="134">
      <c r="A134" s="24" t="s">
        <v>27424</v>
      </c>
      <c r="B134" s="24" t="s">
        <v>27425</v>
      </c>
      <c r="C134" s="24" t="s">
        <v>27426</v>
      </c>
      <c r="D134" s="24" t="s">
        <v>27427</v>
      </c>
      <c r="E134" s="17"/>
      <c r="F134" s="17"/>
      <c r="G134" s="17"/>
      <c r="H134" s="17"/>
      <c r="I134" s="17"/>
      <c r="J134" s="29" t="s">
        <v>27428</v>
      </c>
      <c r="K134" s="24" t="s">
        <v>61</v>
      </c>
      <c r="L134" s="24" t="s">
        <v>1091</v>
      </c>
      <c r="M134" s="24" t="s">
        <v>26199</v>
      </c>
      <c r="N134" s="24" t="s">
        <v>27429</v>
      </c>
      <c r="O134" s="24" t="s">
        <v>27430</v>
      </c>
      <c r="P134" s="18">
        <v>1.0</v>
      </c>
      <c r="Q134" s="18">
        <v>1.0</v>
      </c>
      <c r="R134" s="17"/>
      <c r="S134" s="17"/>
      <c r="T134" s="17"/>
      <c r="U134" s="18">
        <v>116.0</v>
      </c>
      <c r="V134" s="24" t="s">
        <v>27431</v>
      </c>
      <c r="W134" s="10">
        <v>44297.0</v>
      </c>
      <c r="X134" s="17"/>
      <c r="Y134" s="1" t="s">
        <v>199</v>
      </c>
    </row>
    <row r="135">
      <c r="A135" s="24" t="s">
        <v>27432</v>
      </c>
      <c r="B135" s="24" t="s">
        <v>27433</v>
      </c>
      <c r="C135" s="24" t="s">
        <v>27434</v>
      </c>
      <c r="D135" s="24" t="s">
        <v>27435</v>
      </c>
      <c r="E135" s="17"/>
      <c r="F135" s="17"/>
      <c r="G135" s="17"/>
      <c r="H135" s="24" t="s">
        <v>27436</v>
      </c>
      <c r="I135" s="17"/>
      <c r="J135" s="29" t="s">
        <v>27437</v>
      </c>
      <c r="K135" s="24" t="s">
        <v>401</v>
      </c>
      <c r="L135" s="24" t="s">
        <v>51</v>
      </c>
      <c r="M135" s="24" t="s">
        <v>51</v>
      </c>
      <c r="N135" s="24" t="s">
        <v>27438</v>
      </c>
      <c r="O135" s="24" t="s">
        <v>27439</v>
      </c>
      <c r="P135" s="18">
        <v>1.0</v>
      </c>
      <c r="Q135" s="18">
        <v>2.0</v>
      </c>
      <c r="R135" s="18">
        <v>2.0</v>
      </c>
      <c r="S135" s="17"/>
      <c r="T135" s="17"/>
      <c r="U135" s="18">
        <v>8.0</v>
      </c>
      <c r="V135" s="24" t="s">
        <v>27440</v>
      </c>
      <c r="W135" s="9"/>
      <c r="X135" s="17"/>
      <c r="Y135" s="1" t="s">
        <v>199</v>
      </c>
    </row>
    <row r="136">
      <c r="A136" s="24" t="s">
        <v>27441</v>
      </c>
      <c r="B136" s="24" t="s">
        <v>18068</v>
      </c>
      <c r="C136" s="24" t="s">
        <v>26569</v>
      </c>
      <c r="D136" s="17"/>
      <c r="E136" s="17"/>
      <c r="F136" s="17"/>
      <c r="G136" s="17"/>
      <c r="H136" s="24" t="s">
        <v>27442</v>
      </c>
      <c r="I136" s="24" t="s">
        <v>27443</v>
      </c>
      <c r="J136" s="29" t="s">
        <v>27444</v>
      </c>
      <c r="K136" s="24" t="s">
        <v>2309</v>
      </c>
      <c r="L136" s="24" t="s">
        <v>51</v>
      </c>
      <c r="M136" s="24" t="s">
        <v>26605</v>
      </c>
      <c r="N136" s="24" t="s">
        <v>27445</v>
      </c>
      <c r="O136" s="24" t="s">
        <v>27446</v>
      </c>
      <c r="P136" s="18">
        <v>3.0</v>
      </c>
      <c r="Q136" s="18">
        <v>3.0</v>
      </c>
      <c r="R136" s="18">
        <v>51.0</v>
      </c>
      <c r="S136" s="17"/>
      <c r="T136" s="18">
        <v>28.0</v>
      </c>
      <c r="U136" s="18">
        <v>610.0</v>
      </c>
      <c r="V136" s="24" t="s">
        <v>27447</v>
      </c>
      <c r="W136" s="10">
        <v>43616.0</v>
      </c>
      <c r="X136" s="24" t="s">
        <v>95</v>
      </c>
      <c r="Y136" s="1" t="s">
        <v>36</v>
      </c>
    </row>
    <row r="137">
      <c r="A137" s="24" t="s">
        <v>27448</v>
      </c>
      <c r="B137" s="24" t="s">
        <v>27449</v>
      </c>
      <c r="C137" s="24" t="s">
        <v>27450</v>
      </c>
      <c r="D137" s="24" t="s">
        <v>27451</v>
      </c>
      <c r="E137" s="24" t="s">
        <v>27452</v>
      </c>
      <c r="F137" s="17"/>
      <c r="G137" s="24" t="s">
        <v>27453</v>
      </c>
      <c r="H137" s="17"/>
      <c r="I137" s="17"/>
      <c r="J137" s="29" t="s">
        <v>27454</v>
      </c>
      <c r="K137" s="24" t="s">
        <v>30</v>
      </c>
      <c r="L137" s="24" t="s">
        <v>51</v>
      </c>
      <c r="M137" s="24" t="s">
        <v>27455</v>
      </c>
      <c r="N137" s="24" t="s">
        <v>27456</v>
      </c>
      <c r="O137" s="24" t="s">
        <v>27457</v>
      </c>
      <c r="P137" s="18">
        <v>1.0</v>
      </c>
      <c r="Q137" s="18">
        <v>2.0</v>
      </c>
      <c r="R137" s="17"/>
      <c r="S137" s="17"/>
      <c r="T137" s="17"/>
      <c r="U137" s="18">
        <v>7.0</v>
      </c>
      <c r="V137" s="24" t="s">
        <v>27458</v>
      </c>
      <c r="W137" s="10">
        <v>44244.0</v>
      </c>
      <c r="X137" s="24" t="s">
        <v>95</v>
      </c>
      <c r="Y137" s="1"/>
    </row>
    <row r="138">
      <c r="A138" s="24" t="s">
        <v>27459</v>
      </c>
      <c r="B138" s="24" t="s">
        <v>26448</v>
      </c>
      <c r="C138" s="24" t="s">
        <v>27460</v>
      </c>
      <c r="D138" s="17"/>
      <c r="E138" s="17"/>
      <c r="F138" s="17"/>
      <c r="G138" s="17"/>
      <c r="H138" s="24" t="s">
        <v>27461</v>
      </c>
      <c r="I138" s="17"/>
      <c r="J138" s="29" t="s">
        <v>27462</v>
      </c>
      <c r="K138" s="24" t="s">
        <v>61</v>
      </c>
      <c r="L138" s="24" t="s">
        <v>1091</v>
      </c>
      <c r="M138" s="24" t="s">
        <v>26199</v>
      </c>
      <c r="N138" s="24" t="s">
        <v>27463</v>
      </c>
      <c r="O138" s="24" t="s">
        <v>27464</v>
      </c>
      <c r="P138" s="18">
        <v>1.0</v>
      </c>
      <c r="Q138" s="18">
        <v>1.0</v>
      </c>
      <c r="R138" s="17"/>
      <c r="S138" s="17"/>
      <c r="T138" s="17"/>
      <c r="U138" s="18">
        <v>256.0</v>
      </c>
      <c r="V138" s="24" t="s">
        <v>27465</v>
      </c>
      <c r="W138" s="10">
        <v>43943.0</v>
      </c>
      <c r="X138" s="17"/>
      <c r="Y138" s="1" t="s">
        <v>199</v>
      </c>
    </row>
    <row r="139">
      <c r="A139" s="24" t="s">
        <v>27466</v>
      </c>
      <c r="B139" s="24" t="s">
        <v>27467</v>
      </c>
      <c r="C139" s="24" t="s">
        <v>27468</v>
      </c>
      <c r="D139" s="17"/>
      <c r="E139" s="17"/>
      <c r="F139" s="17"/>
      <c r="G139" s="17"/>
      <c r="H139" s="24" t="s">
        <v>27469</v>
      </c>
      <c r="I139" s="17"/>
      <c r="J139" s="29" t="s">
        <v>27470</v>
      </c>
      <c r="K139" s="24" t="s">
        <v>2309</v>
      </c>
      <c r="L139" s="24" t="s">
        <v>51</v>
      </c>
      <c r="M139" s="24" t="s">
        <v>27471</v>
      </c>
      <c r="N139" s="24" t="s">
        <v>27472</v>
      </c>
      <c r="O139" s="24" t="s">
        <v>27473</v>
      </c>
      <c r="P139" s="18">
        <v>160.0</v>
      </c>
      <c r="Q139" s="18">
        <v>24.0</v>
      </c>
      <c r="R139" s="18">
        <v>41.0</v>
      </c>
      <c r="S139" s="18">
        <v>20.0</v>
      </c>
      <c r="T139" s="18">
        <v>238.0</v>
      </c>
      <c r="U139" s="18">
        <v>1921.0</v>
      </c>
      <c r="V139" s="24" t="s">
        <v>27474</v>
      </c>
      <c r="W139" s="10">
        <v>43353.0</v>
      </c>
      <c r="X139" s="24" t="s">
        <v>95</v>
      </c>
      <c r="Y139" s="1" t="s">
        <v>36</v>
      </c>
    </row>
    <row r="140">
      <c r="A140" s="24" t="s">
        <v>27475</v>
      </c>
      <c r="B140" s="24" t="s">
        <v>27476</v>
      </c>
      <c r="C140" s="24" t="s">
        <v>27477</v>
      </c>
      <c r="D140" s="24" t="s">
        <v>27478</v>
      </c>
      <c r="E140" s="24" t="s">
        <v>27479</v>
      </c>
      <c r="F140" s="24" t="s">
        <v>27480</v>
      </c>
      <c r="G140" s="24" t="s">
        <v>27481</v>
      </c>
      <c r="H140" s="24" t="s">
        <v>27482</v>
      </c>
      <c r="I140" s="17"/>
      <c r="J140" s="29" t="s">
        <v>27483</v>
      </c>
      <c r="K140" s="24" t="s">
        <v>30</v>
      </c>
      <c r="L140" s="24" t="s">
        <v>1091</v>
      </c>
      <c r="M140" s="24" t="s">
        <v>27484</v>
      </c>
      <c r="N140" s="24" t="s">
        <v>27485</v>
      </c>
      <c r="O140" s="24" t="s">
        <v>27486</v>
      </c>
      <c r="P140" s="18">
        <v>1.0</v>
      </c>
      <c r="Q140" s="18">
        <v>1.0</v>
      </c>
      <c r="R140" s="17"/>
      <c r="S140" s="17"/>
      <c r="T140" s="17"/>
      <c r="U140" s="18">
        <v>7.0</v>
      </c>
      <c r="V140" s="24" t="s">
        <v>27487</v>
      </c>
      <c r="W140" s="10">
        <v>44333.0</v>
      </c>
      <c r="X140" s="24" t="s">
        <v>95</v>
      </c>
      <c r="Y140" s="1" t="s">
        <v>168</v>
      </c>
    </row>
    <row r="141">
      <c r="A141" s="24" t="s">
        <v>27488</v>
      </c>
      <c r="B141" s="24" t="s">
        <v>27489</v>
      </c>
      <c r="C141" s="24" t="s">
        <v>27490</v>
      </c>
      <c r="D141" s="24" t="s">
        <v>27491</v>
      </c>
      <c r="E141" s="17"/>
      <c r="F141" s="17"/>
      <c r="G141" s="17"/>
      <c r="H141" s="17"/>
      <c r="I141" s="17"/>
      <c r="J141" s="29" t="s">
        <v>27492</v>
      </c>
      <c r="K141" s="24" t="s">
        <v>30</v>
      </c>
      <c r="L141" s="24" t="s">
        <v>51</v>
      </c>
      <c r="M141" s="24" t="s">
        <v>27493</v>
      </c>
      <c r="N141" s="24" t="s">
        <v>27494</v>
      </c>
      <c r="O141" s="24" t="s">
        <v>27495</v>
      </c>
      <c r="P141" s="18">
        <v>1.0</v>
      </c>
      <c r="Q141" s="18">
        <v>1.0</v>
      </c>
      <c r="R141" s="17"/>
      <c r="S141" s="17"/>
      <c r="T141" s="17"/>
      <c r="U141" s="18">
        <v>33.0</v>
      </c>
      <c r="V141" s="24" t="s">
        <v>27496</v>
      </c>
      <c r="W141" s="10">
        <v>44330.0</v>
      </c>
      <c r="X141" s="24" t="s">
        <v>95</v>
      </c>
      <c r="Y141" s="1" t="s">
        <v>36</v>
      </c>
    </row>
    <row r="142">
      <c r="A142" s="24" t="s">
        <v>27497</v>
      </c>
      <c r="B142" s="24" t="s">
        <v>27498</v>
      </c>
      <c r="C142" s="24" t="s">
        <v>27499</v>
      </c>
      <c r="D142" s="24" t="s">
        <v>27500</v>
      </c>
      <c r="E142" s="17"/>
      <c r="F142" s="17"/>
      <c r="G142" s="17"/>
      <c r="H142" s="17"/>
      <c r="I142" s="17"/>
      <c r="J142" s="29" t="s">
        <v>27501</v>
      </c>
      <c r="K142" s="24" t="s">
        <v>61</v>
      </c>
      <c r="L142" s="24" t="s">
        <v>1091</v>
      </c>
      <c r="M142" s="24" t="s">
        <v>26199</v>
      </c>
      <c r="N142" s="24" t="s">
        <v>27502</v>
      </c>
      <c r="O142" s="24" t="s">
        <v>27503</v>
      </c>
      <c r="P142" s="18">
        <v>1.0</v>
      </c>
      <c r="Q142" s="18">
        <v>1.0</v>
      </c>
      <c r="R142" s="17"/>
      <c r="S142" s="17"/>
      <c r="T142" s="17"/>
      <c r="U142" s="18">
        <v>32.0</v>
      </c>
      <c r="V142" s="24" t="s">
        <v>27504</v>
      </c>
      <c r="W142" s="9"/>
      <c r="X142" s="17"/>
      <c r="Y142" s="1" t="s">
        <v>199</v>
      </c>
    </row>
    <row r="143">
      <c r="A143" s="24" t="s">
        <v>27505</v>
      </c>
      <c r="B143" s="24" t="s">
        <v>21043</v>
      </c>
      <c r="C143" s="24" t="s">
        <v>27506</v>
      </c>
      <c r="D143" s="24" t="s">
        <v>27507</v>
      </c>
      <c r="E143" s="17"/>
      <c r="F143" s="17"/>
      <c r="G143" s="17"/>
      <c r="H143" s="17"/>
      <c r="I143" s="17"/>
      <c r="J143" s="29" t="s">
        <v>27508</v>
      </c>
      <c r="K143" s="24" t="s">
        <v>30</v>
      </c>
      <c r="L143" s="24" t="s">
        <v>51</v>
      </c>
      <c r="M143" s="24" t="s">
        <v>51</v>
      </c>
      <c r="N143" s="24" t="s">
        <v>27509</v>
      </c>
      <c r="O143" s="24" t="s">
        <v>27510</v>
      </c>
      <c r="P143" s="18">
        <v>1.0</v>
      </c>
      <c r="Q143" s="18">
        <v>1.0</v>
      </c>
      <c r="R143" s="17"/>
      <c r="S143" s="17"/>
      <c r="T143" s="17"/>
      <c r="U143" s="18">
        <v>9.0</v>
      </c>
      <c r="V143" s="24" t="s">
        <v>27511</v>
      </c>
      <c r="W143" s="9"/>
      <c r="X143" s="17"/>
      <c r="Y143" s="1" t="s">
        <v>168</v>
      </c>
    </row>
    <row r="144">
      <c r="A144" s="24" t="s">
        <v>27512</v>
      </c>
      <c r="B144" s="24" t="s">
        <v>27513</v>
      </c>
      <c r="C144" s="24" t="s">
        <v>27514</v>
      </c>
      <c r="D144" s="24" t="s">
        <v>27515</v>
      </c>
      <c r="E144" s="17"/>
      <c r="F144" s="24" t="s">
        <v>27516</v>
      </c>
      <c r="G144" s="24" t="s">
        <v>1368</v>
      </c>
      <c r="H144" s="17"/>
      <c r="I144" s="17"/>
      <c r="J144" s="29" t="s">
        <v>27517</v>
      </c>
      <c r="K144" s="24" t="s">
        <v>30</v>
      </c>
      <c r="L144" s="24" t="s">
        <v>1091</v>
      </c>
      <c r="M144" s="24" t="s">
        <v>27518</v>
      </c>
      <c r="N144" s="24" t="s">
        <v>27519</v>
      </c>
      <c r="O144" s="24" t="s">
        <v>27520</v>
      </c>
      <c r="P144" s="18">
        <v>1.0</v>
      </c>
      <c r="Q144" s="18">
        <v>1.0</v>
      </c>
      <c r="R144" s="17"/>
      <c r="S144" s="17"/>
      <c r="T144" s="17"/>
      <c r="U144" s="18">
        <v>35.0</v>
      </c>
      <c r="V144" s="24" t="s">
        <v>27521</v>
      </c>
      <c r="W144" s="10">
        <v>44151.0</v>
      </c>
      <c r="X144" s="24" t="s">
        <v>95</v>
      </c>
      <c r="Y144" s="1" t="s">
        <v>199</v>
      </c>
    </row>
    <row r="145">
      <c r="A145" s="24" t="s">
        <v>27522</v>
      </c>
      <c r="B145" s="24" t="s">
        <v>27523</v>
      </c>
      <c r="C145" s="24" t="s">
        <v>27524</v>
      </c>
      <c r="D145" s="24" t="s">
        <v>27525</v>
      </c>
      <c r="E145" s="24" t="s">
        <v>27526</v>
      </c>
      <c r="F145" s="17"/>
      <c r="G145" s="17"/>
      <c r="H145" s="24" t="s">
        <v>27527</v>
      </c>
      <c r="I145" s="17"/>
      <c r="J145" s="29" t="s">
        <v>27528</v>
      </c>
      <c r="K145" s="24" t="s">
        <v>30</v>
      </c>
      <c r="L145" s="24" t="s">
        <v>3469</v>
      </c>
      <c r="M145" s="24" t="s">
        <v>27529</v>
      </c>
      <c r="N145" s="24" t="s">
        <v>27530</v>
      </c>
      <c r="O145" s="24" t="s">
        <v>27531</v>
      </c>
      <c r="P145" s="18">
        <v>1.0</v>
      </c>
      <c r="Q145" s="17"/>
      <c r="R145" s="17"/>
      <c r="S145" s="17"/>
      <c r="T145" s="17"/>
      <c r="U145" s="18">
        <v>397.0</v>
      </c>
      <c r="V145" s="24" t="s">
        <v>27532</v>
      </c>
      <c r="W145" s="10">
        <v>44025.0</v>
      </c>
      <c r="X145" s="1" t="s">
        <v>135</v>
      </c>
      <c r="Y145" s="1" t="s">
        <v>199</v>
      </c>
    </row>
    <row r="146">
      <c r="A146" s="24" t="s">
        <v>27533</v>
      </c>
      <c r="B146" s="24" t="s">
        <v>27534</v>
      </c>
      <c r="C146" s="24" t="s">
        <v>27407</v>
      </c>
      <c r="D146" s="17"/>
      <c r="E146" s="17"/>
      <c r="F146" s="17"/>
      <c r="G146" s="17"/>
      <c r="H146" s="24" t="s">
        <v>27535</v>
      </c>
      <c r="I146" s="17"/>
      <c r="J146" s="29" t="s">
        <v>27536</v>
      </c>
      <c r="K146" s="24" t="s">
        <v>30</v>
      </c>
      <c r="L146" s="24" t="s">
        <v>1091</v>
      </c>
      <c r="M146" s="24" t="s">
        <v>27537</v>
      </c>
      <c r="N146" s="24" t="s">
        <v>27538</v>
      </c>
      <c r="O146" s="24" t="s">
        <v>27539</v>
      </c>
      <c r="P146" s="18">
        <v>1.0</v>
      </c>
      <c r="Q146" s="18">
        <v>1.0</v>
      </c>
      <c r="R146" s="17"/>
      <c r="S146" s="17"/>
      <c r="T146" s="17"/>
      <c r="U146" s="18">
        <v>185.0</v>
      </c>
      <c r="V146" s="24" t="s">
        <v>27540</v>
      </c>
      <c r="W146" s="10">
        <v>44219.0</v>
      </c>
      <c r="X146" s="17"/>
      <c r="Y146" s="1"/>
    </row>
    <row r="147">
      <c r="A147" s="24" t="s">
        <v>27541</v>
      </c>
      <c r="B147" s="24" t="s">
        <v>27542</v>
      </c>
      <c r="C147" s="24" t="s">
        <v>27543</v>
      </c>
      <c r="D147" s="24" t="s">
        <v>27544</v>
      </c>
      <c r="E147" s="24" t="s">
        <v>27545</v>
      </c>
      <c r="F147" s="24" t="s">
        <v>27546</v>
      </c>
      <c r="G147" s="24" t="s">
        <v>27547</v>
      </c>
      <c r="H147" s="24" t="s">
        <v>27548</v>
      </c>
      <c r="I147" s="24" t="s">
        <v>27549</v>
      </c>
      <c r="J147" s="29" t="s">
        <v>27550</v>
      </c>
      <c r="K147" s="24" t="s">
        <v>401</v>
      </c>
      <c r="L147" s="24" t="s">
        <v>1091</v>
      </c>
      <c r="M147" s="24" t="s">
        <v>26868</v>
      </c>
      <c r="N147" s="24" t="s">
        <v>27551</v>
      </c>
      <c r="O147" s="24" t="s">
        <v>27552</v>
      </c>
      <c r="P147" s="18">
        <v>1.0</v>
      </c>
      <c r="Q147" s="18">
        <v>1.0</v>
      </c>
      <c r="R147" s="18">
        <v>8.0</v>
      </c>
      <c r="S147" s="17"/>
      <c r="T147" s="17"/>
      <c r="U147" s="18">
        <v>48.0</v>
      </c>
      <c r="V147" s="24" t="s">
        <v>27553</v>
      </c>
      <c r="W147" s="10">
        <v>44138.0</v>
      </c>
      <c r="X147" s="24" t="s">
        <v>95</v>
      </c>
      <c r="Y147" s="1" t="s">
        <v>36</v>
      </c>
    </row>
    <row r="148">
      <c r="A148" s="24" t="s">
        <v>27554</v>
      </c>
      <c r="B148" s="24" t="s">
        <v>27555</v>
      </c>
      <c r="C148" s="24" t="s">
        <v>27543</v>
      </c>
      <c r="D148" s="24" t="s">
        <v>27544</v>
      </c>
      <c r="E148" s="24" t="s">
        <v>27545</v>
      </c>
      <c r="F148" s="24" t="s">
        <v>27546</v>
      </c>
      <c r="G148" s="24" t="s">
        <v>27547</v>
      </c>
      <c r="H148" s="24" t="s">
        <v>27556</v>
      </c>
      <c r="I148" s="24" t="s">
        <v>27557</v>
      </c>
      <c r="J148" s="29" t="s">
        <v>27558</v>
      </c>
      <c r="K148" s="24" t="s">
        <v>401</v>
      </c>
      <c r="L148" s="24" t="s">
        <v>1091</v>
      </c>
      <c r="M148" s="24" t="s">
        <v>26868</v>
      </c>
      <c r="N148" s="24" t="s">
        <v>27559</v>
      </c>
      <c r="O148" s="24" t="s">
        <v>27560</v>
      </c>
      <c r="P148" s="18">
        <v>1.0</v>
      </c>
      <c r="Q148" s="18">
        <v>1.0</v>
      </c>
      <c r="R148" s="17"/>
      <c r="S148" s="17"/>
      <c r="T148" s="17"/>
      <c r="U148" s="18">
        <v>47.0</v>
      </c>
      <c r="V148" s="24" t="s">
        <v>27561</v>
      </c>
      <c r="W148" s="10">
        <v>43720.0</v>
      </c>
      <c r="X148" s="24" t="s">
        <v>95</v>
      </c>
      <c r="Y148" s="1" t="s">
        <v>36</v>
      </c>
    </row>
    <row r="149">
      <c r="A149" s="24" t="s">
        <v>27562</v>
      </c>
      <c r="B149" s="24" t="s">
        <v>27563</v>
      </c>
      <c r="C149" s="24" t="s">
        <v>27564</v>
      </c>
      <c r="D149" s="17"/>
      <c r="E149" s="17"/>
      <c r="F149" s="17"/>
      <c r="G149" s="17"/>
      <c r="H149" s="24" t="s">
        <v>27565</v>
      </c>
      <c r="I149" s="24" t="s">
        <v>27566</v>
      </c>
      <c r="J149" s="29" t="s">
        <v>27567</v>
      </c>
      <c r="K149" s="24" t="s">
        <v>401</v>
      </c>
      <c r="L149" s="24" t="s">
        <v>51</v>
      </c>
      <c r="M149" s="24" t="s">
        <v>27568</v>
      </c>
      <c r="N149" s="24" t="s">
        <v>27569</v>
      </c>
      <c r="O149" s="24" t="s">
        <v>27570</v>
      </c>
      <c r="P149" s="18">
        <v>5.0</v>
      </c>
      <c r="Q149" s="18">
        <v>2.0</v>
      </c>
      <c r="R149" s="17"/>
      <c r="S149" s="17"/>
      <c r="T149" s="18">
        <v>208.0</v>
      </c>
      <c r="U149" s="18">
        <v>4434.0</v>
      </c>
      <c r="V149" s="24" t="s">
        <v>27571</v>
      </c>
      <c r="W149" s="10">
        <v>43188.0</v>
      </c>
      <c r="X149" s="24" t="s">
        <v>135</v>
      </c>
      <c r="Y149" s="1" t="s">
        <v>36</v>
      </c>
    </row>
    <row r="150">
      <c r="A150" s="24" t="s">
        <v>27572</v>
      </c>
      <c r="B150" s="24" t="s">
        <v>27573</v>
      </c>
      <c r="C150" s="24" t="s">
        <v>27574</v>
      </c>
      <c r="D150" s="17"/>
      <c r="E150" s="17"/>
      <c r="F150" s="17"/>
      <c r="G150" s="17"/>
      <c r="H150" s="17"/>
      <c r="I150" s="17"/>
      <c r="J150" s="29" t="s">
        <v>27575</v>
      </c>
      <c r="K150" s="24" t="s">
        <v>61</v>
      </c>
      <c r="L150" s="24" t="s">
        <v>1091</v>
      </c>
      <c r="M150" s="24" t="s">
        <v>26199</v>
      </c>
      <c r="N150" s="24" t="s">
        <v>27576</v>
      </c>
      <c r="O150" s="24" t="s">
        <v>27577</v>
      </c>
      <c r="P150" s="18">
        <v>1.0</v>
      </c>
      <c r="Q150" s="18">
        <v>1.0</v>
      </c>
      <c r="R150" s="17"/>
      <c r="S150" s="17"/>
      <c r="T150" s="17"/>
      <c r="U150" s="18">
        <v>2.0</v>
      </c>
      <c r="V150" s="24" t="s">
        <v>27578</v>
      </c>
      <c r="W150" s="10">
        <v>44329.0</v>
      </c>
      <c r="X150" s="17"/>
      <c r="Y150" s="1" t="s">
        <v>199</v>
      </c>
    </row>
    <row r="151">
      <c r="A151" s="24" t="s">
        <v>27579</v>
      </c>
      <c r="B151" s="24" t="s">
        <v>27580</v>
      </c>
      <c r="C151" s="24" t="s">
        <v>27300</v>
      </c>
      <c r="D151" s="17"/>
      <c r="E151" s="17"/>
      <c r="F151" s="17"/>
      <c r="G151" s="17"/>
      <c r="H151" s="17"/>
      <c r="I151" s="24" t="s">
        <v>6214</v>
      </c>
      <c r="J151" s="29" t="s">
        <v>27581</v>
      </c>
      <c r="K151" s="24" t="s">
        <v>2309</v>
      </c>
      <c r="L151" s="24" t="s">
        <v>1091</v>
      </c>
      <c r="M151" s="24" t="s">
        <v>27582</v>
      </c>
      <c r="N151" s="24" t="s">
        <v>27583</v>
      </c>
      <c r="O151" s="24" t="s">
        <v>27584</v>
      </c>
      <c r="P151" s="18">
        <v>20.0</v>
      </c>
      <c r="Q151" s="18">
        <v>7.0</v>
      </c>
      <c r="R151" s="18">
        <v>9.0</v>
      </c>
      <c r="S151" s="18">
        <v>8.0</v>
      </c>
      <c r="T151" s="18">
        <v>38.0</v>
      </c>
      <c r="U151" s="18">
        <v>293.0</v>
      </c>
      <c r="V151" s="24" t="s">
        <v>27585</v>
      </c>
      <c r="W151" s="10">
        <v>42961.0</v>
      </c>
      <c r="X151" s="17"/>
      <c r="Y151" s="1" t="s">
        <v>5816</v>
      </c>
    </row>
    <row r="152">
      <c r="A152" s="24" t="s">
        <v>27586</v>
      </c>
      <c r="B152" s="24" t="s">
        <v>21043</v>
      </c>
      <c r="C152" s="24" t="s">
        <v>27587</v>
      </c>
      <c r="D152" s="17"/>
      <c r="E152" s="17"/>
      <c r="F152" s="17"/>
      <c r="G152" s="17"/>
      <c r="H152" s="24" t="s">
        <v>27588</v>
      </c>
      <c r="I152" s="17"/>
      <c r="J152" s="29" t="s">
        <v>27589</v>
      </c>
      <c r="K152" s="24" t="s">
        <v>30</v>
      </c>
      <c r="L152" s="24" t="s">
        <v>51</v>
      </c>
      <c r="M152" s="24" t="s">
        <v>51</v>
      </c>
      <c r="N152" s="24" t="s">
        <v>27590</v>
      </c>
      <c r="O152" s="24" t="s">
        <v>27591</v>
      </c>
      <c r="P152" s="18">
        <v>1.0</v>
      </c>
      <c r="Q152" s="18">
        <v>1.0</v>
      </c>
      <c r="R152" s="18">
        <v>1.0</v>
      </c>
      <c r="S152" s="17"/>
      <c r="T152" s="17"/>
      <c r="U152" s="18">
        <v>16.0</v>
      </c>
      <c r="V152" s="24" t="s">
        <v>27592</v>
      </c>
      <c r="W152" s="10">
        <v>43698.0</v>
      </c>
      <c r="X152" s="17"/>
      <c r="Y152" s="1" t="s">
        <v>168</v>
      </c>
    </row>
    <row r="153">
      <c r="A153" s="30" t="s">
        <v>27593</v>
      </c>
      <c r="B153" s="30" t="s">
        <v>27594</v>
      </c>
      <c r="C153" s="30" t="s">
        <v>27595</v>
      </c>
      <c r="D153" s="33"/>
      <c r="E153" s="33"/>
      <c r="F153" s="33"/>
      <c r="G153" s="33"/>
      <c r="H153" s="30" t="s">
        <v>27596</v>
      </c>
      <c r="I153" s="33"/>
      <c r="J153" s="31" t="s">
        <v>27597</v>
      </c>
      <c r="K153" s="30" t="s">
        <v>61</v>
      </c>
      <c r="L153" s="30" t="s">
        <v>1091</v>
      </c>
      <c r="M153" s="30" t="s">
        <v>26199</v>
      </c>
      <c r="N153" s="30" t="s">
        <v>27598</v>
      </c>
      <c r="O153" s="30" t="s">
        <v>27599</v>
      </c>
      <c r="P153" s="30">
        <v>1.0</v>
      </c>
      <c r="Q153" s="30">
        <v>1.0</v>
      </c>
      <c r="R153" s="33"/>
      <c r="S153" s="33"/>
      <c r="T153" s="33"/>
      <c r="U153" s="30">
        <v>11.0</v>
      </c>
      <c r="V153" s="30" t="s">
        <v>27600</v>
      </c>
      <c r="W153" s="9"/>
      <c r="X153" s="33"/>
      <c r="Y153" s="1" t="s">
        <v>199</v>
      </c>
    </row>
    <row r="154">
      <c r="A154" s="24" t="s">
        <v>27601</v>
      </c>
      <c r="B154" s="24" t="s">
        <v>27602</v>
      </c>
      <c r="C154" s="24" t="s">
        <v>27603</v>
      </c>
      <c r="D154" s="24" t="s">
        <v>27604</v>
      </c>
      <c r="E154" s="24" t="s">
        <v>27605</v>
      </c>
      <c r="F154" s="24" t="s">
        <v>27606</v>
      </c>
      <c r="G154" s="24" t="s">
        <v>27607</v>
      </c>
      <c r="H154" s="24" t="s">
        <v>27608</v>
      </c>
      <c r="I154" s="17"/>
      <c r="J154" s="29" t="s">
        <v>27609</v>
      </c>
      <c r="K154" s="24" t="s">
        <v>2309</v>
      </c>
      <c r="L154" s="24" t="s">
        <v>51</v>
      </c>
      <c r="M154" s="24" t="s">
        <v>51</v>
      </c>
      <c r="N154" s="24" t="s">
        <v>27610</v>
      </c>
      <c r="O154" s="24" t="s">
        <v>27611</v>
      </c>
      <c r="P154" s="18">
        <v>4.0</v>
      </c>
      <c r="Q154" s="18">
        <v>5.0</v>
      </c>
      <c r="R154" s="18">
        <v>13.0</v>
      </c>
      <c r="S154" s="18">
        <v>11.0</v>
      </c>
      <c r="T154" s="18">
        <v>43.0</v>
      </c>
      <c r="U154" s="18">
        <v>188.0</v>
      </c>
      <c r="V154" s="24" t="s">
        <v>27612</v>
      </c>
      <c r="W154" s="10">
        <v>43399.0</v>
      </c>
      <c r="X154" s="24" t="s">
        <v>95</v>
      </c>
      <c r="Y154" s="1" t="s">
        <v>36</v>
      </c>
    </row>
    <row r="155">
      <c r="A155" s="30" t="s">
        <v>27613</v>
      </c>
      <c r="B155" s="30" t="s">
        <v>27614</v>
      </c>
      <c r="C155" s="30" t="s">
        <v>27615</v>
      </c>
      <c r="D155" s="33"/>
      <c r="E155" s="33"/>
      <c r="F155" s="33"/>
      <c r="G155" s="33"/>
      <c r="H155" s="30" t="s">
        <v>27616</v>
      </c>
      <c r="I155" s="33"/>
      <c r="J155" s="31" t="s">
        <v>27617</v>
      </c>
      <c r="K155" s="30" t="s">
        <v>30</v>
      </c>
      <c r="L155" s="30" t="s">
        <v>51</v>
      </c>
      <c r="M155" s="30" t="s">
        <v>51</v>
      </c>
      <c r="N155" s="30" t="s">
        <v>27618</v>
      </c>
      <c r="O155" s="30" t="s">
        <v>27619</v>
      </c>
      <c r="P155" s="30">
        <v>31.0</v>
      </c>
      <c r="Q155" s="30">
        <v>5.0</v>
      </c>
      <c r="R155" s="33"/>
      <c r="S155" s="33"/>
      <c r="T155" s="33"/>
      <c r="U155" s="30">
        <v>30.0</v>
      </c>
      <c r="V155" s="30" t="s">
        <v>27620</v>
      </c>
      <c r="W155" s="10">
        <v>43601.0</v>
      </c>
      <c r="X155" s="30" t="s">
        <v>95</v>
      </c>
      <c r="Y155" s="1" t="s">
        <v>36</v>
      </c>
    </row>
    <row r="156">
      <c r="A156" s="24" t="s">
        <v>27621</v>
      </c>
      <c r="B156" s="24" t="s">
        <v>27622</v>
      </c>
      <c r="C156" s="24" t="s">
        <v>27623</v>
      </c>
      <c r="D156" s="24" t="s">
        <v>27624</v>
      </c>
      <c r="E156" s="24" t="s">
        <v>27625</v>
      </c>
      <c r="F156" s="24" t="s">
        <v>27626</v>
      </c>
      <c r="G156" s="24" t="s">
        <v>27627</v>
      </c>
      <c r="H156" s="24" t="s">
        <v>27628</v>
      </c>
      <c r="I156" s="24" t="s">
        <v>27629</v>
      </c>
      <c r="J156" s="29" t="s">
        <v>27630</v>
      </c>
      <c r="K156" s="24" t="s">
        <v>9123</v>
      </c>
      <c r="L156" s="24" t="s">
        <v>1091</v>
      </c>
      <c r="M156" s="24" t="s">
        <v>26290</v>
      </c>
      <c r="N156" s="24" t="s">
        <v>27631</v>
      </c>
      <c r="O156" s="24" t="s">
        <v>27632</v>
      </c>
      <c r="P156" s="18">
        <v>1.0</v>
      </c>
      <c r="Q156" s="18">
        <v>1.0</v>
      </c>
      <c r="R156" s="18">
        <v>3.0</v>
      </c>
      <c r="S156" s="18">
        <v>3.0</v>
      </c>
      <c r="T156" s="18">
        <v>1.0</v>
      </c>
      <c r="U156" s="18">
        <v>44.0</v>
      </c>
      <c r="V156" s="24" t="s">
        <v>27633</v>
      </c>
      <c r="W156" s="10">
        <v>42389.0</v>
      </c>
      <c r="X156" s="24" t="s">
        <v>95</v>
      </c>
      <c r="Y156" s="1" t="s">
        <v>36</v>
      </c>
    </row>
    <row r="157">
      <c r="A157" s="30" t="s">
        <v>27634</v>
      </c>
      <c r="B157" s="30" t="s">
        <v>27635</v>
      </c>
      <c r="C157" s="30" t="s">
        <v>27636</v>
      </c>
      <c r="D157" s="30" t="s">
        <v>27637</v>
      </c>
      <c r="E157" s="33"/>
      <c r="F157" s="33"/>
      <c r="G157" s="33"/>
      <c r="H157" s="30" t="s">
        <v>27638</v>
      </c>
      <c r="I157" s="33"/>
      <c r="J157" s="31" t="s">
        <v>27639</v>
      </c>
      <c r="K157" s="30" t="s">
        <v>11191</v>
      </c>
      <c r="L157" s="30" t="s">
        <v>1091</v>
      </c>
      <c r="M157" s="30" t="s">
        <v>26418</v>
      </c>
      <c r="N157" s="30" t="s">
        <v>27640</v>
      </c>
      <c r="O157" s="30" t="s">
        <v>27641</v>
      </c>
      <c r="P157" s="30">
        <v>1.0</v>
      </c>
      <c r="Q157" s="30">
        <v>1.0</v>
      </c>
      <c r="R157" s="30">
        <v>1.0</v>
      </c>
      <c r="S157" s="33"/>
      <c r="T157" s="33"/>
      <c r="U157" s="30">
        <v>37.0</v>
      </c>
      <c r="V157" s="30" t="s">
        <v>27642</v>
      </c>
      <c r="W157" s="10">
        <v>43727.0</v>
      </c>
      <c r="X157" s="33"/>
      <c r="Y157" s="1" t="s">
        <v>36</v>
      </c>
    </row>
    <row r="158">
      <c r="A158" s="24" t="s">
        <v>27643</v>
      </c>
      <c r="B158" s="24" t="s">
        <v>27644</v>
      </c>
      <c r="C158" s="24" t="s">
        <v>27645</v>
      </c>
      <c r="D158" s="17"/>
      <c r="E158" s="17"/>
      <c r="F158" s="17"/>
      <c r="G158" s="17"/>
      <c r="H158" s="24" t="s">
        <v>27646</v>
      </c>
      <c r="I158" s="24" t="s">
        <v>27647</v>
      </c>
      <c r="J158" s="29" t="s">
        <v>27648</v>
      </c>
      <c r="K158" s="24" t="s">
        <v>401</v>
      </c>
      <c r="L158" s="24" t="s">
        <v>51</v>
      </c>
      <c r="M158" s="24" t="s">
        <v>51</v>
      </c>
      <c r="N158" s="24" t="s">
        <v>27649</v>
      </c>
      <c r="O158" s="24" t="s">
        <v>27650</v>
      </c>
      <c r="P158" s="18">
        <v>16.0</v>
      </c>
      <c r="Q158" s="18">
        <v>7.0</v>
      </c>
      <c r="R158" s="18">
        <v>26.0</v>
      </c>
      <c r="S158" s="18">
        <v>13.0</v>
      </c>
      <c r="T158" s="18">
        <v>5.0</v>
      </c>
      <c r="U158" s="18">
        <v>379.0</v>
      </c>
      <c r="V158" s="24" t="s">
        <v>27651</v>
      </c>
      <c r="W158" s="10">
        <v>43551.0</v>
      </c>
      <c r="X158" s="24" t="s">
        <v>95</v>
      </c>
      <c r="Y158" s="1" t="s">
        <v>36</v>
      </c>
    </row>
    <row r="159">
      <c r="A159" s="24" t="s">
        <v>27652</v>
      </c>
      <c r="B159" s="24" t="s">
        <v>27653</v>
      </c>
      <c r="C159" s="24" t="s">
        <v>27654</v>
      </c>
      <c r="D159" s="24" t="s">
        <v>27655</v>
      </c>
      <c r="E159" s="17"/>
      <c r="F159" s="17"/>
      <c r="G159" s="17"/>
      <c r="H159" s="24" t="s">
        <v>27656</v>
      </c>
      <c r="I159" s="17"/>
      <c r="J159" s="29" t="s">
        <v>27657</v>
      </c>
      <c r="K159" s="24" t="s">
        <v>30</v>
      </c>
      <c r="L159" s="24" t="s">
        <v>79</v>
      </c>
      <c r="M159" s="24" t="s">
        <v>27658</v>
      </c>
      <c r="N159" s="24" t="s">
        <v>27659</v>
      </c>
      <c r="O159" s="24" t="s">
        <v>27660</v>
      </c>
      <c r="P159" s="18">
        <v>1.0</v>
      </c>
      <c r="Q159" s="18">
        <v>1.0</v>
      </c>
      <c r="R159" s="18">
        <v>1.0</v>
      </c>
      <c r="S159" s="17"/>
      <c r="T159" s="17"/>
      <c r="U159" s="18">
        <v>112.0</v>
      </c>
      <c r="V159" s="24" t="s">
        <v>27661</v>
      </c>
      <c r="W159" s="9"/>
      <c r="X159" s="24" t="s">
        <v>95</v>
      </c>
      <c r="Y159" s="1" t="s">
        <v>199</v>
      </c>
    </row>
    <row r="160">
      <c r="A160" s="30" t="s">
        <v>27662</v>
      </c>
      <c r="B160" s="30" t="s">
        <v>27663</v>
      </c>
      <c r="C160" s="30" t="s">
        <v>27664</v>
      </c>
      <c r="D160" s="30" t="s">
        <v>27665</v>
      </c>
      <c r="E160" s="33"/>
      <c r="F160" s="33"/>
      <c r="G160" s="30" t="s">
        <v>27666</v>
      </c>
      <c r="H160" s="30" t="s">
        <v>27667</v>
      </c>
      <c r="I160" s="33"/>
      <c r="J160" s="31" t="s">
        <v>27668</v>
      </c>
      <c r="K160" s="30" t="s">
        <v>401</v>
      </c>
      <c r="L160" s="30" t="s">
        <v>1091</v>
      </c>
      <c r="M160" s="30" t="s">
        <v>27669</v>
      </c>
      <c r="N160" s="30" t="s">
        <v>27670</v>
      </c>
      <c r="O160" s="30" t="s">
        <v>27671</v>
      </c>
      <c r="P160" s="30">
        <v>1.0</v>
      </c>
      <c r="Q160" s="30">
        <v>2.0</v>
      </c>
      <c r="R160" s="33"/>
      <c r="S160" s="33"/>
      <c r="T160" s="30">
        <v>2.0</v>
      </c>
      <c r="U160" s="30">
        <v>58.0</v>
      </c>
      <c r="V160" s="30" t="s">
        <v>27672</v>
      </c>
      <c r="W160" s="10">
        <v>43107.0</v>
      </c>
      <c r="X160" s="30"/>
      <c r="Y160" s="1" t="s">
        <v>36</v>
      </c>
    </row>
    <row r="161">
      <c r="A161" s="24" t="s">
        <v>27673</v>
      </c>
      <c r="B161" s="24" t="s">
        <v>27674</v>
      </c>
      <c r="C161" s="24" t="s">
        <v>27675</v>
      </c>
      <c r="D161" s="24" t="s">
        <v>27676</v>
      </c>
      <c r="E161" s="24" t="s">
        <v>27677</v>
      </c>
      <c r="F161" s="17"/>
      <c r="G161" s="17"/>
      <c r="H161" s="17"/>
      <c r="I161" s="17"/>
      <c r="J161" s="29" t="s">
        <v>27678</v>
      </c>
      <c r="K161" s="24" t="s">
        <v>61</v>
      </c>
      <c r="L161" s="24" t="s">
        <v>1091</v>
      </c>
      <c r="M161" s="24" t="s">
        <v>26199</v>
      </c>
      <c r="N161" s="24" t="s">
        <v>27679</v>
      </c>
      <c r="O161" s="24" t="s">
        <v>27680</v>
      </c>
      <c r="P161" s="18">
        <v>1.0</v>
      </c>
      <c r="Q161" s="18">
        <v>1.0</v>
      </c>
      <c r="R161" s="17"/>
      <c r="S161" s="17"/>
      <c r="T161" s="17"/>
      <c r="U161" s="18">
        <v>57.0</v>
      </c>
      <c r="V161" s="24" t="s">
        <v>27681</v>
      </c>
      <c r="W161" s="9"/>
      <c r="X161" s="24" t="s">
        <v>135</v>
      </c>
      <c r="Y161" s="1" t="s">
        <v>199</v>
      </c>
    </row>
    <row r="162">
      <c r="A162" s="24" t="s">
        <v>27682</v>
      </c>
      <c r="B162" s="24" t="s">
        <v>27683</v>
      </c>
      <c r="C162" s="24" t="s">
        <v>27684</v>
      </c>
      <c r="D162" s="24" t="s">
        <v>27685</v>
      </c>
      <c r="E162" s="24" t="s">
        <v>27686</v>
      </c>
      <c r="F162" s="24" t="s">
        <v>27687</v>
      </c>
      <c r="G162" s="24" t="s">
        <v>27627</v>
      </c>
      <c r="H162" s="17"/>
      <c r="I162" s="17"/>
      <c r="J162" s="29" t="s">
        <v>27688</v>
      </c>
      <c r="K162" s="24" t="s">
        <v>401</v>
      </c>
      <c r="L162" s="24" t="s">
        <v>1091</v>
      </c>
      <c r="M162" s="24" t="s">
        <v>27339</v>
      </c>
      <c r="N162" s="24" t="s">
        <v>27689</v>
      </c>
      <c r="O162" s="24" t="s">
        <v>27690</v>
      </c>
      <c r="P162" s="18">
        <v>1.0</v>
      </c>
      <c r="Q162" s="18">
        <v>1.0</v>
      </c>
      <c r="R162" s="17"/>
      <c r="S162" s="17"/>
      <c r="T162" s="17"/>
      <c r="U162" s="18">
        <v>25.0</v>
      </c>
      <c r="V162" s="24" t="s">
        <v>27691</v>
      </c>
      <c r="W162" s="10">
        <v>44284.0</v>
      </c>
      <c r="X162" s="24" t="s">
        <v>95</v>
      </c>
      <c r="Y162" s="1"/>
    </row>
    <row r="163">
      <c r="A163" s="24" t="s">
        <v>27692</v>
      </c>
      <c r="B163" s="24" t="s">
        <v>26448</v>
      </c>
      <c r="C163" s="24" t="s">
        <v>27693</v>
      </c>
      <c r="D163" s="17"/>
      <c r="E163" s="24" t="s">
        <v>13154</v>
      </c>
      <c r="F163" s="24" t="s">
        <v>27694</v>
      </c>
      <c r="G163" s="24" t="s">
        <v>27695</v>
      </c>
      <c r="H163" s="24" t="s">
        <v>27696</v>
      </c>
      <c r="I163" s="24"/>
      <c r="J163" s="19" t="s">
        <v>27697</v>
      </c>
      <c r="K163" s="24" t="s">
        <v>61</v>
      </c>
      <c r="L163" s="24" t="s">
        <v>1091</v>
      </c>
      <c r="M163" s="24" t="s">
        <v>26199</v>
      </c>
      <c r="N163" s="24" t="s">
        <v>27698</v>
      </c>
      <c r="O163" s="24" t="s">
        <v>27699</v>
      </c>
      <c r="P163" s="18">
        <v>1.0</v>
      </c>
      <c r="Q163" s="18">
        <v>1.0</v>
      </c>
      <c r="R163" s="17"/>
      <c r="S163" s="17"/>
      <c r="T163" s="17"/>
      <c r="U163" s="18">
        <v>108.0</v>
      </c>
      <c r="V163" s="24" t="s">
        <v>27700</v>
      </c>
      <c r="W163" s="10">
        <v>44319.0</v>
      </c>
      <c r="X163" s="24" t="s">
        <v>135</v>
      </c>
      <c r="Y163" s="1" t="s">
        <v>199</v>
      </c>
    </row>
    <row r="164">
      <c r="A164" s="24" t="s">
        <v>27701</v>
      </c>
      <c r="B164" s="24" t="s">
        <v>27702</v>
      </c>
      <c r="C164" s="24" t="s">
        <v>27703</v>
      </c>
      <c r="D164" s="24" t="s">
        <v>27704</v>
      </c>
      <c r="E164" s="17"/>
      <c r="F164" s="17"/>
      <c r="G164" s="17"/>
      <c r="H164" s="24" t="s">
        <v>27705</v>
      </c>
      <c r="I164" s="17"/>
      <c r="J164" s="29" t="s">
        <v>27706</v>
      </c>
      <c r="K164" s="24" t="s">
        <v>401</v>
      </c>
      <c r="L164" s="24" t="s">
        <v>51</v>
      </c>
      <c r="M164" s="24" t="s">
        <v>27707</v>
      </c>
      <c r="N164" s="24" t="s">
        <v>27708</v>
      </c>
      <c r="O164" s="24" t="s">
        <v>27709</v>
      </c>
      <c r="P164" s="18">
        <v>1.0</v>
      </c>
      <c r="Q164" s="18">
        <v>1.0</v>
      </c>
      <c r="R164" s="17"/>
      <c r="S164" s="17"/>
      <c r="T164" s="17"/>
      <c r="U164" s="18">
        <v>36.0</v>
      </c>
      <c r="V164" s="24" t="s">
        <v>27710</v>
      </c>
      <c r="W164" s="10">
        <v>44036.0</v>
      </c>
      <c r="X164" s="17"/>
      <c r="Y164" s="1" t="s">
        <v>36</v>
      </c>
    </row>
    <row r="165">
      <c r="A165" s="24" t="s">
        <v>27711</v>
      </c>
      <c r="B165" s="24" t="s">
        <v>27712</v>
      </c>
      <c r="C165" s="24" t="s">
        <v>27703</v>
      </c>
      <c r="D165" s="24" t="s">
        <v>27704</v>
      </c>
      <c r="E165" s="17"/>
      <c r="F165" s="17"/>
      <c r="G165" s="17"/>
      <c r="H165" s="24" t="s">
        <v>27713</v>
      </c>
      <c r="I165" s="17"/>
      <c r="J165" s="29" t="s">
        <v>27714</v>
      </c>
      <c r="K165" s="24" t="s">
        <v>401</v>
      </c>
      <c r="L165" s="24" t="s">
        <v>1091</v>
      </c>
      <c r="M165" s="24" t="s">
        <v>26418</v>
      </c>
      <c r="N165" s="24" t="s">
        <v>27715</v>
      </c>
      <c r="O165" s="24" t="s">
        <v>27716</v>
      </c>
      <c r="P165" s="18">
        <v>1.0</v>
      </c>
      <c r="Q165" s="18">
        <v>1.0</v>
      </c>
      <c r="R165" s="17"/>
      <c r="S165" s="17"/>
      <c r="T165" s="17"/>
      <c r="U165" s="18">
        <v>11.0</v>
      </c>
      <c r="V165" s="24" t="s">
        <v>27717</v>
      </c>
      <c r="W165" s="10">
        <v>44041.0</v>
      </c>
      <c r="X165" s="17"/>
      <c r="Y165" s="1" t="s">
        <v>36</v>
      </c>
    </row>
    <row r="166">
      <c r="A166" s="24" t="s">
        <v>27718</v>
      </c>
      <c r="B166" s="24" t="s">
        <v>27719</v>
      </c>
      <c r="C166" s="24" t="s">
        <v>27703</v>
      </c>
      <c r="D166" s="24" t="s">
        <v>27704</v>
      </c>
      <c r="E166" s="17"/>
      <c r="F166" s="17"/>
      <c r="G166" s="17"/>
      <c r="H166" s="24" t="s">
        <v>27720</v>
      </c>
      <c r="I166" s="17"/>
      <c r="J166" s="29" t="s">
        <v>27721</v>
      </c>
      <c r="K166" s="24" t="s">
        <v>401</v>
      </c>
      <c r="L166" s="24" t="s">
        <v>51</v>
      </c>
      <c r="M166" s="24" t="s">
        <v>51</v>
      </c>
      <c r="N166" s="24" t="s">
        <v>27722</v>
      </c>
      <c r="O166" s="24" t="s">
        <v>27723</v>
      </c>
      <c r="P166" s="18">
        <v>1.0</v>
      </c>
      <c r="Q166" s="18">
        <v>1.0</v>
      </c>
      <c r="R166" s="17"/>
      <c r="S166" s="17"/>
      <c r="T166" s="17"/>
      <c r="U166" s="18">
        <v>9.0</v>
      </c>
      <c r="V166" s="24" t="s">
        <v>27724</v>
      </c>
      <c r="W166" s="10">
        <v>43937.0</v>
      </c>
      <c r="X166" s="17"/>
      <c r="Y166" s="1" t="s">
        <v>36</v>
      </c>
    </row>
    <row r="167">
      <c r="A167" s="24" t="s">
        <v>27725</v>
      </c>
      <c r="B167" s="24" t="s">
        <v>27726</v>
      </c>
      <c r="C167" s="24" t="s">
        <v>27727</v>
      </c>
      <c r="D167" s="24" t="s">
        <v>27728</v>
      </c>
      <c r="E167" s="17"/>
      <c r="F167" s="17"/>
      <c r="G167" s="24" t="s">
        <v>27729</v>
      </c>
      <c r="H167" s="17"/>
      <c r="I167" s="17"/>
      <c r="J167" s="29" t="s">
        <v>27730</v>
      </c>
      <c r="K167" s="24" t="s">
        <v>663</v>
      </c>
      <c r="L167" s="24" t="s">
        <v>51</v>
      </c>
      <c r="M167" s="24" t="s">
        <v>27731</v>
      </c>
      <c r="N167" s="24" t="s">
        <v>27732</v>
      </c>
      <c r="O167" s="24" t="s">
        <v>27733</v>
      </c>
      <c r="P167" s="18">
        <v>1.0</v>
      </c>
      <c r="Q167" s="18">
        <v>1.0</v>
      </c>
      <c r="R167" s="17"/>
      <c r="S167" s="17"/>
      <c r="T167" s="17"/>
      <c r="U167" s="18">
        <v>532.0</v>
      </c>
      <c r="V167" s="24" t="s">
        <v>27734</v>
      </c>
      <c r="W167" s="9"/>
      <c r="X167" s="24" t="s">
        <v>95</v>
      </c>
      <c r="Y167" s="1" t="s">
        <v>36</v>
      </c>
    </row>
    <row r="168">
      <c r="A168" s="30" t="s">
        <v>27735</v>
      </c>
      <c r="B168" s="30" t="s">
        <v>27736</v>
      </c>
      <c r="C168" s="30" t="s">
        <v>26885</v>
      </c>
      <c r="D168" s="33"/>
      <c r="E168" s="33"/>
      <c r="F168" s="33"/>
      <c r="G168" s="33"/>
      <c r="H168" s="33"/>
      <c r="I168" s="33"/>
      <c r="J168" s="31" t="s">
        <v>27737</v>
      </c>
      <c r="K168" s="30" t="s">
        <v>30</v>
      </c>
      <c r="L168" s="30" t="s">
        <v>51</v>
      </c>
      <c r="M168" s="30" t="s">
        <v>27738</v>
      </c>
      <c r="N168" s="30" t="s">
        <v>27739</v>
      </c>
      <c r="O168" s="30" t="s">
        <v>27740</v>
      </c>
      <c r="P168" s="30">
        <v>5.0</v>
      </c>
      <c r="Q168" s="33"/>
      <c r="R168" s="33"/>
      <c r="S168" s="33"/>
      <c r="T168" s="30">
        <v>1.0</v>
      </c>
      <c r="U168" s="30">
        <v>91.0</v>
      </c>
      <c r="V168" s="30" t="s">
        <v>27741</v>
      </c>
      <c r="W168" s="9"/>
      <c r="X168" s="33"/>
      <c r="Y168" s="1"/>
    </row>
    <row r="169">
      <c r="A169" s="24" t="s">
        <v>27742</v>
      </c>
      <c r="B169" s="24" t="s">
        <v>27743</v>
      </c>
      <c r="C169" s="24" t="s">
        <v>27744</v>
      </c>
      <c r="D169" s="17"/>
      <c r="E169" s="17"/>
      <c r="F169" s="17"/>
      <c r="G169" s="17"/>
      <c r="H169" s="17"/>
      <c r="I169" s="17"/>
      <c r="J169" s="29" t="s">
        <v>27745</v>
      </c>
      <c r="K169" s="24" t="s">
        <v>61</v>
      </c>
      <c r="L169" s="24" t="s">
        <v>1091</v>
      </c>
      <c r="M169" s="24" t="s">
        <v>26199</v>
      </c>
      <c r="N169" s="24" t="s">
        <v>27746</v>
      </c>
      <c r="O169" s="24" t="s">
        <v>27747</v>
      </c>
      <c r="P169" s="18">
        <v>1.0</v>
      </c>
      <c r="Q169" s="18">
        <v>1.0</v>
      </c>
      <c r="R169" s="17"/>
      <c r="S169" s="17"/>
      <c r="T169" s="17"/>
      <c r="U169" s="18">
        <v>162.0</v>
      </c>
      <c r="V169" s="24" t="s">
        <v>27748</v>
      </c>
      <c r="W169" s="10">
        <v>44290.0</v>
      </c>
      <c r="X169" s="17"/>
      <c r="Y169" s="1" t="s">
        <v>199</v>
      </c>
    </row>
    <row r="170">
      <c r="A170" s="24" t="s">
        <v>27749</v>
      </c>
      <c r="B170" s="24" t="s">
        <v>27750</v>
      </c>
      <c r="C170" s="24" t="s">
        <v>27751</v>
      </c>
      <c r="D170" s="17"/>
      <c r="E170" s="17"/>
      <c r="F170" s="17"/>
      <c r="G170" s="24" t="s">
        <v>27752</v>
      </c>
      <c r="H170" s="24" t="s">
        <v>27753</v>
      </c>
      <c r="I170" s="17"/>
      <c r="J170" s="29" t="s">
        <v>27754</v>
      </c>
      <c r="K170" s="24" t="s">
        <v>61</v>
      </c>
      <c r="L170" s="24" t="s">
        <v>1091</v>
      </c>
      <c r="M170" s="24" t="s">
        <v>26199</v>
      </c>
      <c r="N170" s="24" t="s">
        <v>27755</v>
      </c>
      <c r="O170" s="24" t="s">
        <v>27756</v>
      </c>
      <c r="P170" s="18">
        <v>1.0</v>
      </c>
      <c r="Q170" s="18">
        <v>1.0</v>
      </c>
      <c r="R170" s="17"/>
      <c r="S170" s="17"/>
      <c r="T170" s="17"/>
      <c r="U170" s="18">
        <v>43.0</v>
      </c>
      <c r="V170" s="24" t="s">
        <v>27757</v>
      </c>
      <c r="W170" s="10">
        <v>44263.0</v>
      </c>
      <c r="X170" s="17"/>
      <c r="Y170" s="1" t="s">
        <v>199</v>
      </c>
    </row>
    <row r="171">
      <c r="A171" s="30" t="s">
        <v>27758</v>
      </c>
      <c r="B171" s="30" t="s">
        <v>27759</v>
      </c>
      <c r="C171" s="30" t="s">
        <v>27760</v>
      </c>
      <c r="D171" s="33"/>
      <c r="E171" s="33"/>
      <c r="F171" s="33"/>
      <c r="G171" s="33"/>
      <c r="H171" s="30" t="s">
        <v>27761</v>
      </c>
      <c r="I171" s="33"/>
      <c r="J171" s="31" t="s">
        <v>27762</v>
      </c>
      <c r="K171" s="30" t="s">
        <v>30</v>
      </c>
      <c r="L171" s="30" t="s">
        <v>79</v>
      </c>
      <c r="M171" s="30" t="s">
        <v>26969</v>
      </c>
      <c r="N171" s="30" t="s">
        <v>27763</v>
      </c>
      <c r="O171" s="30" t="s">
        <v>27764</v>
      </c>
      <c r="P171" s="30">
        <v>1.0</v>
      </c>
      <c r="Q171" s="30">
        <v>1.0</v>
      </c>
      <c r="R171" s="33"/>
      <c r="S171" s="33"/>
      <c r="T171" s="33"/>
      <c r="U171" s="30">
        <v>1.0</v>
      </c>
      <c r="V171" s="30" t="s">
        <v>27765</v>
      </c>
      <c r="W171" s="9"/>
      <c r="X171" s="33"/>
      <c r="Y171" s="1"/>
    </row>
    <row r="172">
      <c r="A172" s="24" t="s">
        <v>27766</v>
      </c>
      <c r="B172" s="24" t="s">
        <v>27767</v>
      </c>
      <c r="C172" s="24" t="s">
        <v>27768</v>
      </c>
      <c r="D172" s="24" t="s">
        <v>27769</v>
      </c>
      <c r="E172" s="17"/>
      <c r="F172" s="24" t="s">
        <v>27770</v>
      </c>
      <c r="G172" s="17"/>
      <c r="H172" s="24" t="s">
        <v>27771</v>
      </c>
      <c r="I172" s="17"/>
      <c r="J172" s="29" t="s">
        <v>27772</v>
      </c>
      <c r="K172" s="24" t="s">
        <v>30</v>
      </c>
      <c r="L172" s="24" t="s">
        <v>3469</v>
      </c>
      <c r="M172" s="24" t="s">
        <v>27773</v>
      </c>
      <c r="N172" s="24" t="s">
        <v>27774</v>
      </c>
      <c r="O172" s="24" t="s">
        <v>27775</v>
      </c>
      <c r="P172" s="18">
        <v>1.0</v>
      </c>
      <c r="Q172" s="18">
        <v>1.0</v>
      </c>
      <c r="R172" s="17"/>
      <c r="S172" s="18">
        <v>1.0</v>
      </c>
      <c r="T172" s="17"/>
      <c r="U172" s="18">
        <v>51.0</v>
      </c>
      <c r="V172" s="24" t="s">
        <v>27776</v>
      </c>
      <c r="W172" s="10">
        <v>43809.0</v>
      </c>
      <c r="X172" s="24" t="s">
        <v>95</v>
      </c>
      <c r="Y172" s="1"/>
    </row>
    <row r="173">
      <c r="A173" s="24" t="s">
        <v>27777</v>
      </c>
      <c r="B173" s="24" t="s">
        <v>27778</v>
      </c>
      <c r="C173" s="24" t="s">
        <v>27779</v>
      </c>
      <c r="D173" s="17"/>
      <c r="E173" s="17"/>
      <c r="F173" s="17"/>
      <c r="G173" s="17"/>
      <c r="H173" s="17"/>
      <c r="I173" s="17"/>
      <c r="J173" s="29" t="s">
        <v>27780</v>
      </c>
      <c r="K173" s="24" t="s">
        <v>30</v>
      </c>
      <c r="L173" s="24" t="s">
        <v>51</v>
      </c>
      <c r="M173" s="24" t="s">
        <v>26969</v>
      </c>
      <c r="N173" s="24" t="s">
        <v>27781</v>
      </c>
      <c r="O173" s="24" t="s">
        <v>27782</v>
      </c>
      <c r="P173" s="18">
        <v>1775.0</v>
      </c>
      <c r="Q173" s="18">
        <v>22.0</v>
      </c>
      <c r="R173" s="18">
        <v>3.0</v>
      </c>
      <c r="S173" s="18">
        <v>1.0</v>
      </c>
      <c r="T173" s="17"/>
      <c r="U173" s="18">
        <v>10.0</v>
      </c>
      <c r="V173" s="24" t="s">
        <v>27783</v>
      </c>
      <c r="W173" s="10">
        <v>44273.0</v>
      </c>
      <c r="X173" s="24" t="s">
        <v>95</v>
      </c>
      <c r="Y173" s="1" t="s">
        <v>199</v>
      </c>
    </row>
    <row r="174">
      <c r="A174" s="24" t="s">
        <v>27784</v>
      </c>
      <c r="B174" s="24" t="s">
        <v>27785</v>
      </c>
      <c r="C174" s="24" t="s">
        <v>27786</v>
      </c>
      <c r="D174" s="24" t="s">
        <v>27787</v>
      </c>
      <c r="E174" s="17"/>
      <c r="F174" s="17"/>
      <c r="G174" s="24" t="s">
        <v>8325</v>
      </c>
      <c r="H174" s="17"/>
      <c r="I174" s="17"/>
      <c r="J174" s="29" t="s">
        <v>27788</v>
      </c>
      <c r="K174" s="24" t="s">
        <v>61</v>
      </c>
      <c r="L174" s="24" t="s">
        <v>1091</v>
      </c>
      <c r="M174" s="24" t="s">
        <v>26199</v>
      </c>
      <c r="N174" s="24" t="s">
        <v>27789</v>
      </c>
      <c r="O174" s="24" t="s">
        <v>27790</v>
      </c>
      <c r="P174" s="18">
        <v>1.0</v>
      </c>
      <c r="Q174" s="18">
        <v>1.0</v>
      </c>
      <c r="R174" s="17"/>
      <c r="S174" s="17"/>
      <c r="T174" s="17"/>
      <c r="U174" s="18">
        <v>130.0</v>
      </c>
      <c r="V174" s="24" t="s">
        <v>27791</v>
      </c>
      <c r="W174" s="10">
        <v>44302.0</v>
      </c>
      <c r="X174" s="17"/>
      <c r="Y174" s="1" t="s">
        <v>199</v>
      </c>
    </row>
    <row r="175">
      <c r="A175" s="24" t="s">
        <v>27792</v>
      </c>
      <c r="B175" s="24" t="s">
        <v>27793</v>
      </c>
      <c r="C175" s="24" t="s">
        <v>27794</v>
      </c>
      <c r="D175" s="24" t="s">
        <v>27795</v>
      </c>
      <c r="E175" s="24" t="s">
        <v>27796</v>
      </c>
      <c r="F175" s="17"/>
      <c r="G175" s="17"/>
      <c r="H175" s="17"/>
      <c r="I175" s="17"/>
      <c r="J175" s="29" t="s">
        <v>27797</v>
      </c>
      <c r="K175" s="24" t="s">
        <v>11191</v>
      </c>
      <c r="L175" s="24" t="s">
        <v>51</v>
      </c>
      <c r="M175" s="24" t="s">
        <v>27798</v>
      </c>
      <c r="N175" s="24" t="s">
        <v>27799</v>
      </c>
      <c r="O175" s="24" t="s">
        <v>27800</v>
      </c>
      <c r="P175" s="18">
        <v>1.0</v>
      </c>
      <c r="Q175" s="18">
        <v>1.0</v>
      </c>
      <c r="R175" s="17"/>
      <c r="S175" s="17"/>
      <c r="T175" s="17"/>
      <c r="U175" s="18">
        <v>1.0</v>
      </c>
      <c r="V175" s="24" t="s">
        <v>27801</v>
      </c>
      <c r="W175" s="10">
        <v>44315.0</v>
      </c>
      <c r="X175" s="17"/>
      <c r="Y175" s="1"/>
    </row>
    <row r="176">
      <c r="A176" s="24" t="s">
        <v>27802</v>
      </c>
      <c r="B176" s="24" t="s">
        <v>27803</v>
      </c>
      <c r="C176" s="24" t="s">
        <v>27804</v>
      </c>
      <c r="D176" s="17"/>
      <c r="E176" s="17"/>
      <c r="F176" s="17"/>
      <c r="G176" s="17"/>
      <c r="H176" s="24" t="s">
        <v>27805</v>
      </c>
      <c r="I176" s="24" t="s">
        <v>27806</v>
      </c>
      <c r="J176" s="29" t="s">
        <v>27807</v>
      </c>
      <c r="K176" s="24" t="s">
        <v>401</v>
      </c>
      <c r="L176" s="24" t="s">
        <v>51</v>
      </c>
      <c r="M176" s="24" t="s">
        <v>51</v>
      </c>
      <c r="N176" s="24" t="s">
        <v>27808</v>
      </c>
      <c r="O176" s="24" t="s">
        <v>27809</v>
      </c>
      <c r="P176" s="18">
        <v>10.0</v>
      </c>
      <c r="Q176" s="18">
        <v>2.0</v>
      </c>
      <c r="R176" s="18">
        <v>15.0</v>
      </c>
      <c r="S176" s="18">
        <v>4.0</v>
      </c>
      <c r="T176" s="18">
        <v>7.0</v>
      </c>
      <c r="U176" s="18">
        <v>167.0</v>
      </c>
      <c r="V176" s="24" t="s">
        <v>27810</v>
      </c>
      <c r="W176" s="10">
        <v>43021.0</v>
      </c>
      <c r="X176" s="24" t="s">
        <v>95</v>
      </c>
      <c r="Y176" s="1" t="s">
        <v>36</v>
      </c>
    </row>
    <row r="177">
      <c r="A177" s="30" t="s">
        <v>27811</v>
      </c>
      <c r="B177" s="30" t="s">
        <v>27812</v>
      </c>
      <c r="C177" s="30" t="s">
        <v>27813</v>
      </c>
      <c r="D177" s="30" t="s">
        <v>27814</v>
      </c>
      <c r="E177" s="33"/>
      <c r="F177" s="33"/>
      <c r="G177" s="30" t="s">
        <v>8156</v>
      </c>
      <c r="H177" s="30" t="s">
        <v>27815</v>
      </c>
      <c r="I177" s="33"/>
      <c r="J177" s="31" t="s">
        <v>27816</v>
      </c>
      <c r="K177" s="30" t="s">
        <v>61</v>
      </c>
      <c r="L177" s="30" t="s">
        <v>1091</v>
      </c>
      <c r="M177" s="30" t="s">
        <v>26199</v>
      </c>
      <c r="N177" s="30" t="s">
        <v>27817</v>
      </c>
      <c r="O177" s="30" t="s">
        <v>27818</v>
      </c>
      <c r="P177" s="30">
        <v>1.0</v>
      </c>
      <c r="Q177" s="30">
        <v>1.0</v>
      </c>
      <c r="R177" s="33"/>
      <c r="S177" s="33"/>
      <c r="T177" s="33"/>
      <c r="U177" s="30">
        <v>135.0</v>
      </c>
      <c r="V177" s="30" t="s">
        <v>27819</v>
      </c>
      <c r="W177" s="9"/>
      <c r="X177" s="30" t="s">
        <v>95</v>
      </c>
      <c r="Y177" s="1" t="s">
        <v>199</v>
      </c>
    </row>
    <row r="178">
      <c r="A178" s="24" t="s">
        <v>27820</v>
      </c>
      <c r="B178" s="24" t="s">
        <v>27821</v>
      </c>
      <c r="C178" s="24" t="s">
        <v>26805</v>
      </c>
      <c r="D178" s="24" t="s">
        <v>26806</v>
      </c>
      <c r="E178" s="24" t="s">
        <v>26807</v>
      </c>
      <c r="F178" s="24" t="s">
        <v>22715</v>
      </c>
      <c r="G178" s="24" t="s">
        <v>26808</v>
      </c>
      <c r="H178" s="24" t="s">
        <v>27822</v>
      </c>
      <c r="I178" s="17"/>
      <c r="J178" s="29" t="s">
        <v>27823</v>
      </c>
      <c r="K178" s="24" t="s">
        <v>2309</v>
      </c>
      <c r="L178" s="24" t="s">
        <v>1091</v>
      </c>
      <c r="M178" s="24" t="s">
        <v>26418</v>
      </c>
      <c r="N178" s="24" t="s">
        <v>27824</v>
      </c>
      <c r="O178" s="24" t="s">
        <v>27825</v>
      </c>
      <c r="P178" s="18">
        <v>1.0</v>
      </c>
      <c r="Q178" s="18">
        <v>8.0</v>
      </c>
      <c r="R178" s="18">
        <v>150.0</v>
      </c>
      <c r="S178" s="18">
        <v>4.0</v>
      </c>
      <c r="T178" s="18">
        <v>10.0</v>
      </c>
      <c r="U178" s="18">
        <v>53.0</v>
      </c>
      <c r="V178" s="24" t="s">
        <v>27826</v>
      </c>
      <c r="W178" s="10">
        <v>43490.0</v>
      </c>
      <c r="X178" s="17"/>
      <c r="Y178" s="1" t="s">
        <v>36</v>
      </c>
    </row>
    <row r="179">
      <c r="A179" s="30" t="s">
        <v>27827</v>
      </c>
      <c r="B179" s="30" t="s">
        <v>27828</v>
      </c>
      <c r="C179" s="30" t="s">
        <v>27829</v>
      </c>
      <c r="D179" s="30" t="s">
        <v>27830</v>
      </c>
      <c r="E179" s="30" t="s">
        <v>27831</v>
      </c>
      <c r="F179" s="30" t="s">
        <v>27832</v>
      </c>
      <c r="G179" s="30" t="s">
        <v>5415</v>
      </c>
      <c r="H179" s="30" t="s">
        <v>27833</v>
      </c>
      <c r="I179" s="30" t="s">
        <v>27834</v>
      </c>
      <c r="J179" s="31" t="s">
        <v>27835</v>
      </c>
      <c r="K179" s="30" t="s">
        <v>401</v>
      </c>
      <c r="L179" s="30" t="s">
        <v>1091</v>
      </c>
      <c r="M179" s="30" t="s">
        <v>27836</v>
      </c>
      <c r="N179" s="30" t="s">
        <v>27837</v>
      </c>
      <c r="O179" s="30" t="s">
        <v>27838</v>
      </c>
      <c r="P179" s="30">
        <v>1.0</v>
      </c>
      <c r="Q179" s="30">
        <v>1.0</v>
      </c>
      <c r="R179" s="33"/>
      <c r="S179" s="33"/>
      <c r="T179" s="33"/>
      <c r="U179" s="30">
        <v>123.0</v>
      </c>
      <c r="V179" s="30" t="s">
        <v>27839</v>
      </c>
      <c r="W179" s="9"/>
      <c r="X179" s="30" t="s">
        <v>95</v>
      </c>
      <c r="Y179" s="1"/>
    </row>
    <row r="180">
      <c r="A180" s="30" t="s">
        <v>27840</v>
      </c>
      <c r="B180" s="30" t="s">
        <v>27841</v>
      </c>
      <c r="C180" s="30" t="s">
        <v>27842</v>
      </c>
      <c r="D180" s="33"/>
      <c r="E180" s="30" t="s">
        <v>27843</v>
      </c>
      <c r="F180" s="33"/>
      <c r="G180" s="33"/>
      <c r="H180" s="33"/>
      <c r="I180" s="33"/>
      <c r="J180" s="31" t="s">
        <v>27844</v>
      </c>
      <c r="K180" s="30" t="s">
        <v>30</v>
      </c>
      <c r="L180" s="30" t="s">
        <v>1091</v>
      </c>
      <c r="M180" s="30" t="s">
        <v>27518</v>
      </c>
      <c r="N180" s="30" t="s">
        <v>27845</v>
      </c>
      <c r="O180" s="30" t="s">
        <v>27846</v>
      </c>
      <c r="P180" s="30">
        <v>4.0</v>
      </c>
      <c r="Q180" s="30">
        <v>8.0</v>
      </c>
      <c r="R180" s="30">
        <v>46.0</v>
      </c>
      <c r="S180" s="30">
        <v>49.0</v>
      </c>
      <c r="T180" s="30">
        <v>6.0</v>
      </c>
      <c r="U180" s="30">
        <v>578.0</v>
      </c>
      <c r="V180" s="30" t="s">
        <v>27847</v>
      </c>
      <c r="W180" s="10">
        <v>43920.0</v>
      </c>
      <c r="X180" s="33"/>
      <c r="Y180" s="1" t="s">
        <v>199</v>
      </c>
    </row>
    <row r="181">
      <c r="A181" s="24" t="s">
        <v>27848</v>
      </c>
      <c r="B181" s="24" t="s">
        <v>27849</v>
      </c>
      <c r="C181" s="24" t="s">
        <v>27850</v>
      </c>
      <c r="D181" s="17"/>
      <c r="E181" s="17"/>
      <c r="F181" s="17"/>
      <c r="G181" s="17"/>
      <c r="H181" s="24" t="s">
        <v>27851</v>
      </c>
      <c r="I181" s="17"/>
      <c r="J181" s="29" t="s">
        <v>27852</v>
      </c>
      <c r="K181" s="24" t="s">
        <v>2309</v>
      </c>
      <c r="L181" s="24" t="s">
        <v>51</v>
      </c>
      <c r="M181" s="24" t="s">
        <v>51</v>
      </c>
      <c r="N181" s="24" t="s">
        <v>27853</v>
      </c>
      <c r="O181" s="24" t="s">
        <v>27854</v>
      </c>
      <c r="P181" s="18">
        <v>90.0</v>
      </c>
      <c r="Q181" s="18">
        <v>3.0</v>
      </c>
      <c r="R181" s="18">
        <v>1.0</v>
      </c>
      <c r="S181" s="17"/>
      <c r="T181" s="18">
        <v>9.0</v>
      </c>
      <c r="U181" s="18">
        <v>135.0</v>
      </c>
      <c r="V181" s="24" t="s">
        <v>27855</v>
      </c>
      <c r="W181" s="10">
        <v>43276.0</v>
      </c>
      <c r="X181" s="24" t="s">
        <v>95</v>
      </c>
      <c r="Y181" s="1" t="s">
        <v>36</v>
      </c>
    </row>
    <row r="182">
      <c r="A182" s="24" t="s">
        <v>27856</v>
      </c>
      <c r="B182" s="24" t="s">
        <v>27857</v>
      </c>
      <c r="C182" s="24" t="s">
        <v>27615</v>
      </c>
      <c r="D182" s="17"/>
      <c r="E182" s="17"/>
      <c r="F182" s="17"/>
      <c r="G182" s="17"/>
      <c r="H182" s="17"/>
      <c r="I182" s="17"/>
      <c r="J182" s="29" t="s">
        <v>27858</v>
      </c>
      <c r="K182" s="24" t="s">
        <v>30</v>
      </c>
      <c r="L182" s="24" t="s">
        <v>51</v>
      </c>
      <c r="M182" s="24" t="s">
        <v>51</v>
      </c>
      <c r="N182" s="24" t="s">
        <v>27859</v>
      </c>
      <c r="O182" s="24" t="s">
        <v>27860</v>
      </c>
      <c r="P182" s="18">
        <v>31.0</v>
      </c>
      <c r="Q182" s="18">
        <v>5.0</v>
      </c>
      <c r="R182" s="17"/>
      <c r="S182" s="17"/>
      <c r="T182" s="17"/>
      <c r="U182" s="18">
        <v>11.0</v>
      </c>
      <c r="V182" s="24" t="s">
        <v>27861</v>
      </c>
      <c r="W182" s="10">
        <v>43888.0</v>
      </c>
      <c r="X182" s="24" t="s">
        <v>95</v>
      </c>
      <c r="Y182" s="1" t="s">
        <v>36</v>
      </c>
    </row>
    <row r="183">
      <c r="A183" s="24" t="s">
        <v>27862</v>
      </c>
      <c r="B183" s="24" t="s">
        <v>27863</v>
      </c>
      <c r="C183" s="24" t="s">
        <v>27864</v>
      </c>
      <c r="D183" s="24" t="s">
        <v>27865</v>
      </c>
      <c r="E183" s="24" t="s">
        <v>27866</v>
      </c>
      <c r="F183" s="17"/>
      <c r="G183" s="24" t="s">
        <v>27867</v>
      </c>
      <c r="H183" s="24" t="s">
        <v>27868</v>
      </c>
      <c r="I183" s="17"/>
      <c r="J183" s="29" t="s">
        <v>27869</v>
      </c>
      <c r="K183" s="24" t="s">
        <v>61</v>
      </c>
      <c r="L183" s="24" t="s">
        <v>1091</v>
      </c>
      <c r="M183" s="24" t="s">
        <v>26338</v>
      </c>
      <c r="N183" s="24" t="s">
        <v>27870</v>
      </c>
      <c r="O183" s="24" t="s">
        <v>27871</v>
      </c>
      <c r="P183" s="18">
        <v>1.0</v>
      </c>
      <c r="Q183" s="18">
        <v>1.0</v>
      </c>
      <c r="R183" s="17"/>
      <c r="S183" s="17"/>
      <c r="T183" s="17"/>
      <c r="U183" s="18">
        <v>257.0</v>
      </c>
      <c r="V183" s="24" t="s">
        <v>27872</v>
      </c>
      <c r="W183" s="10">
        <v>43943.0</v>
      </c>
      <c r="X183" s="24" t="s">
        <v>95</v>
      </c>
      <c r="Y183" s="1" t="s">
        <v>199</v>
      </c>
    </row>
    <row r="184">
      <c r="A184" s="24" t="s">
        <v>27873</v>
      </c>
      <c r="B184" s="24" t="s">
        <v>3466</v>
      </c>
      <c r="C184" s="24" t="s">
        <v>26344</v>
      </c>
      <c r="D184" s="17"/>
      <c r="E184" s="17"/>
      <c r="F184" s="17"/>
      <c r="G184" s="17"/>
      <c r="H184" s="24" t="s">
        <v>27874</v>
      </c>
      <c r="I184" s="24" t="s">
        <v>27875</v>
      </c>
      <c r="J184" s="29" t="s">
        <v>27876</v>
      </c>
      <c r="K184" s="24" t="s">
        <v>401</v>
      </c>
      <c r="L184" s="24" t="s">
        <v>51</v>
      </c>
      <c r="M184" s="24" t="s">
        <v>26573</v>
      </c>
      <c r="N184" s="24" t="s">
        <v>27877</v>
      </c>
      <c r="O184" s="24" t="s">
        <v>27878</v>
      </c>
      <c r="P184" s="18">
        <v>14.0</v>
      </c>
      <c r="Q184" s="18">
        <v>4.0</v>
      </c>
      <c r="R184" s="18">
        <v>3.0</v>
      </c>
      <c r="S184" s="18">
        <v>1.0</v>
      </c>
      <c r="T184" s="18">
        <v>47.0</v>
      </c>
      <c r="U184" s="18">
        <v>952.0</v>
      </c>
      <c r="V184" s="24" t="s">
        <v>27879</v>
      </c>
      <c r="W184" s="10">
        <v>43861.0</v>
      </c>
      <c r="X184" s="24" t="s">
        <v>95</v>
      </c>
      <c r="Y184" s="1" t="s">
        <v>36</v>
      </c>
    </row>
    <row r="185">
      <c r="A185" s="24" t="s">
        <v>27880</v>
      </c>
      <c r="B185" s="24" t="s">
        <v>27881</v>
      </c>
      <c r="C185" s="24" t="s">
        <v>27882</v>
      </c>
      <c r="D185" s="24" t="s">
        <v>27883</v>
      </c>
      <c r="E185" s="24" t="s">
        <v>27884</v>
      </c>
      <c r="F185" s="24" t="s">
        <v>26587</v>
      </c>
      <c r="G185" s="24" t="s">
        <v>27885</v>
      </c>
      <c r="H185" s="24" t="s">
        <v>27886</v>
      </c>
      <c r="I185" s="17"/>
      <c r="J185" s="29" t="s">
        <v>27887</v>
      </c>
      <c r="K185" s="24" t="s">
        <v>30</v>
      </c>
      <c r="L185" s="24" t="s">
        <v>51</v>
      </c>
      <c r="M185" s="24" t="s">
        <v>26969</v>
      </c>
      <c r="N185" s="24" t="s">
        <v>27888</v>
      </c>
      <c r="O185" s="24" t="s">
        <v>27889</v>
      </c>
      <c r="P185" s="18">
        <v>1.0</v>
      </c>
      <c r="Q185" s="18">
        <v>1.0</v>
      </c>
      <c r="R185" s="18">
        <v>1.0</v>
      </c>
      <c r="S185" s="17"/>
      <c r="T185" s="17"/>
      <c r="U185" s="18">
        <v>53.0</v>
      </c>
      <c r="V185" s="24" t="s">
        <v>27890</v>
      </c>
      <c r="W185" s="9"/>
      <c r="X185" s="24" t="s">
        <v>95</v>
      </c>
      <c r="Y185" s="1"/>
    </row>
    <row r="186">
      <c r="A186" s="24" t="s">
        <v>27891</v>
      </c>
      <c r="B186" s="24" t="s">
        <v>27892</v>
      </c>
      <c r="C186" s="24" t="s">
        <v>27893</v>
      </c>
      <c r="D186" s="17"/>
      <c r="E186" s="17"/>
      <c r="F186" s="17"/>
      <c r="G186" s="17"/>
      <c r="H186" s="17"/>
      <c r="I186" s="17"/>
      <c r="J186" s="29" t="s">
        <v>27894</v>
      </c>
      <c r="K186" s="24" t="s">
        <v>663</v>
      </c>
      <c r="L186" s="24" t="s">
        <v>1091</v>
      </c>
      <c r="M186" s="24" t="s">
        <v>27895</v>
      </c>
      <c r="N186" s="24" t="s">
        <v>27896</v>
      </c>
      <c r="O186" s="24" t="s">
        <v>27897</v>
      </c>
      <c r="P186" s="18">
        <v>4.0</v>
      </c>
      <c r="Q186" s="18">
        <v>3.0</v>
      </c>
      <c r="R186" s="18">
        <v>1.0</v>
      </c>
      <c r="S186" s="18">
        <v>1.0</v>
      </c>
      <c r="T186" s="18">
        <v>34.0</v>
      </c>
      <c r="U186" s="18">
        <v>21.0</v>
      </c>
      <c r="V186" s="24" t="s">
        <v>27898</v>
      </c>
      <c r="W186" s="10">
        <v>44017.0</v>
      </c>
      <c r="X186" s="17"/>
      <c r="Y186" s="1" t="s">
        <v>36</v>
      </c>
    </row>
    <row r="187">
      <c r="A187" s="24" t="s">
        <v>27899</v>
      </c>
      <c r="B187" s="24" t="s">
        <v>27900</v>
      </c>
      <c r="C187" s="24" t="s">
        <v>27901</v>
      </c>
      <c r="D187" s="24" t="s">
        <v>27902</v>
      </c>
      <c r="E187" s="24" t="s">
        <v>27903</v>
      </c>
      <c r="F187" s="24" t="s">
        <v>26587</v>
      </c>
      <c r="G187" s="17"/>
      <c r="H187" s="24" t="s">
        <v>27904</v>
      </c>
      <c r="I187" s="17"/>
      <c r="J187" s="29" t="s">
        <v>27905</v>
      </c>
      <c r="K187" s="24" t="s">
        <v>30</v>
      </c>
      <c r="L187" s="24" t="s">
        <v>51</v>
      </c>
      <c r="M187" s="24" t="s">
        <v>27906</v>
      </c>
      <c r="N187" s="24" t="s">
        <v>27907</v>
      </c>
      <c r="O187" s="24" t="s">
        <v>27908</v>
      </c>
      <c r="P187" s="18">
        <v>1.0</v>
      </c>
      <c r="Q187" s="18">
        <v>1.0</v>
      </c>
      <c r="R187" s="17"/>
      <c r="S187" s="17"/>
      <c r="T187" s="17"/>
      <c r="U187" s="18">
        <v>35.0</v>
      </c>
      <c r="V187" s="24" t="s">
        <v>27909</v>
      </c>
      <c r="W187" s="10">
        <v>44294.0</v>
      </c>
      <c r="X187" s="24" t="s">
        <v>135</v>
      </c>
      <c r="Y187" s="1" t="s">
        <v>199</v>
      </c>
    </row>
    <row r="188">
      <c r="A188" s="24" t="s">
        <v>27910</v>
      </c>
      <c r="B188" s="24" t="s">
        <v>27911</v>
      </c>
      <c r="C188" s="24" t="s">
        <v>27912</v>
      </c>
      <c r="D188" s="24" t="s">
        <v>27913</v>
      </c>
      <c r="E188" s="17"/>
      <c r="F188" s="17"/>
      <c r="G188" s="17"/>
      <c r="H188" s="24" t="s">
        <v>27914</v>
      </c>
      <c r="I188" s="24" t="s">
        <v>27915</v>
      </c>
      <c r="J188" s="29" t="s">
        <v>27916</v>
      </c>
      <c r="K188" s="24" t="s">
        <v>27917</v>
      </c>
      <c r="L188" s="24" t="s">
        <v>51</v>
      </c>
      <c r="M188" s="24" t="s">
        <v>51</v>
      </c>
      <c r="N188" s="24" t="s">
        <v>27918</v>
      </c>
      <c r="O188" s="24" t="s">
        <v>27919</v>
      </c>
      <c r="P188" s="18">
        <v>2.0</v>
      </c>
      <c r="Q188" s="18">
        <v>1.0</v>
      </c>
      <c r="R188" s="18">
        <v>1.0</v>
      </c>
      <c r="S188" s="17"/>
      <c r="T188" s="18">
        <v>2.0</v>
      </c>
      <c r="U188" s="18">
        <v>24.0</v>
      </c>
      <c r="V188" s="24" t="s">
        <v>27920</v>
      </c>
      <c r="W188" s="10">
        <v>43987.0</v>
      </c>
      <c r="X188" s="17"/>
      <c r="Y188" s="1" t="s">
        <v>36</v>
      </c>
    </row>
    <row r="189">
      <c r="A189" s="30" t="s">
        <v>27921</v>
      </c>
      <c r="B189" s="30" t="s">
        <v>27922</v>
      </c>
      <c r="C189" s="30" t="s">
        <v>27923</v>
      </c>
      <c r="D189" s="33"/>
      <c r="E189" s="33"/>
      <c r="F189" s="33"/>
      <c r="G189" s="33"/>
      <c r="H189" s="33"/>
      <c r="I189" s="33"/>
      <c r="J189" s="31" t="s">
        <v>27924</v>
      </c>
      <c r="K189" s="30" t="s">
        <v>30</v>
      </c>
      <c r="L189" s="30" t="s">
        <v>51</v>
      </c>
      <c r="M189" s="30" t="s">
        <v>51</v>
      </c>
      <c r="N189" s="30" t="s">
        <v>27925</v>
      </c>
      <c r="O189" s="30" t="s">
        <v>27926</v>
      </c>
      <c r="P189" s="30">
        <v>1.0</v>
      </c>
      <c r="Q189" s="30">
        <v>1.0</v>
      </c>
      <c r="R189" s="33"/>
      <c r="S189" s="33"/>
      <c r="T189" s="33"/>
      <c r="U189" s="30">
        <v>3.0</v>
      </c>
      <c r="V189" s="30" t="s">
        <v>27927</v>
      </c>
      <c r="W189" s="9"/>
      <c r="X189" s="33"/>
      <c r="Y189" s="1"/>
    </row>
    <row r="190">
      <c r="A190" s="24" t="s">
        <v>27928</v>
      </c>
      <c r="B190" s="24" t="s">
        <v>27929</v>
      </c>
      <c r="C190" s="24" t="s">
        <v>27930</v>
      </c>
      <c r="D190" s="24" t="s">
        <v>27931</v>
      </c>
      <c r="E190" s="24" t="s">
        <v>27932</v>
      </c>
      <c r="F190" s="24" t="s">
        <v>27933</v>
      </c>
      <c r="G190" s="24" t="s">
        <v>12060</v>
      </c>
      <c r="H190" s="24" t="s">
        <v>27934</v>
      </c>
      <c r="I190" s="24" t="s">
        <v>27935</v>
      </c>
      <c r="J190" s="29" t="s">
        <v>27936</v>
      </c>
      <c r="K190" s="24" t="s">
        <v>401</v>
      </c>
      <c r="L190" s="24" t="s">
        <v>51</v>
      </c>
      <c r="M190" s="24" t="s">
        <v>26573</v>
      </c>
      <c r="N190" s="24" t="s">
        <v>27937</v>
      </c>
      <c r="O190" s="24" t="s">
        <v>27938</v>
      </c>
      <c r="P190" s="18">
        <v>1.0</v>
      </c>
      <c r="Q190" s="18">
        <v>2.0</v>
      </c>
      <c r="R190" s="18">
        <v>64.0</v>
      </c>
      <c r="S190" s="18">
        <v>9.0</v>
      </c>
      <c r="T190" s="18">
        <v>9.0</v>
      </c>
      <c r="U190" s="18">
        <v>155.0</v>
      </c>
      <c r="V190" s="24" t="s">
        <v>27939</v>
      </c>
      <c r="W190" s="10">
        <v>43607.0</v>
      </c>
      <c r="X190" s="17"/>
      <c r="Y190" s="1"/>
    </row>
    <row r="191">
      <c r="A191" s="24" t="s">
        <v>27940</v>
      </c>
      <c r="B191" s="24" t="s">
        <v>27941</v>
      </c>
      <c r="C191" s="24" t="s">
        <v>27942</v>
      </c>
      <c r="D191" s="24" t="s">
        <v>27943</v>
      </c>
      <c r="E191" s="24" t="s">
        <v>27944</v>
      </c>
      <c r="F191" s="24" t="s">
        <v>27945</v>
      </c>
      <c r="G191" s="24" t="s">
        <v>27946</v>
      </c>
      <c r="H191" s="17"/>
      <c r="I191" s="17"/>
      <c r="J191" s="29" t="s">
        <v>27947</v>
      </c>
      <c r="K191" s="24" t="s">
        <v>30</v>
      </c>
      <c r="L191" s="24" t="s">
        <v>1091</v>
      </c>
      <c r="M191" s="24" t="s">
        <v>26290</v>
      </c>
      <c r="N191" s="24" t="s">
        <v>27948</v>
      </c>
      <c r="O191" s="24" t="s">
        <v>27949</v>
      </c>
      <c r="P191" s="18">
        <v>1.0</v>
      </c>
      <c r="Q191" s="18">
        <v>1.0</v>
      </c>
      <c r="R191" s="17"/>
      <c r="S191" s="17"/>
      <c r="T191" s="17"/>
      <c r="U191" s="18">
        <v>5.0</v>
      </c>
      <c r="V191" s="24" t="s">
        <v>27950</v>
      </c>
      <c r="W191" s="9"/>
      <c r="X191" s="24" t="s">
        <v>95</v>
      </c>
      <c r="Y191" s="1" t="s">
        <v>199</v>
      </c>
    </row>
    <row r="192">
      <c r="A192" s="24" t="s">
        <v>27951</v>
      </c>
      <c r="B192" s="24" t="s">
        <v>27952</v>
      </c>
      <c r="C192" s="24" t="s">
        <v>27953</v>
      </c>
      <c r="D192" s="24" t="s">
        <v>27954</v>
      </c>
      <c r="E192" s="24" t="s">
        <v>27955</v>
      </c>
      <c r="F192" s="24" t="s">
        <v>27956</v>
      </c>
      <c r="G192" s="24" t="s">
        <v>27957</v>
      </c>
      <c r="H192" s="24" t="s">
        <v>27958</v>
      </c>
      <c r="I192" s="24"/>
      <c r="J192" s="19" t="s">
        <v>27959</v>
      </c>
      <c r="K192" s="24" t="s">
        <v>30</v>
      </c>
      <c r="L192" s="24" t="s">
        <v>1091</v>
      </c>
      <c r="M192" s="24" t="s">
        <v>26199</v>
      </c>
      <c r="N192" s="24" t="s">
        <v>27960</v>
      </c>
      <c r="O192" s="24" t="s">
        <v>27961</v>
      </c>
      <c r="P192" s="24">
        <v>1.0</v>
      </c>
      <c r="Q192" s="24">
        <v>1.0</v>
      </c>
      <c r="R192" s="24"/>
      <c r="S192" s="24"/>
      <c r="T192" s="18"/>
      <c r="U192" s="32">
        <v>51.0</v>
      </c>
      <c r="V192" s="24" t="s">
        <v>27962</v>
      </c>
      <c r="W192" s="10">
        <v>44305.0</v>
      </c>
      <c r="X192" s="24" t="s">
        <v>135</v>
      </c>
      <c r="Y192" s="1" t="s">
        <v>199</v>
      </c>
    </row>
    <row r="193">
      <c r="A193" s="24" t="s">
        <v>27963</v>
      </c>
      <c r="B193" s="24" t="s">
        <v>26467</v>
      </c>
      <c r="C193" s="24" t="s">
        <v>27964</v>
      </c>
      <c r="D193" s="24" t="s">
        <v>27965</v>
      </c>
      <c r="E193" s="24" t="s">
        <v>27966</v>
      </c>
      <c r="F193" s="17"/>
      <c r="G193" s="24" t="s">
        <v>27967</v>
      </c>
      <c r="H193" s="24" t="s">
        <v>27968</v>
      </c>
      <c r="I193" s="17"/>
      <c r="J193" s="29" t="s">
        <v>27969</v>
      </c>
      <c r="K193" s="24" t="s">
        <v>30</v>
      </c>
      <c r="L193" s="24" t="s">
        <v>51</v>
      </c>
      <c r="M193" s="24" t="s">
        <v>27970</v>
      </c>
      <c r="N193" s="24" t="s">
        <v>27971</v>
      </c>
      <c r="O193" s="24" t="s">
        <v>27972</v>
      </c>
      <c r="P193" s="18">
        <v>1.0</v>
      </c>
      <c r="Q193" s="18">
        <v>1.0</v>
      </c>
      <c r="R193" s="18">
        <v>2.0</v>
      </c>
      <c r="S193" s="18">
        <v>3.0</v>
      </c>
      <c r="T193" s="17"/>
      <c r="U193" s="18">
        <v>322.0</v>
      </c>
      <c r="V193" s="24" t="s">
        <v>27973</v>
      </c>
      <c r="W193" s="9"/>
      <c r="X193" s="24" t="s">
        <v>135</v>
      </c>
      <c r="Y193" s="1" t="s">
        <v>199</v>
      </c>
    </row>
    <row r="194">
      <c r="A194" s="30" t="s">
        <v>27974</v>
      </c>
      <c r="B194" s="30" t="s">
        <v>27975</v>
      </c>
      <c r="C194" s="30" t="s">
        <v>27976</v>
      </c>
      <c r="D194" s="33"/>
      <c r="E194" s="33"/>
      <c r="F194" s="33"/>
      <c r="G194" s="33"/>
      <c r="H194" s="30" t="s">
        <v>27977</v>
      </c>
      <c r="I194" s="30" t="s">
        <v>27978</v>
      </c>
      <c r="J194" s="31" t="s">
        <v>27979</v>
      </c>
      <c r="K194" s="30" t="s">
        <v>401</v>
      </c>
      <c r="L194" s="30" t="s">
        <v>1091</v>
      </c>
      <c r="M194" s="30" t="s">
        <v>26418</v>
      </c>
      <c r="N194" s="30" t="s">
        <v>27980</v>
      </c>
      <c r="O194" s="30" t="s">
        <v>27981</v>
      </c>
      <c r="P194" s="30">
        <v>3.0</v>
      </c>
      <c r="Q194" s="30">
        <v>2.0</v>
      </c>
      <c r="R194" s="30">
        <v>51.0</v>
      </c>
      <c r="S194" s="30">
        <v>2.0</v>
      </c>
      <c r="T194" s="30">
        <v>21.0</v>
      </c>
      <c r="U194" s="30">
        <v>496.0</v>
      </c>
      <c r="V194" s="30" t="s">
        <v>27982</v>
      </c>
      <c r="W194" s="10">
        <v>43561.0</v>
      </c>
      <c r="X194" s="33"/>
      <c r="Y194" s="1" t="s">
        <v>36</v>
      </c>
    </row>
    <row r="195">
      <c r="A195" s="24" t="s">
        <v>27983</v>
      </c>
      <c r="B195" s="24" t="s">
        <v>27984</v>
      </c>
      <c r="C195" s="24" t="s">
        <v>27985</v>
      </c>
      <c r="D195" s="24" t="s">
        <v>27986</v>
      </c>
      <c r="E195" s="17"/>
      <c r="F195" s="17"/>
      <c r="G195" s="24" t="s">
        <v>27729</v>
      </c>
      <c r="H195" s="24" t="s">
        <v>27987</v>
      </c>
      <c r="I195" s="17"/>
      <c r="J195" s="29" t="s">
        <v>27988</v>
      </c>
      <c r="K195" s="24" t="s">
        <v>61</v>
      </c>
      <c r="L195" s="24" t="s">
        <v>1091</v>
      </c>
      <c r="M195" s="24" t="s">
        <v>26199</v>
      </c>
      <c r="N195" s="24" t="s">
        <v>27989</v>
      </c>
      <c r="O195" s="24" t="s">
        <v>27990</v>
      </c>
      <c r="P195" s="18">
        <v>1.0</v>
      </c>
      <c r="Q195" s="18">
        <v>1.0</v>
      </c>
      <c r="R195" s="17"/>
      <c r="S195" s="17"/>
      <c r="T195" s="17"/>
      <c r="U195" s="18">
        <v>122.0</v>
      </c>
      <c r="V195" s="24" t="s">
        <v>27991</v>
      </c>
      <c r="W195" s="9"/>
      <c r="X195" s="17"/>
      <c r="Y195" s="1" t="s">
        <v>199</v>
      </c>
    </row>
    <row r="196">
      <c r="A196" s="30" t="s">
        <v>27992</v>
      </c>
      <c r="B196" s="30" t="s">
        <v>27993</v>
      </c>
      <c r="C196" s="30" t="s">
        <v>27994</v>
      </c>
      <c r="D196" s="33"/>
      <c r="E196" s="33"/>
      <c r="F196" s="33"/>
      <c r="G196" s="33"/>
      <c r="H196" s="30" t="s">
        <v>27995</v>
      </c>
      <c r="I196" s="30" t="s">
        <v>27996</v>
      </c>
      <c r="J196" s="31" t="s">
        <v>27997</v>
      </c>
      <c r="K196" s="30" t="s">
        <v>401</v>
      </c>
      <c r="L196" s="30" t="s">
        <v>1091</v>
      </c>
      <c r="M196" s="30" t="s">
        <v>27998</v>
      </c>
      <c r="N196" s="30" t="s">
        <v>27999</v>
      </c>
      <c r="O196" s="30" t="s">
        <v>28000</v>
      </c>
      <c r="P196" s="30">
        <v>5.0</v>
      </c>
      <c r="Q196" s="30">
        <v>38.0</v>
      </c>
      <c r="R196" s="30">
        <v>4696.0</v>
      </c>
      <c r="S196" s="30">
        <v>127.0</v>
      </c>
      <c r="T196" s="30">
        <v>62.0</v>
      </c>
      <c r="U196" s="30">
        <v>427.0</v>
      </c>
      <c r="V196" s="30" t="s">
        <v>28001</v>
      </c>
      <c r="W196" s="10">
        <v>43646.0</v>
      </c>
      <c r="X196" s="33"/>
      <c r="Y196" s="1" t="s">
        <v>36</v>
      </c>
    </row>
    <row r="197">
      <c r="A197" s="24" t="s">
        <v>28002</v>
      </c>
      <c r="B197" s="24" t="s">
        <v>28003</v>
      </c>
      <c r="C197" s="24" t="s">
        <v>26723</v>
      </c>
      <c r="D197" s="17"/>
      <c r="E197" s="17"/>
      <c r="F197" s="17"/>
      <c r="G197" s="17"/>
      <c r="H197" s="17"/>
      <c r="I197" s="17"/>
      <c r="J197" s="29" t="s">
        <v>28004</v>
      </c>
      <c r="K197" s="24" t="s">
        <v>30</v>
      </c>
      <c r="L197" s="24" t="s">
        <v>51</v>
      </c>
      <c r="M197" s="24" t="s">
        <v>26725</v>
      </c>
      <c r="N197" s="24" t="s">
        <v>28005</v>
      </c>
      <c r="O197" s="24" t="s">
        <v>28006</v>
      </c>
      <c r="P197" s="18">
        <v>15.0</v>
      </c>
      <c r="Q197" s="18">
        <v>8.0</v>
      </c>
      <c r="R197" s="18">
        <v>1.0</v>
      </c>
      <c r="S197" s="18">
        <v>4.0</v>
      </c>
      <c r="T197" s="17"/>
      <c r="U197" s="18">
        <v>10.0</v>
      </c>
      <c r="V197" s="24" t="s">
        <v>28007</v>
      </c>
      <c r="W197" s="10">
        <v>44270.0</v>
      </c>
      <c r="X197" s="24" t="s">
        <v>95</v>
      </c>
      <c r="Y197" s="1" t="s">
        <v>3334</v>
      </c>
    </row>
    <row r="198">
      <c r="A198" s="24" t="s">
        <v>28008</v>
      </c>
      <c r="B198" s="24" t="s">
        <v>28009</v>
      </c>
      <c r="C198" s="24" t="s">
        <v>28010</v>
      </c>
      <c r="D198" s="17"/>
      <c r="E198" s="17"/>
      <c r="F198" s="17"/>
      <c r="G198" s="17"/>
      <c r="H198" s="24" t="s">
        <v>28009</v>
      </c>
      <c r="I198" s="17"/>
      <c r="J198" s="29" t="s">
        <v>28011</v>
      </c>
      <c r="K198" s="24" t="s">
        <v>61</v>
      </c>
      <c r="L198" s="24" t="s">
        <v>3469</v>
      </c>
      <c r="M198" s="24" t="s">
        <v>28012</v>
      </c>
      <c r="N198" s="24" t="s">
        <v>28013</v>
      </c>
      <c r="O198" s="24" t="s">
        <v>28014</v>
      </c>
      <c r="P198" s="18">
        <v>1.0</v>
      </c>
      <c r="Q198" s="18">
        <v>1.0</v>
      </c>
      <c r="R198" s="17"/>
      <c r="S198" s="17"/>
      <c r="T198" s="17"/>
      <c r="U198" s="18">
        <v>1.0</v>
      </c>
      <c r="V198" s="24" t="s">
        <v>28015</v>
      </c>
      <c r="W198" s="9"/>
      <c r="X198" s="17"/>
      <c r="Y198" s="1" t="s">
        <v>36</v>
      </c>
    </row>
    <row r="199">
      <c r="A199" s="24" t="s">
        <v>28016</v>
      </c>
      <c r="B199" s="24" t="s">
        <v>28017</v>
      </c>
      <c r="C199" s="24" t="s">
        <v>28018</v>
      </c>
      <c r="D199" s="24" t="s">
        <v>28019</v>
      </c>
      <c r="E199" s="24" t="s">
        <v>28020</v>
      </c>
      <c r="F199" s="24" t="s">
        <v>28021</v>
      </c>
      <c r="G199" s="24" t="s">
        <v>28022</v>
      </c>
      <c r="H199" s="24" t="s">
        <v>28023</v>
      </c>
      <c r="I199" s="17"/>
      <c r="J199" s="29" t="s">
        <v>28024</v>
      </c>
      <c r="K199" s="24" t="s">
        <v>1316</v>
      </c>
      <c r="L199" s="24" t="s">
        <v>51</v>
      </c>
      <c r="M199" s="24" t="s">
        <v>28025</v>
      </c>
      <c r="N199" s="24" t="s">
        <v>28026</v>
      </c>
      <c r="O199" s="24" t="s">
        <v>28027</v>
      </c>
      <c r="P199" s="18">
        <v>1.0</v>
      </c>
      <c r="Q199" s="18">
        <v>1.0</v>
      </c>
      <c r="R199" s="18">
        <v>4.0</v>
      </c>
      <c r="S199" s="17"/>
      <c r="T199" s="17"/>
      <c r="U199" s="18">
        <v>73.0</v>
      </c>
      <c r="V199" s="24" t="s">
        <v>28028</v>
      </c>
      <c r="W199" s="9"/>
      <c r="X199" s="24" t="s">
        <v>95</v>
      </c>
      <c r="Y199" s="1" t="s">
        <v>36</v>
      </c>
    </row>
    <row r="200">
      <c r="A200" s="30" t="s">
        <v>28029</v>
      </c>
      <c r="B200" s="30" t="s">
        <v>28030</v>
      </c>
      <c r="C200" s="30" t="s">
        <v>28031</v>
      </c>
      <c r="D200" s="30" t="s">
        <v>28032</v>
      </c>
      <c r="E200" s="30" t="s">
        <v>28033</v>
      </c>
      <c r="F200" s="30" t="s">
        <v>28034</v>
      </c>
      <c r="G200" s="30" t="s">
        <v>522</v>
      </c>
      <c r="H200" s="30" t="s">
        <v>28035</v>
      </c>
      <c r="I200" s="33"/>
      <c r="J200" s="31" t="s">
        <v>28036</v>
      </c>
      <c r="K200" s="30" t="s">
        <v>401</v>
      </c>
      <c r="L200" s="30" t="s">
        <v>1091</v>
      </c>
      <c r="M200" s="30" t="s">
        <v>28037</v>
      </c>
      <c r="N200" s="30" t="s">
        <v>28038</v>
      </c>
      <c r="O200" s="30" t="s">
        <v>28039</v>
      </c>
      <c r="P200" s="30">
        <v>1.0</v>
      </c>
      <c r="Q200" s="33"/>
      <c r="R200" s="30">
        <v>1.0</v>
      </c>
      <c r="S200" s="30">
        <v>1.0</v>
      </c>
      <c r="T200" s="30">
        <v>1.0</v>
      </c>
      <c r="U200" s="30">
        <v>35.0</v>
      </c>
      <c r="V200" s="30" t="s">
        <v>28040</v>
      </c>
      <c r="W200" s="10">
        <v>43638.0</v>
      </c>
      <c r="X200" s="30" t="s">
        <v>95</v>
      </c>
      <c r="Y200" s="1" t="s">
        <v>36</v>
      </c>
    </row>
    <row r="201">
      <c r="A201" s="24" t="s">
        <v>28041</v>
      </c>
      <c r="B201" s="24" t="s">
        <v>28042</v>
      </c>
      <c r="C201" s="24" t="s">
        <v>26468</v>
      </c>
      <c r="D201" s="24" t="s">
        <v>26469</v>
      </c>
      <c r="E201" s="24" t="s">
        <v>26470</v>
      </c>
      <c r="F201" s="17"/>
      <c r="G201" s="24" t="s">
        <v>28043</v>
      </c>
      <c r="H201" s="17"/>
      <c r="I201" s="17"/>
      <c r="J201" s="29" t="s">
        <v>28044</v>
      </c>
      <c r="K201" s="24" t="s">
        <v>30</v>
      </c>
      <c r="L201" s="24" t="s">
        <v>51</v>
      </c>
      <c r="M201" s="24" t="s">
        <v>26969</v>
      </c>
      <c r="N201" s="24" t="s">
        <v>28045</v>
      </c>
      <c r="O201" s="24" t="s">
        <v>28046</v>
      </c>
      <c r="P201" s="18">
        <v>1.0</v>
      </c>
      <c r="Q201" s="18">
        <v>1.0</v>
      </c>
      <c r="R201" s="17"/>
      <c r="S201" s="17"/>
      <c r="T201" s="17"/>
      <c r="U201" s="18">
        <v>20.0</v>
      </c>
      <c r="V201" s="24" t="s">
        <v>28047</v>
      </c>
      <c r="W201" s="10">
        <v>44273.0</v>
      </c>
      <c r="X201" s="24" t="s">
        <v>135</v>
      </c>
      <c r="Y201" s="1" t="s">
        <v>199</v>
      </c>
    </row>
    <row r="202">
      <c r="A202" s="24" t="s">
        <v>28048</v>
      </c>
      <c r="B202" s="24" t="s">
        <v>28049</v>
      </c>
      <c r="C202" s="24" t="s">
        <v>28050</v>
      </c>
      <c r="D202" s="24" t="s">
        <v>28051</v>
      </c>
      <c r="E202" s="17"/>
      <c r="F202" s="24" t="s">
        <v>28052</v>
      </c>
      <c r="G202" s="24" t="s">
        <v>28053</v>
      </c>
      <c r="H202" s="17"/>
      <c r="I202" s="17"/>
      <c r="J202" s="29" t="s">
        <v>28054</v>
      </c>
      <c r="K202" s="24" t="s">
        <v>401</v>
      </c>
      <c r="L202" s="24" t="s">
        <v>51</v>
      </c>
      <c r="M202" s="24" t="s">
        <v>51</v>
      </c>
      <c r="N202" s="24" t="s">
        <v>28055</v>
      </c>
      <c r="O202" s="24" t="s">
        <v>28056</v>
      </c>
      <c r="P202" s="18">
        <v>2.0</v>
      </c>
      <c r="Q202" s="18">
        <v>4.0</v>
      </c>
      <c r="R202" s="18">
        <v>463.0</v>
      </c>
      <c r="S202" s="18">
        <v>38.0</v>
      </c>
      <c r="T202" s="18">
        <v>130.0</v>
      </c>
      <c r="U202" s="18">
        <v>543.0</v>
      </c>
      <c r="V202" s="24" t="s">
        <v>28057</v>
      </c>
      <c r="W202" s="10">
        <v>42548.0</v>
      </c>
      <c r="X202" s="24" t="s">
        <v>95</v>
      </c>
      <c r="Y202" s="1" t="s">
        <v>36</v>
      </c>
    </row>
    <row r="203">
      <c r="A203" s="24" t="s">
        <v>28058</v>
      </c>
      <c r="B203" s="24" t="s">
        <v>28059</v>
      </c>
      <c r="C203" s="24" t="s">
        <v>28060</v>
      </c>
      <c r="D203" s="17"/>
      <c r="E203" s="17"/>
      <c r="F203" s="17"/>
      <c r="G203" s="17"/>
      <c r="H203" s="17"/>
      <c r="I203" s="17"/>
      <c r="J203" s="29" t="s">
        <v>28061</v>
      </c>
      <c r="K203" s="24" t="s">
        <v>30</v>
      </c>
      <c r="L203" s="24" t="s">
        <v>1091</v>
      </c>
      <c r="M203" s="24" t="s">
        <v>28062</v>
      </c>
      <c r="N203" s="24" t="s">
        <v>28063</v>
      </c>
      <c r="O203" s="24" t="s">
        <v>28064</v>
      </c>
      <c r="P203" s="18">
        <v>1.0</v>
      </c>
      <c r="Q203" s="18">
        <v>1.0</v>
      </c>
      <c r="R203" s="17"/>
      <c r="S203" s="17"/>
      <c r="T203" s="17"/>
      <c r="U203" s="18">
        <v>37.0</v>
      </c>
      <c r="V203" s="24" t="s">
        <v>28065</v>
      </c>
      <c r="W203" s="10">
        <v>44294.0</v>
      </c>
      <c r="X203" s="17"/>
      <c r="Y203" s="1"/>
    </row>
    <row r="204">
      <c r="A204" s="24" t="s">
        <v>28066</v>
      </c>
      <c r="B204" s="24" t="s">
        <v>28067</v>
      </c>
      <c r="C204" s="24" t="s">
        <v>28068</v>
      </c>
      <c r="D204" s="24" t="s">
        <v>28069</v>
      </c>
      <c r="E204" s="24" t="s">
        <v>28070</v>
      </c>
      <c r="F204" s="24" t="s">
        <v>28071</v>
      </c>
      <c r="G204" s="17"/>
      <c r="H204" s="17"/>
      <c r="I204" s="24" t="s">
        <v>28072</v>
      </c>
      <c r="J204" s="29" t="s">
        <v>28073</v>
      </c>
      <c r="K204" s="24" t="s">
        <v>30</v>
      </c>
      <c r="L204" s="24" t="s">
        <v>1091</v>
      </c>
      <c r="M204" s="24" t="s">
        <v>27132</v>
      </c>
      <c r="N204" s="24" t="s">
        <v>28074</v>
      </c>
      <c r="O204" s="24" t="s">
        <v>28075</v>
      </c>
      <c r="P204" s="18">
        <v>1.0</v>
      </c>
      <c r="Q204" s="18">
        <v>5.0</v>
      </c>
      <c r="R204" s="18">
        <v>71.0</v>
      </c>
      <c r="S204" s="18">
        <v>18.0</v>
      </c>
      <c r="T204" s="18">
        <v>2.0</v>
      </c>
      <c r="U204" s="18">
        <v>47.0</v>
      </c>
      <c r="V204" s="24" t="s">
        <v>28076</v>
      </c>
      <c r="W204" s="10">
        <v>43623.0</v>
      </c>
      <c r="X204" s="24" t="s">
        <v>95</v>
      </c>
      <c r="Y204" s="1" t="s">
        <v>36</v>
      </c>
    </row>
    <row r="205">
      <c r="A205" s="24" t="s">
        <v>28077</v>
      </c>
      <c r="B205" s="24" t="s">
        <v>28078</v>
      </c>
      <c r="C205" s="24" t="s">
        <v>28079</v>
      </c>
      <c r="D205" s="24" t="s">
        <v>28080</v>
      </c>
      <c r="E205" s="24" t="s">
        <v>28081</v>
      </c>
      <c r="F205" s="24" t="s">
        <v>1943</v>
      </c>
      <c r="G205" s="24" t="s">
        <v>2028</v>
      </c>
      <c r="H205" s="17"/>
      <c r="I205" s="17"/>
      <c r="J205" s="29" t="s">
        <v>28082</v>
      </c>
      <c r="K205" s="24" t="s">
        <v>61</v>
      </c>
      <c r="L205" s="24" t="s">
        <v>1091</v>
      </c>
      <c r="M205" s="24" t="s">
        <v>26199</v>
      </c>
      <c r="N205" s="24" t="s">
        <v>28083</v>
      </c>
      <c r="O205" s="24" t="s">
        <v>28084</v>
      </c>
      <c r="P205" s="18">
        <v>1.0</v>
      </c>
      <c r="Q205" s="18">
        <v>1.0</v>
      </c>
      <c r="R205" s="17"/>
      <c r="S205" s="17"/>
      <c r="T205" s="17"/>
      <c r="U205" s="18">
        <v>2.0</v>
      </c>
      <c r="V205" s="24" t="s">
        <v>28085</v>
      </c>
      <c r="W205" s="9"/>
      <c r="X205" s="24" t="s">
        <v>95</v>
      </c>
      <c r="Y205" s="1" t="s">
        <v>199</v>
      </c>
    </row>
    <row r="206">
      <c r="A206" s="24" t="s">
        <v>28086</v>
      </c>
      <c r="B206" s="24" t="s">
        <v>28087</v>
      </c>
      <c r="C206" s="24" t="s">
        <v>28079</v>
      </c>
      <c r="D206" s="24" t="s">
        <v>28080</v>
      </c>
      <c r="E206" s="24" t="s">
        <v>28081</v>
      </c>
      <c r="F206" s="24" t="s">
        <v>1943</v>
      </c>
      <c r="G206" s="24" t="s">
        <v>2028</v>
      </c>
      <c r="H206" s="17"/>
      <c r="I206" s="17"/>
      <c r="J206" s="29" t="s">
        <v>28088</v>
      </c>
      <c r="K206" s="24" t="s">
        <v>30</v>
      </c>
      <c r="L206" s="24" t="s">
        <v>1091</v>
      </c>
      <c r="M206" s="24" t="s">
        <v>26199</v>
      </c>
      <c r="N206" s="24" t="s">
        <v>28089</v>
      </c>
      <c r="O206" s="24" t="s">
        <v>28090</v>
      </c>
      <c r="P206" s="18">
        <v>1.0</v>
      </c>
      <c r="Q206" s="18">
        <v>1.0</v>
      </c>
      <c r="R206" s="17"/>
      <c r="S206" s="17"/>
      <c r="T206" s="17"/>
      <c r="U206" s="18">
        <v>37.0</v>
      </c>
      <c r="V206" s="24" t="s">
        <v>28091</v>
      </c>
      <c r="W206" s="10">
        <v>44283.0</v>
      </c>
      <c r="X206" s="24" t="s">
        <v>95</v>
      </c>
      <c r="Y206" s="1"/>
    </row>
    <row r="207">
      <c r="A207" s="24" t="s">
        <v>28092</v>
      </c>
      <c r="B207" s="24" t="s">
        <v>28093</v>
      </c>
      <c r="C207" s="24" t="s">
        <v>28094</v>
      </c>
      <c r="D207" s="24" t="s">
        <v>28095</v>
      </c>
      <c r="E207" s="17"/>
      <c r="F207" s="17"/>
      <c r="G207" s="24" t="s">
        <v>28096</v>
      </c>
      <c r="H207" s="24" t="s">
        <v>28097</v>
      </c>
      <c r="I207" s="24" t="s">
        <v>28098</v>
      </c>
      <c r="J207" s="29" t="s">
        <v>28099</v>
      </c>
      <c r="K207" s="24" t="s">
        <v>401</v>
      </c>
      <c r="L207" s="24" t="s">
        <v>51</v>
      </c>
      <c r="M207" s="24" t="s">
        <v>51</v>
      </c>
      <c r="N207" s="24" t="s">
        <v>28100</v>
      </c>
      <c r="O207" s="24" t="s">
        <v>28101</v>
      </c>
      <c r="P207" s="18">
        <v>1.0</v>
      </c>
      <c r="Q207" s="18">
        <v>2.0</v>
      </c>
      <c r="R207" s="18">
        <v>1.0</v>
      </c>
      <c r="S207" s="17"/>
      <c r="T207" s="17"/>
      <c r="U207" s="18">
        <v>41.0</v>
      </c>
      <c r="V207" s="24" t="s">
        <v>28102</v>
      </c>
      <c r="W207" s="10">
        <v>41822.0</v>
      </c>
      <c r="X207" s="17"/>
      <c r="Y207" s="1" t="s">
        <v>36</v>
      </c>
    </row>
    <row r="208">
      <c r="A208" s="24" t="s">
        <v>28103</v>
      </c>
      <c r="B208" s="24" t="s">
        <v>27314</v>
      </c>
      <c r="C208" s="24" t="s">
        <v>28104</v>
      </c>
      <c r="D208" s="24" t="s">
        <v>28105</v>
      </c>
      <c r="E208" s="24" t="s">
        <v>28106</v>
      </c>
      <c r="F208" s="24" t="s">
        <v>28107</v>
      </c>
      <c r="G208" s="17"/>
      <c r="H208" s="17"/>
      <c r="I208" s="24"/>
      <c r="J208" s="29" t="s">
        <v>28108</v>
      </c>
      <c r="K208" s="24" t="s">
        <v>30</v>
      </c>
      <c r="L208" s="24" t="s">
        <v>51</v>
      </c>
      <c r="M208" s="24" t="s">
        <v>26969</v>
      </c>
      <c r="N208" s="24" t="s">
        <v>28109</v>
      </c>
      <c r="O208" s="24" t="s">
        <v>28110</v>
      </c>
      <c r="P208" s="18">
        <v>1.0</v>
      </c>
      <c r="Q208" s="18">
        <v>1.0</v>
      </c>
      <c r="R208" s="17"/>
      <c r="S208" s="17"/>
      <c r="T208" s="17"/>
      <c r="U208" s="18">
        <v>1.0</v>
      </c>
      <c r="V208" s="24" t="s">
        <v>28111</v>
      </c>
      <c r="W208" s="10">
        <v>44208.0</v>
      </c>
      <c r="X208" s="24" t="s">
        <v>95</v>
      </c>
      <c r="Y208" s="1" t="s">
        <v>199</v>
      </c>
    </row>
    <row r="209">
      <c r="A209" s="24" t="s">
        <v>28112</v>
      </c>
      <c r="B209" s="24" t="s">
        <v>28113</v>
      </c>
      <c r="C209" s="24" t="s">
        <v>28114</v>
      </c>
      <c r="D209" s="24" t="s">
        <v>28115</v>
      </c>
      <c r="E209" s="24" t="s">
        <v>28116</v>
      </c>
      <c r="F209" s="17"/>
      <c r="G209" s="24" t="s">
        <v>14205</v>
      </c>
      <c r="H209" s="17"/>
      <c r="I209" s="17"/>
      <c r="J209" s="29" t="s">
        <v>28117</v>
      </c>
      <c r="K209" s="24" t="s">
        <v>61</v>
      </c>
      <c r="L209" s="24" t="s">
        <v>1091</v>
      </c>
      <c r="M209" s="24" t="s">
        <v>26199</v>
      </c>
      <c r="N209" s="24" t="s">
        <v>28118</v>
      </c>
      <c r="O209" s="24" t="s">
        <v>28119</v>
      </c>
      <c r="P209" s="18">
        <v>1.0</v>
      </c>
      <c r="Q209" s="18">
        <v>1.0</v>
      </c>
      <c r="R209" s="17"/>
      <c r="S209" s="17"/>
      <c r="T209" s="17"/>
      <c r="U209" s="18">
        <v>64.0</v>
      </c>
      <c r="V209" s="24" t="s">
        <v>28120</v>
      </c>
      <c r="W209" s="9"/>
      <c r="X209" s="24" t="s">
        <v>95</v>
      </c>
      <c r="Y209" s="1" t="s">
        <v>199</v>
      </c>
    </row>
    <row r="210">
      <c r="A210" s="24" t="s">
        <v>28121</v>
      </c>
      <c r="B210" s="24" t="s">
        <v>28122</v>
      </c>
      <c r="C210" s="24" t="s">
        <v>28060</v>
      </c>
      <c r="D210" s="17"/>
      <c r="E210" s="17"/>
      <c r="F210" s="17"/>
      <c r="G210" s="17"/>
      <c r="H210" s="24" t="s">
        <v>28123</v>
      </c>
      <c r="I210" s="17"/>
      <c r="J210" s="29" t="s">
        <v>28124</v>
      </c>
      <c r="K210" s="24" t="s">
        <v>30</v>
      </c>
      <c r="L210" s="24" t="s">
        <v>1091</v>
      </c>
      <c r="M210" s="24" t="s">
        <v>28125</v>
      </c>
      <c r="N210" s="24" t="s">
        <v>28126</v>
      </c>
      <c r="O210" s="24" t="s">
        <v>28127</v>
      </c>
      <c r="P210" s="18">
        <v>1.0</v>
      </c>
      <c r="Q210" s="17"/>
      <c r="R210" s="17"/>
      <c r="S210" s="17"/>
      <c r="T210" s="17"/>
      <c r="U210" s="18">
        <v>1.0</v>
      </c>
      <c r="V210" s="24" t="s">
        <v>28128</v>
      </c>
      <c r="W210" s="10">
        <v>44294.0</v>
      </c>
      <c r="X210" s="17"/>
      <c r="Y210" s="1"/>
    </row>
    <row r="211">
      <c r="A211" s="24" t="s">
        <v>28129</v>
      </c>
      <c r="B211" s="24" t="s">
        <v>28130</v>
      </c>
      <c r="C211" s="24" t="s">
        <v>27976</v>
      </c>
      <c r="D211" s="17"/>
      <c r="E211" s="17"/>
      <c r="F211" s="17"/>
      <c r="G211" s="17"/>
      <c r="H211" s="24" t="s">
        <v>28131</v>
      </c>
      <c r="I211" s="24" t="s">
        <v>28132</v>
      </c>
      <c r="J211" s="29" t="s">
        <v>28133</v>
      </c>
      <c r="K211" s="24" t="s">
        <v>401</v>
      </c>
      <c r="L211" s="24" t="s">
        <v>1091</v>
      </c>
      <c r="M211" s="24" t="s">
        <v>26418</v>
      </c>
      <c r="N211" s="24" t="s">
        <v>28134</v>
      </c>
      <c r="O211" s="24" t="s">
        <v>28135</v>
      </c>
      <c r="P211" s="18">
        <v>3.0</v>
      </c>
      <c r="Q211" s="18">
        <v>1.0</v>
      </c>
      <c r="R211" s="18">
        <v>9.0</v>
      </c>
      <c r="S211" s="17"/>
      <c r="T211" s="18">
        <v>16.0</v>
      </c>
      <c r="U211" s="18">
        <v>323.0</v>
      </c>
      <c r="V211" s="24" t="s">
        <v>28136</v>
      </c>
      <c r="W211" s="10">
        <v>43559.0</v>
      </c>
      <c r="X211" s="17"/>
      <c r="Y211" s="1" t="s">
        <v>36</v>
      </c>
    </row>
    <row r="212">
      <c r="A212" s="24" t="s">
        <v>28137</v>
      </c>
      <c r="B212" s="24" t="s">
        <v>28138</v>
      </c>
      <c r="C212" s="24" t="s">
        <v>28139</v>
      </c>
      <c r="D212" s="24" t="s">
        <v>28140</v>
      </c>
      <c r="E212" s="17"/>
      <c r="F212" s="17"/>
      <c r="G212" s="17"/>
      <c r="H212" s="17"/>
      <c r="I212" s="17"/>
      <c r="J212" s="29" t="s">
        <v>28141</v>
      </c>
      <c r="K212" s="24" t="s">
        <v>401</v>
      </c>
      <c r="L212" s="24" t="s">
        <v>51</v>
      </c>
      <c r="M212" s="24" t="s">
        <v>28142</v>
      </c>
      <c r="N212" s="24" t="s">
        <v>28143</v>
      </c>
      <c r="O212" s="24" t="s">
        <v>28144</v>
      </c>
      <c r="P212" s="18">
        <v>1.0</v>
      </c>
      <c r="Q212" s="18">
        <v>1.0</v>
      </c>
      <c r="R212" s="17"/>
      <c r="S212" s="17"/>
      <c r="T212" s="17"/>
      <c r="U212" s="18">
        <v>5.0</v>
      </c>
      <c r="V212" s="24" t="s">
        <v>28145</v>
      </c>
      <c r="W212" s="9"/>
      <c r="X212" s="17"/>
      <c r="Y212" s="1"/>
    </row>
    <row r="213">
      <c r="A213" s="24" t="s">
        <v>28146</v>
      </c>
      <c r="B213" s="24" t="s">
        <v>28147</v>
      </c>
      <c r="C213" s="24" t="s">
        <v>12400</v>
      </c>
      <c r="D213" s="17"/>
      <c r="E213" s="17"/>
      <c r="F213" s="17"/>
      <c r="G213" s="17"/>
      <c r="H213" s="24" t="s">
        <v>28148</v>
      </c>
      <c r="I213" s="17"/>
      <c r="J213" s="29" t="s">
        <v>28149</v>
      </c>
      <c r="K213" s="24" t="s">
        <v>30</v>
      </c>
      <c r="L213" s="24" t="s">
        <v>51</v>
      </c>
      <c r="M213" s="24" t="s">
        <v>28150</v>
      </c>
      <c r="N213" s="24" t="s">
        <v>28151</v>
      </c>
      <c r="O213" s="24" t="s">
        <v>28152</v>
      </c>
      <c r="P213" s="18">
        <v>5.0</v>
      </c>
      <c r="Q213" s="18">
        <v>3.0</v>
      </c>
      <c r="R213" s="17"/>
      <c r="S213" s="17"/>
      <c r="T213" s="17"/>
      <c r="U213" s="18">
        <v>79.0</v>
      </c>
      <c r="V213" s="24" t="s">
        <v>28153</v>
      </c>
      <c r="W213" s="10">
        <v>44223.0</v>
      </c>
      <c r="X213" s="24" t="s">
        <v>95</v>
      </c>
      <c r="Y213" s="1" t="s">
        <v>36</v>
      </c>
    </row>
    <row r="214">
      <c r="A214" s="24" t="s">
        <v>28154</v>
      </c>
      <c r="B214" s="24" t="s">
        <v>28155</v>
      </c>
      <c r="C214" s="24" t="s">
        <v>28156</v>
      </c>
      <c r="D214" s="24" t="s">
        <v>28157</v>
      </c>
      <c r="E214" s="24" t="s">
        <v>28158</v>
      </c>
      <c r="F214" s="24" t="s">
        <v>28159</v>
      </c>
      <c r="G214" s="24" t="s">
        <v>28160</v>
      </c>
      <c r="H214" s="17"/>
      <c r="I214" s="17"/>
      <c r="J214" s="29" t="s">
        <v>28161</v>
      </c>
      <c r="K214" s="24" t="s">
        <v>61</v>
      </c>
      <c r="L214" s="24" t="s">
        <v>1091</v>
      </c>
      <c r="M214" s="24" t="s">
        <v>26199</v>
      </c>
      <c r="N214" s="24" t="s">
        <v>28162</v>
      </c>
      <c r="O214" s="24" t="s">
        <v>28163</v>
      </c>
      <c r="P214" s="18">
        <v>1.0</v>
      </c>
      <c r="Q214" s="18">
        <v>1.0</v>
      </c>
      <c r="R214" s="17"/>
      <c r="S214" s="17"/>
      <c r="T214" s="17"/>
      <c r="U214" s="18">
        <v>5.0</v>
      </c>
      <c r="V214" s="24" t="s">
        <v>28164</v>
      </c>
      <c r="W214" s="10">
        <v>44273.0</v>
      </c>
      <c r="X214" s="24" t="s">
        <v>95</v>
      </c>
      <c r="Y214" s="1" t="s">
        <v>199</v>
      </c>
    </row>
    <row r="215">
      <c r="A215" s="24" t="s">
        <v>28165</v>
      </c>
      <c r="B215" s="24" t="s">
        <v>17543</v>
      </c>
      <c r="C215" s="24" t="s">
        <v>28166</v>
      </c>
      <c r="D215" s="24" t="s">
        <v>28167</v>
      </c>
      <c r="E215" s="17"/>
      <c r="F215" s="17"/>
      <c r="G215" s="24" t="s">
        <v>28168</v>
      </c>
      <c r="H215" s="17"/>
      <c r="I215" s="17"/>
      <c r="J215" s="29" t="s">
        <v>28169</v>
      </c>
      <c r="K215" s="24" t="s">
        <v>30</v>
      </c>
      <c r="L215" s="24" t="s">
        <v>1091</v>
      </c>
      <c r="M215" s="24" t="s">
        <v>26418</v>
      </c>
      <c r="N215" s="24" t="s">
        <v>28170</v>
      </c>
      <c r="O215" s="24" t="s">
        <v>28171</v>
      </c>
      <c r="P215" s="18">
        <v>1.0</v>
      </c>
      <c r="Q215" s="18">
        <v>1.0</v>
      </c>
      <c r="R215" s="17"/>
      <c r="S215" s="17"/>
      <c r="T215" s="17"/>
      <c r="U215" s="18">
        <v>3.0</v>
      </c>
      <c r="V215" s="24" t="s">
        <v>28172</v>
      </c>
      <c r="W215" s="9"/>
      <c r="X215" s="17"/>
      <c r="Y215" s="1"/>
    </row>
    <row r="216">
      <c r="A216" s="24" t="s">
        <v>28173</v>
      </c>
      <c r="B216" s="24" t="s">
        <v>28174</v>
      </c>
      <c r="C216" s="24" t="s">
        <v>28175</v>
      </c>
      <c r="D216" s="24" t="s">
        <v>28176</v>
      </c>
      <c r="E216" s="17"/>
      <c r="F216" s="29" t="s">
        <v>28177</v>
      </c>
      <c r="G216" s="24" t="s">
        <v>28178</v>
      </c>
      <c r="H216" s="24" t="s">
        <v>27753</v>
      </c>
      <c r="I216" s="17"/>
      <c r="J216" s="29" t="s">
        <v>28179</v>
      </c>
      <c r="K216" s="24" t="s">
        <v>30</v>
      </c>
      <c r="L216" s="24" t="s">
        <v>1091</v>
      </c>
      <c r="M216" s="24" t="s">
        <v>26199</v>
      </c>
      <c r="N216" s="24" t="s">
        <v>28180</v>
      </c>
      <c r="O216" s="24" t="s">
        <v>28181</v>
      </c>
      <c r="P216" s="18">
        <v>1.0</v>
      </c>
      <c r="Q216" s="18">
        <v>1.0</v>
      </c>
      <c r="R216" s="17"/>
      <c r="S216" s="17"/>
      <c r="T216" s="17"/>
      <c r="U216" s="18">
        <v>284.0</v>
      </c>
      <c r="V216" s="24" t="s">
        <v>28182</v>
      </c>
      <c r="W216" s="9"/>
      <c r="X216" s="24" t="s">
        <v>95</v>
      </c>
      <c r="Y216" s="1" t="s">
        <v>199</v>
      </c>
    </row>
    <row r="217">
      <c r="A217" s="24" t="s">
        <v>28183</v>
      </c>
      <c r="B217" s="24" t="s">
        <v>28184</v>
      </c>
      <c r="C217" s="24" t="s">
        <v>28185</v>
      </c>
      <c r="D217" s="24" t="s">
        <v>28186</v>
      </c>
      <c r="E217" s="17"/>
      <c r="F217" s="17"/>
      <c r="G217" s="17"/>
      <c r="H217" s="17"/>
      <c r="I217" s="17"/>
      <c r="J217" s="29" t="s">
        <v>28187</v>
      </c>
      <c r="K217" s="24" t="s">
        <v>61</v>
      </c>
      <c r="L217" s="24" t="s">
        <v>1091</v>
      </c>
      <c r="M217" s="24" t="s">
        <v>26199</v>
      </c>
      <c r="N217" s="24" t="s">
        <v>28188</v>
      </c>
      <c r="O217" s="24" t="s">
        <v>28189</v>
      </c>
      <c r="P217" s="18">
        <v>1.0</v>
      </c>
      <c r="Q217" s="18">
        <v>1.0</v>
      </c>
      <c r="R217" s="17"/>
      <c r="S217" s="17"/>
      <c r="T217" s="17"/>
      <c r="U217" s="18">
        <v>168.0</v>
      </c>
      <c r="V217" s="24" t="s">
        <v>28190</v>
      </c>
      <c r="W217" s="10">
        <v>43943.0</v>
      </c>
      <c r="X217" s="17"/>
      <c r="Y217" s="1" t="s">
        <v>199</v>
      </c>
    </row>
    <row r="218">
      <c r="A218" s="24" t="s">
        <v>28191</v>
      </c>
      <c r="B218" s="24" t="s">
        <v>28192</v>
      </c>
      <c r="C218" s="24" t="s">
        <v>28193</v>
      </c>
      <c r="D218" s="24" t="s">
        <v>28194</v>
      </c>
      <c r="E218" s="24" t="s">
        <v>28195</v>
      </c>
      <c r="F218" s="24" t="s">
        <v>28196</v>
      </c>
      <c r="G218" s="24" t="s">
        <v>28197</v>
      </c>
      <c r="H218" s="24" t="s">
        <v>28198</v>
      </c>
      <c r="I218" s="24" t="s">
        <v>28199</v>
      </c>
      <c r="J218" s="29" t="s">
        <v>28200</v>
      </c>
      <c r="K218" s="24" t="s">
        <v>30</v>
      </c>
      <c r="L218" s="24" t="s">
        <v>51</v>
      </c>
      <c r="M218" s="24" t="s">
        <v>51</v>
      </c>
      <c r="N218" s="24" t="s">
        <v>28201</v>
      </c>
      <c r="O218" s="24" t="s">
        <v>28202</v>
      </c>
      <c r="P218" s="18">
        <v>1.0</v>
      </c>
      <c r="Q218" s="18">
        <v>1.0</v>
      </c>
      <c r="R218" s="18">
        <v>1.0</v>
      </c>
      <c r="S218" s="17"/>
      <c r="T218" s="17"/>
      <c r="U218" s="18">
        <v>43.0</v>
      </c>
      <c r="V218" s="24" t="s">
        <v>28203</v>
      </c>
      <c r="W218" s="9"/>
      <c r="X218" s="24" t="s">
        <v>95</v>
      </c>
      <c r="Y218" s="1"/>
    </row>
    <row r="219">
      <c r="A219" s="24" t="s">
        <v>28204</v>
      </c>
      <c r="B219" s="24" t="s">
        <v>26546</v>
      </c>
      <c r="C219" s="24" t="s">
        <v>28205</v>
      </c>
      <c r="D219" s="24" t="s">
        <v>28206</v>
      </c>
      <c r="E219" s="24" t="s">
        <v>28207</v>
      </c>
      <c r="F219" s="29" t="s">
        <v>28208</v>
      </c>
      <c r="G219" s="24" t="s">
        <v>14547</v>
      </c>
      <c r="H219" s="17"/>
      <c r="I219" s="17"/>
      <c r="J219" s="29" t="s">
        <v>28209</v>
      </c>
      <c r="K219" s="24" t="s">
        <v>61</v>
      </c>
      <c r="L219" s="24" t="s">
        <v>1091</v>
      </c>
      <c r="M219" s="24" t="s">
        <v>26199</v>
      </c>
      <c r="N219" s="24" t="s">
        <v>28210</v>
      </c>
      <c r="O219" s="24" t="s">
        <v>28211</v>
      </c>
      <c r="P219" s="18">
        <v>1.0</v>
      </c>
      <c r="Q219" s="18">
        <v>1.0</v>
      </c>
      <c r="R219" s="17"/>
      <c r="S219" s="17"/>
      <c r="T219" s="17"/>
      <c r="U219" s="18">
        <v>54.0</v>
      </c>
      <c r="V219" s="24" t="s">
        <v>28212</v>
      </c>
      <c r="W219" s="10">
        <v>44277.0</v>
      </c>
      <c r="X219" s="24" t="s">
        <v>95</v>
      </c>
      <c r="Y219" s="1" t="s">
        <v>199</v>
      </c>
    </row>
    <row r="220">
      <c r="A220" s="24" t="s">
        <v>28213</v>
      </c>
      <c r="B220" s="24" t="s">
        <v>28214</v>
      </c>
      <c r="C220" s="24" t="s">
        <v>28215</v>
      </c>
      <c r="D220" s="17"/>
      <c r="E220" s="17"/>
      <c r="F220" s="17"/>
      <c r="G220" s="17"/>
      <c r="H220" s="17"/>
      <c r="I220" s="17"/>
      <c r="J220" s="29" t="s">
        <v>28216</v>
      </c>
      <c r="K220" s="24" t="s">
        <v>61</v>
      </c>
      <c r="L220" s="24" t="s">
        <v>1091</v>
      </c>
      <c r="M220" s="24" t="s">
        <v>26199</v>
      </c>
      <c r="N220" s="24" t="s">
        <v>28217</v>
      </c>
      <c r="O220" s="24" t="s">
        <v>28218</v>
      </c>
      <c r="P220" s="18">
        <v>1.0</v>
      </c>
      <c r="Q220" s="18">
        <v>1.0</v>
      </c>
      <c r="R220" s="17"/>
      <c r="S220" s="17"/>
      <c r="T220" s="17"/>
      <c r="U220" s="18">
        <v>136.0</v>
      </c>
      <c r="V220" s="24" t="s">
        <v>28219</v>
      </c>
      <c r="W220" s="10">
        <v>44277.0</v>
      </c>
      <c r="X220" s="17"/>
      <c r="Y220" s="1" t="s">
        <v>199</v>
      </c>
    </row>
    <row r="221">
      <c r="A221" s="24" t="s">
        <v>28220</v>
      </c>
      <c r="B221" s="24" t="s">
        <v>26546</v>
      </c>
      <c r="C221" s="24" t="s">
        <v>28221</v>
      </c>
      <c r="D221" s="24" t="s">
        <v>28222</v>
      </c>
      <c r="E221" s="24" t="s">
        <v>28223</v>
      </c>
      <c r="F221" s="17"/>
      <c r="G221" s="17"/>
      <c r="H221" s="17"/>
      <c r="I221" s="17"/>
      <c r="J221" s="29" t="s">
        <v>28224</v>
      </c>
      <c r="K221" s="24" t="s">
        <v>61</v>
      </c>
      <c r="L221" s="24" t="s">
        <v>1091</v>
      </c>
      <c r="M221" s="24" t="s">
        <v>26199</v>
      </c>
      <c r="N221" s="24" t="s">
        <v>28225</v>
      </c>
      <c r="O221" s="24" t="s">
        <v>28226</v>
      </c>
      <c r="P221" s="18">
        <v>1.0</v>
      </c>
      <c r="Q221" s="18">
        <v>1.0</v>
      </c>
      <c r="R221" s="17"/>
      <c r="S221" s="18">
        <v>1.0</v>
      </c>
      <c r="T221" s="17"/>
      <c r="U221" s="18">
        <v>80.0</v>
      </c>
      <c r="V221" s="24" t="s">
        <v>28227</v>
      </c>
      <c r="W221" s="10">
        <v>44255.0</v>
      </c>
      <c r="X221" s="24" t="s">
        <v>95</v>
      </c>
      <c r="Y221" s="1" t="s">
        <v>199</v>
      </c>
    </row>
    <row r="222">
      <c r="A222" s="24" t="s">
        <v>28228</v>
      </c>
      <c r="B222" s="24" t="s">
        <v>28229</v>
      </c>
      <c r="C222" s="24" t="s">
        <v>28230</v>
      </c>
      <c r="D222" s="24" t="s">
        <v>28231</v>
      </c>
      <c r="E222" s="17"/>
      <c r="F222" s="24" t="s">
        <v>28232</v>
      </c>
      <c r="G222" s="24" t="s">
        <v>28233</v>
      </c>
      <c r="H222" s="24"/>
      <c r="I222" s="17"/>
      <c r="J222" s="29" t="s">
        <v>28234</v>
      </c>
      <c r="K222" s="24" t="s">
        <v>61</v>
      </c>
      <c r="L222" s="24" t="s">
        <v>1091</v>
      </c>
      <c r="M222" s="24" t="s">
        <v>26199</v>
      </c>
      <c r="N222" s="24" t="s">
        <v>28235</v>
      </c>
      <c r="O222" s="24" t="s">
        <v>28236</v>
      </c>
      <c r="P222" s="18">
        <v>1.0</v>
      </c>
      <c r="Q222" s="18">
        <v>1.0</v>
      </c>
      <c r="R222" s="17"/>
      <c r="S222" s="18">
        <v>1.0</v>
      </c>
      <c r="T222" s="17"/>
      <c r="U222" s="18">
        <v>245.0</v>
      </c>
      <c r="V222" s="24" t="s">
        <v>28237</v>
      </c>
      <c r="W222" s="10">
        <v>43943.0</v>
      </c>
      <c r="X222" s="24" t="s">
        <v>95</v>
      </c>
      <c r="Y222" s="1" t="s">
        <v>199</v>
      </c>
    </row>
    <row r="223">
      <c r="A223" s="24" t="s">
        <v>28238</v>
      </c>
      <c r="B223" s="24" t="s">
        <v>28239</v>
      </c>
      <c r="C223" s="24" t="s">
        <v>28240</v>
      </c>
      <c r="D223" s="24" t="s">
        <v>28241</v>
      </c>
      <c r="E223" s="17"/>
      <c r="F223" s="17"/>
      <c r="G223" s="24" t="s">
        <v>28242</v>
      </c>
      <c r="H223" s="24" t="s">
        <v>28243</v>
      </c>
      <c r="I223" s="17"/>
      <c r="J223" s="29" t="s">
        <v>28244</v>
      </c>
      <c r="K223" s="24" t="s">
        <v>61</v>
      </c>
      <c r="L223" s="24" t="s">
        <v>1091</v>
      </c>
      <c r="M223" s="24" t="s">
        <v>26199</v>
      </c>
      <c r="N223" s="24" t="s">
        <v>28245</v>
      </c>
      <c r="O223" s="24" t="s">
        <v>28246</v>
      </c>
      <c r="P223" s="18">
        <v>1.0</v>
      </c>
      <c r="Q223" s="18">
        <v>1.0</v>
      </c>
      <c r="R223" s="17"/>
      <c r="S223" s="17"/>
      <c r="T223" s="17"/>
      <c r="U223" s="18">
        <v>84.0</v>
      </c>
      <c r="V223" s="24" t="s">
        <v>28247</v>
      </c>
      <c r="W223" s="10">
        <v>44286.0</v>
      </c>
      <c r="X223" s="24" t="s">
        <v>95</v>
      </c>
      <c r="Y223" s="1" t="s">
        <v>199</v>
      </c>
    </row>
    <row r="224">
      <c r="A224" s="24" t="s">
        <v>28248</v>
      </c>
      <c r="B224" s="24" t="s">
        <v>27785</v>
      </c>
      <c r="C224" s="24" t="s">
        <v>28249</v>
      </c>
      <c r="D224" s="17"/>
      <c r="E224" s="17"/>
      <c r="F224" s="17"/>
      <c r="G224" s="17"/>
      <c r="H224" s="17"/>
      <c r="I224" s="17"/>
      <c r="J224" s="29" t="s">
        <v>28250</v>
      </c>
      <c r="K224" s="24" t="s">
        <v>61</v>
      </c>
      <c r="L224" s="24" t="s">
        <v>1091</v>
      </c>
      <c r="M224" s="24" t="s">
        <v>26199</v>
      </c>
      <c r="N224" s="24" t="s">
        <v>28251</v>
      </c>
      <c r="O224" s="24" t="s">
        <v>28252</v>
      </c>
      <c r="P224" s="18">
        <v>1.0</v>
      </c>
      <c r="Q224" s="18">
        <v>1.0</v>
      </c>
      <c r="R224" s="17"/>
      <c r="S224" s="18">
        <v>1.0</v>
      </c>
      <c r="T224" s="17"/>
      <c r="U224" s="18">
        <v>169.0</v>
      </c>
      <c r="V224" s="24" t="s">
        <v>28253</v>
      </c>
      <c r="W224" s="10">
        <v>44274.0</v>
      </c>
      <c r="X224" s="17"/>
      <c r="Y224" s="1" t="s">
        <v>199</v>
      </c>
    </row>
    <row r="225">
      <c r="A225" s="24" t="s">
        <v>28254</v>
      </c>
      <c r="B225" s="24" t="s">
        <v>28255</v>
      </c>
      <c r="C225" s="24" t="s">
        <v>28256</v>
      </c>
      <c r="D225" s="24" t="s">
        <v>28257</v>
      </c>
      <c r="E225" s="24" t="s">
        <v>28258</v>
      </c>
      <c r="F225" s="24"/>
      <c r="G225" s="24" t="s">
        <v>28259</v>
      </c>
      <c r="H225" s="17"/>
      <c r="I225" s="17"/>
      <c r="J225" s="29" t="s">
        <v>28260</v>
      </c>
      <c r="K225" s="24" t="s">
        <v>30</v>
      </c>
      <c r="L225" s="24" t="s">
        <v>1091</v>
      </c>
      <c r="M225" s="24" t="s">
        <v>28261</v>
      </c>
      <c r="N225" s="24" t="s">
        <v>28262</v>
      </c>
      <c r="O225" s="24" t="s">
        <v>28263</v>
      </c>
      <c r="P225" s="18">
        <v>1.0</v>
      </c>
      <c r="Q225" s="17"/>
      <c r="R225" s="17"/>
      <c r="S225" s="17"/>
      <c r="T225" s="18">
        <v>1.0</v>
      </c>
      <c r="U225" s="18">
        <v>3.0</v>
      </c>
      <c r="V225" s="24" t="s">
        <v>28264</v>
      </c>
      <c r="W225" s="9"/>
      <c r="X225" s="24" t="s">
        <v>135</v>
      </c>
      <c r="Y225" s="1" t="s">
        <v>199</v>
      </c>
    </row>
    <row r="226">
      <c r="A226" s="30" t="s">
        <v>28265</v>
      </c>
      <c r="B226" s="30" t="s">
        <v>28266</v>
      </c>
      <c r="C226" s="30" t="s">
        <v>28267</v>
      </c>
      <c r="D226" s="30" t="s">
        <v>28268</v>
      </c>
      <c r="E226" s="30" t="s">
        <v>28269</v>
      </c>
      <c r="F226" s="33"/>
      <c r="G226" s="33"/>
      <c r="H226" s="33"/>
      <c r="I226" s="33"/>
      <c r="J226" s="31" t="s">
        <v>28270</v>
      </c>
      <c r="K226" s="30" t="s">
        <v>30</v>
      </c>
      <c r="L226" s="30" t="s">
        <v>1091</v>
      </c>
      <c r="M226" s="30" t="s">
        <v>26199</v>
      </c>
      <c r="N226" s="30" t="s">
        <v>28271</v>
      </c>
      <c r="O226" s="30" t="s">
        <v>28272</v>
      </c>
      <c r="P226" s="30">
        <v>1.0</v>
      </c>
      <c r="Q226" s="30">
        <v>1.0</v>
      </c>
      <c r="R226" s="33"/>
      <c r="S226" s="33"/>
      <c r="T226" s="33"/>
      <c r="U226" s="30">
        <v>298.0</v>
      </c>
      <c r="V226" s="30" t="s">
        <v>28273</v>
      </c>
      <c r="W226" s="10">
        <v>44253.0</v>
      </c>
      <c r="X226" s="30" t="s">
        <v>95</v>
      </c>
      <c r="Y226" s="1" t="s">
        <v>199</v>
      </c>
    </row>
    <row r="227">
      <c r="A227" s="24" t="s">
        <v>28274</v>
      </c>
      <c r="B227" s="24" t="s">
        <v>28275</v>
      </c>
      <c r="C227" s="24" t="s">
        <v>28276</v>
      </c>
      <c r="D227" s="24" t="s">
        <v>28277</v>
      </c>
      <c r="E227" s="24" t="s">
        <v>28278</v>
      </c>
      <c r="F227" s="24" t="s">
        <v>28279</v>
      </c>
      <c r="G227" s="24" t="s">
        <v>522</v>
      </c>
      <c r="H227" s="24" t="s">
        <v>28280</v>
      </c>
      <c r="I227" s="17"/>
      <c r="J227" s="29" t="s">
        <v>28281</v>
      </c>
      <c r="K227" s="24" t="s">
        <v>30</v>
      </c>
      <c r="L227" s="24" t="s">
        <v>79</v>
      </c>
      <c r="M227" s="24" t="s">
        <v>26879</v>
      </c>
      <c r="N227" s="24" t="s">
        <v>28282</v>
      </c>
      <c r="O227" s="24" t="s">
        <v>28283</v>
      </c>
      <c r="P227" s="18">
        <v>1.0</v>
      </c>
      <c r="Q227" s="18">
        <v>1.0</v>
      </c>
      <c r="R227" s="17"/>
      <c r="S227" s="18">
        <v>12.0</v>
      </c>
      <c r="T227" s="17"/>
      <c r="U227" s="18">
        <v>41.0</v>
      </c>
      <c r="V227" s="24" t="s">
        <v>28284</v>
      </c>
      <c r="W227" s="10">
        <v>44257.0</v>
      </c>
      <c r="X227" s="24" t="s">
        <v>95</v>
      </c>
      <c r="Y227" s="1" t="s">
        <v>199</v>
      </c>
    </row>
    <row r="228">
      <c r="A228" s="24" t="s">
        <v>28285</v>
      </c>
      <c r="B228" s="24" t="s">
        <v>28286</v>
      </c>
      <c r="C228" s="24" t="s">
        <v>28287</v>
      </c>
      <c r="D228" s="24" t="s">
        <v>28288</v>
      </c>
      <c r="E228" s="17"/>
      <c r="F228" s="17"/>
      <c r="G228" s="24" t="s">
        <v>28289</v>
      </c>
      <c r="H228" s="24" t="s">
        <v>28290</v>
      </c>
      <c r="I228" s="24" t="s">
        <v>28291</v>
      </c>
      <c r="J228" s="29" t="s">
        <v>28292</v>
      </c>
      <c r="K228" s="24" t="s">
        <v>401</v>
      </c>
      <c r="L228" s="24" t="s">
        <v>51</v>
      </c>
      <c r="M228" s="24" t="s">
        <v>26573</v>
      </c>
      <c r="N228" s="24" t="s">
        <v>28293</v>
      </c>
      <c r="O228" s="24" t="s">
        <v>28294</v>
      </c>
      <c r="P228" s="18">
        <v>1.0</v>
      </c>
      <c r="Q228" s="18">
        <v>2.0</v>
      </c>
      <c r="R228" s="18">
        <v>1.0</v>
      </c>
      <c r="S228" s="17"/>
      <c r="T228" s="18">
        <v>8.0</v>
      </c>
      <c r="U228" s="18">
        <v>73.0</v>
      </c>
      <c r="V228" s="24" t="s">
        <v>28295</v>
      </c>
      <c r="W228" s="10">
        <v>43059.0</v>
      </c>
      <c r="X228" s="17"/>
      <c r="Y228" s="1" t="s">
        <v>36</v>
      </c>
    </row>
    <row r="229">
      <c r="A229" s="24" t="s">
        <v>28296</v>
      </c>
      <c r="B229" s="24" t="s">
        <v>28297</v>
      </c>
      <c r="C229" s="24" t="s">
        <v>28298</v>
      </c>
      <c r="D229" s="24" t="s">
        <v>28299</v>
      </c>
      <c r="E229" s="24" t="s">
        <v>28300</v>
      </c>
      <c r="F229" s="24"/>
      <c r="G229" s="24" t="s">
        <v>28301</v>
      </c>
      <c r="H229" s="24" t="s">
        <v>28302</v>
      </c>
      <c r="I229" s="24" t="s">
        <v>28303</v>
      </c>
      <c r="J229" s="29" t="s">
        <v>28304</v>
      </c>
      <c r="K229" s="24" t="s">
        <v>61</v>
      </c>
      <c r="L229" s="24" t="s">
        <v>1091</v>
      </c>
      <c r="M229" s="24" t="s">
        <v>28305</v>
      </c>
      <c r="N229" s="24" t="s">
        <v>28306</v>
      </c>
      <c r="O229" s="24" t="s">
        <v>28307</v>
      </c>
      <c r="P229" s="18">
        <v>1.0</v>
      </c>
      <c r="Q229" s="18">
        <v>1.0</v>
      </c>
      <c r="R229" s="17"/>
      <c r="S229" s="17"/>
      <c r="T229" s="17"/>
      <c r="U229" s="18">
        <v>157.0</v>
      </c>
      <c r="V229" s="24" t="s">
        <v>28308</v>
      </c>
      <c r="W229" s="10">
        <v>44221.0</v>
      </c>
      <c r="X229" s="17"/>
      <c r="Y229" s="1" t="s">
        <v>199</v>
      </c>
    </row>
    <row r="230">
      <c r="A230" s="24" t="s">
        <v>28309</v>
      </c>
      <c r="B230" s="24" t="s">
        <v>28310</v>
      </c>
      <c r="C230" s="24" t="s">
        <v>28311</v>
      </c>
      <c r="D230" s="24" t="s">
        <v>28312</v>
      </c>
      <c r="E230" s="17"/>
      <c r="F230" s="17"/>
      <c r="G230" s="24" t="s">
        <v>8325</v>
      </c>
      <c r="H230" s="17"/>
      <c r="I230" s="17"/>
      <c r="J230" s="29" t="s">
        <v>28313</v>
      </c>
      <c r="K230" s="24" t="s">
        <v>61</v>
      </c>
      <c r="L230" s="24" t="s">
        <v>1091</v>
      </c>
      <c r="M230" s="24" t="s">
        <v>26199</v>
      </c>
      <c r="N230" s="24" t="s">
        <v>28314</v>
      </c>
      <c r="O230" s="24" t="s">
        <v>28315</v>
      </c>
      <c r="P230" s="18">
        <v>1.0</v>
      </c>
      <c r="Q230" s="18">
        <v>1.0</v>
      </c>
      <c r="R230" s="17"/>
      <c r="S230" s="17"/>
      <c r="T230" s="17"/>
      <c r="U230" s="18">
        <v>127.0</v>
      </c>
      <c r="V230" s="24" t="s">
        <v>28316</v>
      </c>
      <c r="W230" s="10">
        <v>43943.0</v>
      </c>
      <c r="X230" s="17"/>
      <c r="Y230" s="1" t="s">
        <v>199</v>
      </c>
    </row>
    <row r="231">
      <c r="A231" s="30" t="s">
        <v>28317</v>
      </c>
      <c r="B231" s="30" t="s">
        <v>27573</v>
      </c>
      <c r="C231" s="30" t="s">
        <v>28311</v>
      </c>
      <c r="D231" s="30" t="s">
        <v>28312</v>
      </c>
      <c r="E231" s="33"/>
      <c r="F231" s="33"/>
      <c r="G231" s="30" t="s">
        <v>8325</v>
      </c>
      <c r="H231" s="30" t="s">
        <v>28318</v>
      </c>
      <c r="I231" s="33"/>
      <c r="J231" s="31" t="s">
        <v>28319</v>
      </c>
      <c r="K231" s="30" t="s">
        <v>61</v>
      </c>
      <c r="L231" s="30" t="s">
        <v>1091</v>
      </c>
      <c r="M231" s="30" t="s">
        <v>26199</v>
      </c>
      <c r="N231" s="30" t="s">
        <v>28320</v>
      </c>
      <c r="O231" s="30" t="s">
        <v>28321</v>
      </c>
      <c r="P231" s="30">
        <v>1.0</v>
      </c>
      <c r="Q231" s="30">
        <v>1.0</v>
      </c>
      <c r="R231" s="33"/>
      <c r="S231" s="33"/>
      <c r="T231" s="33"/>
      <c r="U231" s="30">
        <v>202.0</v>
      </c>
      <c r="V231" s="30" t="s">
        <v>28322</v>
      </c>
      <c r="W231" s="10">
        <v>43943.0</v>
      </c>
      <c r="X231" s="33"/>
      <c r="Y231" s="1" t="s">
        <v>199</v>
      </c>
    </row>
    <row r="232">
      <c r="A232" s="24" t="s">
        <v>28323</v>
      </c>
      <c r="B232" s="24" t="s">
        <v>28324</v>
      </c>
      <c r="C232" s="24" t="s">
        <v>28230</v>
      </c>
      <c r="D232" s="24" t="s">
        <v>28231</v>
      </c>
      <c r="E232" s="17"/>
      <c r="F232" s="24" t="s">
        <v>28232</v>
      </c>
      <c r="G232" s="24" t="s">
        <v>28233</v>
      </c>
      <c r="H232" s="24" t="s">
        <v>28325</v>
      </c>
      <c r="I232" s="24"/>
      <c r="J232" s="29" t="s">
        <v>28326</v>
      </c>
      <c r="K232" s="24" t="s">
        <v>61</v>
      </c>
      <c r="L232" s="24" t="s">
        <v>1091</v>
      </c>
      <c r="M232" s="34" t="s">
        <v>26199</v>
      </c>
      <c r="N232" s="24" t="s">
        <v>28327</v>
      </c>
      <c r="O232" s="24" t="s">
        <v>28328</v>
      </c>
      <c r="P232" s="24">
        <v>1.0</v>
      </c>
      <c r="Q232" s="18">
        <v>1.0</v>
      </c>
      <c r="R232" s="18"/>
      <c r="S232" s="17"/>
      <c r="T232" s="17"/>
      <c r="U232" s="24">
        <v>107.0</v>
      </c>
      <c r="V232" s="32" t="s">
        <v>28329</v>
      </c>
      <c r="W232" s="10">
        <v>43943.0</v>
      </c>
      <c r="X232" s="24" t="s">
        <v>95</v>
      </c>
      <c r="Y232" s="1" t="s">
        <v>199</v>
      </c>
    </row>
    <row r="233">
      <c r="A233" s="24" t="s">
        <v>28330</v>
      </c>
      <c r="B233" s="24" t="s">
        <v>28331</v>
      </c>
      <c r="C233" s="24" t="s">
        <v>28332</v>
      </c>
      <c r="D233" s="17"/>
      <c r="E233" s="17"/>
      <c r="F233" s="17"/>
      <c r="G233" s="17"/>
      <c r="H233" s="17"/>
      <c r="I233" s="17"/>
      <c r="J233" s="29" t="s">
        <v>28333</v>
      </c>
      <c r="K233" s="24" t="s">
        <v>61</v>
      </c>
      <c r="L233" s="24" t="s">
        <v>1091</v>
      </c>
      <c r="M233" s="24" t="s">
        <v>26199</v>
      </c>
      <c r="N233" s="24" t="s">
        <v>28334</v>
      </c>
      <c r="O233" s="24" t="s">
        <v>28335</v>
      </c>
      <c r="P233" s="18">
        <v>1.0</v>
      </c>
      <c r="Q233" s="18">
        <v>1.0</v>
      </c>
      <c r="R233" s="17"/>
      <c r="S233" s="17"/>
      <c r="T233" s="17"/>
      <c r="U233" s="18">
        <v>129.0</v>
      </c>
      <c r="V233" s="24" t="s">
        <v>28336</v>
      </c>
      <c r="W233" s="10">
        <v>44218.0</v>
      </c>
      <c r="X233" s="17"/>
      <c r="Y233" s="1" t="s">
        <v>199</v>
      </c>
    </row>
    <row r="234">
      <c r="A234" s="24" t="s">
        <v>28337</v>
      </c>
      <c r="B234" s="24" t="s">
        <v>28338</v>
      </c>
      <c r="C234" s="24" t="s">
        <v>28339</v>
      </c>
      <c r="D234" s="17"/>
      <c r="E234" s="17"/>
      <c r="F234" s="17"/>
      <c r="G234" s="24" t="s">
        <v>15346</v>
      </c>
      <c r="H234" s="24" t="s">
        <v>28338</v>
      </c>
      <c r="I234" s="17"/>
      <c r="J234" s="29" t="s">
        <v>28340</v>
      </c>
      <c r="K234" s="24" t="s">
        <v>30</v>
      </c>
      <c r="L234" s="24" t="s">
        <v>51</v>
      </c>
      <c r="M234" s="24" t="s">
        <v>26688</v>
      </c>
      <c r="N234" s="24" t="s">
        <v>28341</v>
      </c>
      <c r="O234" s="24" t="s">
        <v>28342</v>
      </c>
      <c r="P234" s="18">
        <v>1.0</v>
      </c>
      <c r="Q234" s="18">
        <v>1.0</v>
      </c>
      <c r="R234" s="17"/>
      <c r="S234" s="17"/>
      <c r="T234" s="17"/>
      <c r="U234" s="18">
        <v>6.0</v>
      </c>
      <c r="V234" s="24" t="s">
        <v>28343</v>
      </c>
      <c r="W234" s="10">
        <v>44284.0</v>
      </c>
      <c r="X234" s="17"/>
      <c r="Y234" s="1"/>
    </row>
    <row r="235">
      <c r="A235" s="24" t="s">
        <v>28344</v>
      </c>
      <c r="B235" s="24" t="s">
        <v>26546</v>
      </c>
      <c r="C235" s="24" t="s">
        <v>28345</v>
      </c>
      <c r="D235" s="17"/>
      <c r="E235" s="17"/>
      <c r="F235" s="17"/>
      <c r="G235" s="17"/>
      <c r="H235" s="17"/>
      <c r="I235" s="17"/>
      <c r="J235" s="29" t="s">
        <v>28346</v>
      </c>
      <c r="K235" s="24" t="s">
        <v>61</v>
      </c>
      <c r="L235" s="24" t="s">
        <v>1091</v>
      </c>
      <c r="M235" s="24" t="s">
        <v>26199</v>
      </c>
      <c r="N235" s="24" t="s">
        <v>28347</v>
      </c>
      <c r="O235" s="24" t="s">
        <v>28348</v>
      </c>
      <c r="P235" s="18">
        <v>1.0</v>
      </c>
      <c r="Q235" s="18">
        <v>1.0</v>
      </c>
      <c r="R235" s="17"/>
      <c r="S235" s="17"/>
      <c r="T235" s="17"/>
      <c r="U235" s="18">
        <v>44.0</v>
      </c>
      <c r="V235" s="24" t="s">
        <v>28349</v>
      </c>
      <c r="W235" s="10">
        <v>44278.0</v>
      </c>
      <c r="X235" s="17"/>
      <c r="Y235" s="1" t="s">
        <v>199</v>
      </c>
    </row>
    <row r="236">
      <c r="A236" s="24" t="s">
        <v>28350</v>
      </c>
      <c r="B236" s="24" t="s">
        <v>28351</v>
      </c>
      <c r="C236" s="24" t="s">
        <v>28352</v>
      </c>
      <c r="D236" s="24" t="s">
        <v>28353</v>
      </c>
      <c r="E236" s="24" t="s">
        <v>28354</v>
      </c>
      <c r="F236" s="17"/>
      <c r="G236" s="24" t="s">
        <v>28355</v>
      </c>
      <c r="H236" s="17"/>
      <c r="I236" s="17"/>
      <c r="J236" s="29" t="s">
        <v>28356</v>
      </c>
      <c r="K236" s="24" t="s">
        <v>30</v>
      </c>
      <c r="L236" s="24" t="s">
        <v>51</v>
      </c>
      <c r="M236" s="24" t="s">
        <v>26879</v>
      </c>
      <c r="N236" s="24" t="s">
        <v>28357</v>
      </c>
      <c r="O236" s="24" t="s">
        <v>28358</v>
      </c>
      <c r="P236" s="18">
        <v>1.0</v>
      </c>
      <c r="Q236" s="18">
        <v>1.0</v>
      </c>
      <c r="R236" s="17"/>
      <c r="S236" s="17"/>
      <c r="T236" s="18">
        <v>22.0</v>
      </c>
      <c r="U236" s="18">
        <v>116.0</v>
      </c>
      <c r="V236" s="24" t="s">
        <v>28359</v>
      </c>
      <c r="W236" s="10">
        <v>43778.0</v>
      </c>
      <c r="X236" s="17"/>
      <c r="Y236" s="1"/>
    </row>
    <row r="237">
      <c r="A237" s="24" t="s">
        <v>28360</v>
      </c>
      <c r="B237" s="24" t="s">
        <v>28361</v>
      </c>
      <c r="C237" s="24" t="s">
        <v>28362</v>
      </c>
      <c r="D237" s="17"/>
      <c r="E237" s="17"/>
      <c r="F237" s="17"/>
      <c r="G237" s="17"/>
      <c r="H237" s="17"/>
      <c r="I237" s="17"/>
      <c r="J237" s="29" t="s">
        <v>28363</v>
      </c>
      <c r="K237" s="24" t="s">
        <v>61</v>
      </c>
      <c r="L237" s="24" t="s">
        <v>1091</v>
      </c>
      <c r="M237" s="24" t="s">
        <v>26199</v>
      </c>
      <c r="N237" s="24" t="s">
        <v>28364</v>
      </c>
      <c r="O237" s="24" t="s">
        <v>28365</v>
      </c>
      <c r="P237" s="18">
        <v>1.0</v>
      </c>
      <c r="Q237" s="18">
        <v>1.0</v>
      </c>
      <c r="R237" s="17"/>
      <c r="S237" s="17"/>
      <c r="T237" s="17"/>
      <c r="U237" s="18">
        <v>2.0</v>
      </c>
      <c r="V237" s="24" t="s">
        <v>28366</v>
      </c>
      <c r="W237" s="10">
        <v>44283.0</v>
      </c>
      <c r="X237" s="17"/>
      <c r="Y237" s="1" t="s">
        <v>199</v>
      </c>
    </row>
    <row r="238">
      <c r="A238" s="24" t="s">
        <v>28367</v>
      </c>
      <c r="B238" s="24" t="s">
        <v>28368</v>
      </c>
      <c r="C238" s="24" t="s">
        <v>28362</v>
      </c>
      <c r="D238" s="17"/>
      <c r="E238" s="17"/>
      <c r="F238" s="17"/>
      <c r="G238" s="17"/>
      <c r="H238" s="17"/>
      <c r="I238" s="17"/>
      <c r="J238" s="29" t="s">
        <v>28369</v>
      </c>
      <c r="K238" s="24" t="s">
        <v>61</v>
      </c>
      <c r="L238" s="24" t="s">
        <v>1091</v>
      </c>
      <c r="M238" s="24" t="s">
        <v>26199</v>
      </c>
      <c r="N238" s="24" t="s">
        <v>28370</v>
      </c>
      <c r="O238" s="24" t="s">
        <v>28371</v>
      </c>
      <c r="P238" s="18">
        <v>1.0</v>
      </c>
      <c r="Q238" s="18">
        <v>1.0</v>
      </c>
      <c r="R238" s="17"/>
      <c r="S238" s="17"/>
      <c r="T238" s="17"/>
      <c r="U238" s="18">
        <v>13.0</v>
      </c>
      <c r="V238" s="24" t="s">
        <v>28372</v>
      </c>
      <c r="W238" s="9"/>
      <c r="X238" s="17"/>
      <c r="Y238" s="1" t="s">
        <v>199</v>
      </c>
    </row>
    <row r="239">
      <c r="A239" s="24" t="s">
        <v>28373</v>
      </c>
      <c r="B239" s="24" t="s">
        <v>28374</v>
      </c>
      <c r="C239" s="24" t="s">
        <v>28375</v>
      </c>
      <c r="D239" s="24" t="s">
        <v>28376</v>
      </c>
      <c r="E239" s="17"/>
      <c r="F239" s="24" t="s">
        <v>28377</v>
      </c>
      <c r="G239" s="24" t="s">
        <v>28378</v>
      </c>
      <c r="H239" s="17"/>
      <c r="I239" s="17"/>
      <c r="J239" s="29" t="s">
        <v>28379</v>
      </c>
      <c r="K239" s="24" t="s">
        <v>61</v>
      </c>
      <c r="L239" s="24" t="s">
        <v>1091</v>
      </c>
      <c r="M239" s="24" t="s">
        <v>26199</v>
      </c>
      <c r="N239" s="24" t="s">
        <v>28380</v>
      </c>
      <c r="O239" s="24" t="s">
        <v>28381</v>
      </c>
      <c r="P239" s="18">
        <v>1.0</v>
      </c>
      <c r="Q239" s="18">
        <v>1.0</v>
      </c>
      <c r="R239" s="17"/>
      <c r="S239" s="17"/>
      <c r="T239" s="17"/>
      <c r="U239" s="18">
        <v>144.0</v>
      </c>
      <c r="V239" s="24" t="s">
        <v>28382</v>
      </c>
      <c r="W239" s="10">
        <v>44280.0</v>
      </c>
      <c r="X239" s="24" t="s">
        <v>95</v>
      </c>
      <c r="Y239" s="1" t="s">
        <v>199</v>
      </c>
    </row>
    <row r="240">
      <c r="A240" s="24" t="s">
        <v>28383</v>
      </c>
      <c r="B240" s="24" t="s">
        <v>28384</v>
      </c>
      <c r="C240" s="24" t="s">
        <v>28385</v>
      </c>
      <c r="D240" s="17"/>
      <c r="E240" s="17"/>
      <c r="F240" s="17"/>
      <c r="G240" s="17"/>
      <c r="H240" s="17"/>
      <c r="I240" s="17"/>
      <c r="J240" s="29" t="s">
        <v>28386</v>
      </c>
      <c r="K240" s="24" t="s">
        <v>30</v>
      </c>
      <c r="L240" s="24" t="s">
        <v>1091</v>
      </c>
      <c r="M240" s="24" t="s">
        <v>28387</v>
      </c>
      <c r="N240" s="24" t="s">
        <v>28388</v>
      </c>
      <c r="O240" s="24" t="s">
        <v>28389</v>
      </c>
      <c r="P240" s="18">
        <v>1.0</v>
      </c>
      <c r="Q240" s="18">
        <v>1.0</v>
      </c>
      <c r="R240" s="17"/>
      <c r="S240" s="17"/>
      <c r="T240" s="17"/>
      <c r="U240" s="18">
        <v>4.0</v>
      </c>
      <c r="V240" s="24" t="s">
        <v>28390</v>
      </c>
      <c r="W240" s="9"/>
      <c r="X240" s="17"/>
      <c r="Y240" s="1" t="s">
        <v>199</v>
      </c>
    </row>
    <row r="241">
      <c r="A241" s="24" t="s">
        <v>28391</v>
      </c>
      <c r="B241" s="24" t="s">
        <v>28392</v>
      </c>
      <c r="C241" s="24" t="s">
        <v>28393</v>
      </c>
      <c r="D241" s="24" t="s">
        <v>28394</v>
      </c>
      <c r="E241" s="17"/>
      <c r="F241" s="17"/>
      <c r="G241" s="24" t="s">
        <v>14465</v>
      </c>
      <c r="H241" s="17"/>
      <c r="I241" s="17"/>
      <c r="J241" s="29" t="s">
        <v>28395</v>
      </c>
      <c r="K241" s="24" t="s">
        <v>30</v>
      </c>
      <c r="L241" s="24" t="s">
        <v>51</v>
      </c>
      <c r="M241" s="24" t="s">
        <v>28396</v>
      </c>
      <c r="N241" s="24" t="s">
        <v>28397</v>
      </c>
      <c r="O241" s="24" t="s">
        <v>28398</v>
      </c>
      <c r="P241" s="18">
        <v>1.0</v>
      </c>
      <c r="Q241" s="18">
        <v>1.0</v>
      </c>
      <c r="R241" s="17"/>
      <c r="S241" s="17"/>
      <c r="T241" s="17"/>
      <c r="U241" s="18">
        <v>1.0</v>
      </c>
      <c r="V241" s="24" t="s">
        <v>28399</v>
      </c>
      <c r="W241" s="9"/>
      <c r="X241" s="17"/>
      <c r="Y241" s="1" t="s">
        <v>36</v>
      </c>
    </row>
    <row r="242">
      <c r="A242" s="24" t="s">
        <v>28400</v>
      </c>
      <c r="B242" s="24" t="s">
        <v>21171</v>
      </c>
      <c r="C242" s="24" t="s">
        <v>28401</v>
      </c>
      <c r="D242" s="24" t="s">
        <v>28402</v>
      </c>
      <c r="E242" s="17"/>
      <c r="F242" s="24" t="s">
        <v>28403</v>
      </c>
      <c r="G242" s="24" t="s">
        <v>5415</v>
      </c>
      <c r="H242" s="24" t="s">
        <v>28404</v>
      </c>
      <c r="I242" s="17"/>
      <c r="J242" s="29" t="s">
        <v>28405</v>
      </c>
      <c r="K242" s="24" t="s">
        <v>401</v>
      </c>
      <c r="L242" s="24" t="s">
        <v>51</v>
      </c>
      <c r="M242" s="24" t="s">
        <v>51</v>
      </c>
      <c r="N242" s="24" t="s">
        <v>28406</v>
      </c>
      <c r="O242" s="24" t="s">
        <v>28407</v>
      </c>
      <c r="P242" s="18">
        <v>1.0</v>
      </c>
      <c r="Q242" s="18">
        <v>1.0</v>
      </c>
      <c r="R242" s="17"/>
      <c r="S242" s="17"/>
      <c r="T242" s="17"/>
      <c r="U242" s="18">
        <v>9.0</v>
      </c>
      <c r="V242" s="24" t="s">
        <v>28408</v>
      </c>
      <c r="W242" s="9"/>
      <c r="X242" s="24" t="s">
        <v>95</v>
      </c>
      <c r="Y242" s="1" t="s">
        <v>36</v>
      </c>
    </row>
    <row r="243">
      <c r="A243" s="24" t="s">
        <v>28409</v>
      </c>
      <c r="B243" s="24" t="s">
        <v>28410</v>
      </c>
      <c r="C243" s="24" t="s">
        <v>28411</v>
      </c>
      <c r="D243" s="24" t="s">
        <v>28412</v>
      </c>
      <c r="E243" s="24" t="s">
        <v>28413</v>
      </c>
      <c r="F243" s="17"/>
      <c r="G243" s="24" t="s">
        <v>28414</v>
      </c>
      <c r="H243" s="24" t="s">
        <v>28415</v>
      </c>
      <c r="I243" s="24" t="s">
        <v>28416</v>
      </c>
      <c r="J243" s="29" t="s">
        <v>28417</v>
      </c>
      <c r="K243" s="24" t="s">
        <v>30</v>
      </c>
      <c r="L243" s="24" t="s">
        <v>51</v>
      </c>
      <c r="M243" s="24" t="s">
        <v>28418</v>
      </c>
      <c r="N243" s="24" t="s">
        <v>28419</v>
      </c>
      <c r="O243" s="24" t="s">
        <v>28420</v>
      </c>
      <c r="P243" s="18">
        <v>2.0</v>
      </c>
      <c r="Q243" s="18">
        <v>2.0</v>
      </c>
      <c r="R243" s="18">
        <v>3.0</v>
      </c>
      <c r="S243" s="17"/>
      <c r="T243" s="18">
        <v>4.0</v>
      </c>
      <c r="U243" s="18">
        <v>54.0</v>
      </c>
      <c r="V243" s="24" t="s">
        <v>28421</v>
      </c>
      <c r="W243" s="10">
        <v>43931.0</v>
      </c>
      <c r="X243" s="24"/>
      <c r="Y243" s="1"/>
    </row>
    <row r="244">
      <c r="A244" s="24" t="s">
        <v>28422</v>
      </c>
      <c r="B244" s="24" t="s">
        <v>28423</v>
      </c>
      <c r="C244" s="24" t="s">
        <v>28424</v>
      </c>
      <c r="D244" s="24" t="s">
        <v>28425</v>
      </c>
      <c r="E244" s="17"/>
      <c r="F244" s="17"/>
      <c r="G244" s="17"/>
      <c r="H244" s="17"/>
      <c r="I244" s="17"/>
      <c r="J244" s="29" t="s">
        <v>28426</v>
      </c>
      <c r="K244" s="24" t="s">
        <v>30</v>
      </c>
      <c r="L244" s="24" t="s">
        <v>1091</v>
      </c>
      <c r="M244" s="24" t="s">
        <v>1091</v>
      </c>
      <c r="N244" s="24" t="s">
        <v>28427</v>
      </c>
      <c r="O244" s="24" t="s">
        <v>28428</v>
      </c>
      <c r="P244" s="18">
        <v>1.0</v>
      </c>
      <c r="Q244" s="18">
        <v>1.0</v>
      </c>
      <c r="R244" s="17"/>
      <c r="S244" s="17"/>
      <c r="T244" s="17"/>
      <c r="U244" s="18">
        <v>4.0</v>
      </c>
      <c r="V244" s="24" t="s">
        <v>28429</v>
      </c>
      <c r="W244" s="10">
        <v>44278.0</v>
      </c>
      <c r="X244" s="17"/>
      <c r="Y244" s="1" t="s">
        <v>199</v>
      </c>
    </row>
    <row r="245">
      <c r="A245" s="30" t="s">
        <v>28430</v>
      </c>
      <c r="B245" s="30" t="s">
        <v>28431</v>
      </c>
      <c r="C245" s="30" t="s">
        <v>28432</v>
      </c>
      <c r="D245" s="33"/>
      <c r="E245" s="33"/>
      <c r="F245" s="33"/>
      <c r="G245" s="33"/>
      <c r="H245" s="30" t="s">
        <v>28433</v>
      </c>
      <c r="I245" s="33"/>
      <c r="J245" s="31" t="s">
        <v>28434</v>
      </c>
      <c r="K245" s="30" t="s">
        <v>30</v>
      </c>
      <c r="L245" s="30" t="s">
        <v>1091</v>
      </c>
      <c r="M245" s="30" t="s">
        <v>26290</v>
      </c>
      <c r="N245" s="30" t="s">
        <v>28435</v>
      </c>
      <c r="O245" s="30" t="s">
        <v>28436</v>
      </c>
      <c r="P245" s="30">
        <v>1.0</v>
      </c>
      <c r="Q245" s="30">
        <v>1.0</v>
      </c>
      <c r="R245" s="33"/>
      <c r="S245" s="33"/>
      <c r="T245" s="33"/>
      <c r="U245" s="30">
        <v>16.0</v>
      </c>
      <c r="V245" s="30" t="s">
        <v>28437</v>
      </c>
      <c r="W245" s="10">
        <v>44241.0</v>
      </c>
      <c r="X245" s="33"/>
      <c r="Y245" s="1" t="s">
        <v>199</v>
      </c>
    </row>
    <row r="246">
      <c r="A246" s="24" t="s">
        <v>28438</v>
      </c>
      <c r="B246" s="24" t="s">
        <v>2261</v>
      </c>
      <c r="C246" s="24" t="s">
        <v>28175</v>
      </c>
      <c r="D246" s="24" t="s">
        <v>28176</v>
      </c>
      <c r="E246" s="17"/>
      <c r="F246" s="19" t="s">
        <v>28177</v>
      </c>
      <c r="G246" s="24" t="s">
        <v>28178</v>
      </c>
      <c r="H246" s="17"/>
      <c r="I246" s="17"/>
      <c r="J246" s="29" t="s">
        <v>28439</v>
      </c>
      <c r="K246" s="24" t="s">
        <v>30</v>
      </c>
      <c r="L246" s="24" t="s">
        <v>1091</v>
      </c>
      <c r="M246" s="24" t="s">
        <v>26199</v>
      </c>
      <c r="N246" s="24" t="s">
        <v>28440</v>
      </c>
      <c r="O246" s="24" t="s">
        <v>28441</v>
      </c>
      <c r="P246" s="18">
        <v>1.0</v>
      </c>
      <c r="Q246" s="18">
        <v>1.0</v>
      </c>
      <c r="R246" s="17"/>
      <c r="S246" s="17"/>
      <c r="T246" s="17"/>
      <c r="U246" s="18">
        <v>40.0</v>
      </c>
      <c r="V246" s="24" t="s">
        <v>28442</v>
      </c>
      <c r="W246" s="9"/>
      <c r="X246" s="24" t="s">
        <v>95</v>
      </c>
      <c r="Y246" s="1" t="s">
        <v>168</v>
      </c>
    </row>
    <row r="247">
      <c r="A247" s="24" t="s">
        <v>28443</v>
      </c>
      <c r="B247" s="24" t="s">
        <v>28444</v>
      </c>
      <c r="C247" s="24" t="s">
        <v>28445</v>
      </c>
      <c r="D247" s="24" t="s">
        <v>28446</v>
      </c>
      <c r="E247" s="17"/>
      <c r="F247" s="17"/>
      <c r="G247" s="17"/>
      <c r="H247" s="17"/>
      <c r="I247" s="17"/>
      <c r="J247" s="29" t="s">
        <v>28447</v>
      </c>
      <c r="K247" s="24" t="s">
        <v>30</v>
      </c>
      <c r="L247" s="24" t="s">
        <v>79</v>
      </c>
      <c r="M247" s="24" t="s">
        <v>28448</v>
      </c>
      <c r="N247" s="24" t="s">
        <v>28449</v>
      </c>
      <c r="O247" s="24" t="s">
        <v>28450</v>
      </c>
      <c r="P247" s="18">
        <v>3.0</v>
      </c>
      <c r="Q247" s="18">
        <v>3.0</v>
      </c>
      <c r="R247" s="17"/>
      <c r="S247" s="17"/>
      <c r="T247" s="17"/>
      <c r="U247" s="18">
        <v>18.0</v>
      </c>
      <c r="V247" s="24" t="s">
        <v>28451</v>
      </c>
      <c r="W247" s="10">
        <v>44275.0</v>
      </c>
      <c r="X247" s="17"/>
      <c r="Y247" s="1" t="s">
        <v>168</v>
      </c>
    </row>
    <row r="248">
      <c r="A248" s="24" t="s">
        <v>28452</v>
      </c>
      <c r="B248" s="24" t="s">
        <v>28453</v>
      </c>
      <c r="C248" s="24" t="s">
        <v>27976</v>
      </c>
      <c r="D248" s="17"/>
      <c r="E248" s="17"/>
      <c r="F248" s="17"/>
      <c r="G248" s="17"/>
      <c r="H248" s="24" t="s">
        <v>28454</v>
      </c>
      <c r="I248" s="24" t="s">
        <v>28455</v>
      </c>
      <c r="J248" s="29" t="s">
        <v>28456</v>
      </c>
      <c r="K248" s="24" t="s">
        <v>401</v>
      </c>
      <c r="L248" s="24" t="s">
        <v>1091</v>
      </c>
      <c r="M248" s="24" t="s">
        <v>26418</v>
      </c>
      <c r="N248" s="24" t="s">
        <v>28457</v>
      </c>
      <c r="O248" s="24" t="s">
        <v>28458</v>
      </c>
      <c r="P248" s="18">
        <v>3.0</v>
      </c>
      <c r="Q248" s="18">
        <v>2.0</v>
      </c>
      <c r="R248" s="18">
        <v>6.0</v>
      </c>
      <c r="S248" s="18">
        <v>2.0</v>
      </c>
      <c r="T248" s="18">
        <v>32.0</v>
      </c>
      <c r="U248" s="18">
        <v>257.0</v>
      </c>
      <c r="V248" s="24" t="s">
        <v>28459</v>
      </c>
      <c r="W248" s="10">
        <v>43577.0</v>
      </c>
      <c r="X248" s="17"/>
      <c r="Y248" s="1" t="s">
        <v>36</v>
      </c>
    </row>
    <row r="249">
      <c r="A249" s="24" t="s">
        <v>28460</v>
      </c>
      <c r="B249" s="24" t="s">
        <v>28461</v>
      </c>
      <c r="C249" s="24" t="s">
        <v>28462</v>
      </c>
      <c r="D249" s="24" t="s">
        <v>28463</v>
      </c>
      <c r="E249" s="24" t="s">
        <v>28464</v>
      </c>
      <c r="F249" s="17"/>
      <c r="G249" s="24" t="s">
        <v>17320</v>
      </c>
      <c r="H249" s="17"/>
      <c r="I249" s="17"/>
      <c r="J249" s="29" t="s">
        <v>28465</v>
      </c>
      <c r="K249" s="24" t="s">
        <v>30</v>
      </c>
      <c r="L249" s="24" t="s">
        <v>51</v>
      </c>
      <c r="M249" s="24" t="s">
        <v>28466</v>
      </c>
      <c r="N249" s="24" t="s">
        <v>28467</v>
      </c>
      <c r="O249" s="24" t="s">
        <v>28468</v>
      </c>
      <c r="P249" s="18">
        <v>1.0</v>
      </c>
      <c r="Q249" s="18">
        <v>1.0</v>
      </c>
      <c r="R249" s="17"/>
      <c r="S249" s="17"/>
      <c r="T249" s="17"/>
      <c r="U249" s="18">
        <v>5.0</v>
      </c>
      <c r="V249" s="24" t="s">
        <v>28469</v>
      </c>
      <c r="W249" s="9"/>
      <c r="X249" s="17"/>
      <c r="Y249" s="1" t="s">
        <v>168</v>
      </c>
    </row>
    <row r="250">
      <c r="A250" s="24" t="s">
        <v>28470</v>
      </c>
      <c r="B250" s="24" t="s">
        <v>28471</v>
      </c>
      <c r="C250" s="24" t="s">
        <v>28175</v>
      </c>
      <c r="D250" s="24" t="s">
        <v>28176</v>
      </c>
      <c r="E250" s="17"/>
      <c r="F250" s="29" t="s">
        <v>28177</v>
      </c>
      <c r="G250" s="24" t="s">
        <v>28178</v>
      </c>
      <c r="H250" s="17"/>
      <c r="I250" s="17"/>
      <c r="J250" s="29" t="s">
        <v>28472</v>
      </c>
      <c r="K250" s="24" t="s">
        <v>30</v>
      </c>
      <c r="L250" s="24" t="s">
        <v>1091</v>
      </c>
      <c r="M250" s="24" t="s">
        <v>26199</v>
      </c>
      <c r="N250" s="24" t="s">
        <v>28473</v>
      </c>
      <c r="O250" s="24" t="s">
        <v>28474</v>
      </c>
      <c r="P250" s="18">
        <v>1.0</v>
      </c>
      <c r="Q250" s="18">
        <v>1.0</v>
      </c>
      <c r="R250" s="17"/>
      <c r="S250" s="17"/>
      <c r="T250" s="17"/>
      <c r="U250" s="18">
        <v>23.0</v>
      </c>
      <c r="V250" s="24" t="s">
        <v>28475</v>
      </c>
      <c r="W250" s="10">
        <v>44276.0</v>
      </c>
      <c r="X250" s="24" t="s">
        <v>95</v>
      </c>
      <c r="Y250" s="1" t="s">
        <v>168</v>
      </c>
    </row>
    <row r="251">
      <c r="A251" s="30" t="s">
        <v>28476</v>
      </c>
      <c r="B251" s="30" t="s">
        <v>28477</v>
      </c>
      <c r="C251" s="30" t="s">
        <v>28478</v>
      </c>
      <c r="D251" s="30" t="s">
        <v>28479</v>
      </c>
      <c r="E251" s="33"/>
      <c r="F251" s="30" t="s">
        <v>28480</v>
      </c>
      <c r="G251" s="30" t="s">
        <v>23161</v>
      </c>
      <c r="H251" s="30" t="s">
        <v>28481</v>
      </c>
      <c r="I251" s="33"/>
      <c r="J251" s="31" t="s">
        <v>28482</v>
      </c>
      <c r="K251" s="30" t="s">
        <v>401</v>
      </c>
      <c r="L251" s="30" t="s">
        <v>51</v>
      </c>
      <c r="M251" s="30" t="s">
        <v>28448</v>
      </c>
      <c r="N251" s="30" t="s">
        <v>28483</v>
      </c>
      <c r="O251" s="30" t="s">
        <v>28484</v>
      </c>
      <c r="P251" s="30">
        <v>1.0</v>
      </c>
      <c r="Q251" s="30">
        <v>1.0</v>
      </c>
      <c r="R251" s="33"/>
      <c r="S251" s="33"/>
      <c r="T251" s="33"/>
      <c r="U251" s="30">
        <v>62.0</v>
      </c>
      <c r="V251" s="30" t="s">
        <v>28485</v>
      </c>
      <c r="W251" s="10">
        <v>44161.0</v>
      </c>
      <c r="X251" s="30" t="s">
        <v>95</v>
      </c>
      <c r="Y251" s="1" t="s">
        <v>168</v>
      </c>
    </row>
    <row r="252">
      <c r="A252" s="24" t="s">
        <v>28486</v>
      </c>
      <c r="B252" s="24" t="s">
        <v>28487</v>
      </c>
      <c r="C252" s="24" t="s">
        <v>28488</v>
      </c>
      <c r="D252" s="24" t="s">
        <v>28489</v>
      </c>
      <c r="E252" s="24" t="s">
        <v>28490</v>
      </c>
      <c r="F252" s="24"/>
      <c r="G252" s="24" t="s">
        <v>11611</v>
      </c>
      <c r="H252" s="17"/>
      <c r="I252" s="17"/>
      <c r="J252" s="29" t="s">
        <v>28491</v>
      </c>
      <c r="K252" s="24" t="s">
        <v>61</v>
      </c>
      <c r="L252" s="24" t="s">
        <v>1091</v>
      </c>
      <c r="M252" s="24" t="s">
        <v>26199</v>
      </c>
      <c r="N252" s="24" t="s">
        <v>28492</v>
      </c>
      <c r="O252" s="24" t="s">
        <v>28493</v>
      </c>
      <c r="P252" s="18">
        <v>1.0</v>
      </c>
      <c r="Q252" s="18">
        <v>1.0</v>
      </c>
      <c r="R252" s="17"/>
      <c r="S252" s="17"/>
      <c r="T252" s="17"/>
      <c r="U252" s="18">
        <v>103.0</v>
      </c>
      <c r="V252" s="24" t="s">
        <v>28494</v>
      </c>
      <c r="W252" s="10">
        <v>43943.0</v>
      </c>
      <c r="X252" s="24" t="s">
        <v>95</v>
      </c>
      <c r="Y252" s="1" t="s">
        <v>199</v>
      </c>
    </row>
    <row r="253">
      <c r="A253" s="24" t="s">
        <v>28495</v>
      </c>
      <c r="B253" s="24" t="s">
        <v>28496</v>
      </c>
      <c r="C253" s="24" t="s">
        <v>28497</v>
      </c>
      <c r="D253" s="17"/>
      <c r="E253" s="17"/>
      <c r="F253" s="17"/>
      <c r="G253" s="17"/>
      <c r="H253" s="24" t="s">
        <v>28498</v>
      </c>
      <c r="I253" s="17"/>
      <c r="J253" s="29" t="s">
        <v>28499</v>
      </c>
      <c r="K253" s="24" t="s">
        <v>11191</v>
      </c>
      <c r="L253" s="24" t="s">
        <v>1091</v>
      </c>
      <c r="M253" s="24" t="s">
        <v>26418</v>
      </c>
      <c r="N253" s="24" t="s">
        <v>28500</v>
      </c>
      <c r="O253" s="24" t="s">
        <v>28501</v>
      </c>
      <c r="P253" s="18">
        <v>13.0</v>
      </c>
      <c r="Q253" s="18">
        <v>2.0</v>
      </c>
      <c r="R253" s="18">
        <v>81.0</v>
      </c>
      <c r="S253" s="18">
        <v>4.0</v>
      </c>
      <c r="T253" s="18">
        <v>5.0</v>
      </c>
      <c r="U253" s="18">
        <v>46.0</v>
      </c>
      <c r="V253" s="24" t="s">
        <v>28502</v>
      </c>
      <c r="W253" s="10">
        <v>43627.0</v>
      </c>
      <c r="X253" s="24" t="s">
        <v>95</v>
      </c>
      <c r="Y253" s="1" t="s">
        <v>36</v>
      </c>
    </row>
    <row r="254">
      <c r="A254" s="24" t="s">
        <v>28503</v>
      </c>
      <c r="B254" s="24" t="s">
        <v>28504</v>
      </c>
      <c r="C254" s="24" t="s">
        <v>28505</v>
      </c>
      <c r="D254" s="24" t="s">
        <v>28506</v>
      </c>
      <c r="E254" s="24" t="s">
        <v>28507</v>
      </c>
      <c r="F254" s="24" t="s">
        <v>28508</v>
      </c>
      <c r="G254" s="24" t="s">
        <v>28509</v>
      </c>
      <c r="H254" s="24" t="s">
        <v>28510</v>
      </c>
      <c r="I254" s="17"/>
      <c r="J254" s="29" t="s">
        <v>28511</v>
      </c>
      <c r="K254" s="24" t="s">
        <v>30</v>
      </c>
      <c r="L254" s="24" t="s">
        <v>4390</v>
      </c>
      <c r="M254" s="24" t="s">
        <v>28512</v>
      </c>
      <c r="N254" s="24" t="s">
        <v>28513</v>
      </c>
      <c r="O254" s="24" t="s">
        <v>28514</v>
      </c>
      <c r="P254" s="18">
        <v>2.0</v>
      </c>
      <c r="Q254" s="18">
        <v>1.0</v>
      </c>
      <c r="R254" s="17"/>
      <c r="S254" s="17"/>
      <c r="T254" s="17"/>
      <c r="U254" s="18">
        <v>134.0</v>
      </c>
      <c r="V254" s="24" t="s">
        <v>28515</v>
      </c>
      <c r="W254" s="10">
        <v>43736.0</v>
      </c>
      <c r="X254" s="24" t="s">
        <v>95</v>
      </c>
      <c r="Y254" s="1" t="s">
        <v>36</v>
      </c>
    </row>
    <row r="255">
      <c r="A255" s="24" t="s">
        <v>28516</v>
      </c>
      <c r="B255" s="24" t="s">
        <v>28517</v>
      </c>
      <c r="C255" s="24" t="s">
        <v>28518</v>
      </c>
      <c r="D255" s="17"/>
      <c r="E255" s="17"/>
      <c r="F255" s="17"/>
      <c r="G255" s="17"/>
      <c r="H255" s="17"/>
      <c r="I255" s="17"/>
      <c r="J255" s="29" t="s">
        <v>28519</v>
      </c>
      <c r="K255" s="24" t="s">
        <v>30</v>
      </c>
      <c r="L255" s="24" t="s">
        <v>51</v>
      </c>
      <c r="M255" s="24" t="s">
        <v>28520</v>
      </c>
      <c r="N255" s="24" t="s">
        <v>28521</v>
      </c>
      <c r="O255" s="24" t="s">
        <v>28522</v>
      </c>
      <c r="P255" s="18">
        <v>1.0</v>
      </c>
      <c r="Q255" s="18">
        <v>1.0</v>
      </c>
      <c r="R255" s="17"/>
      <c r="S255" s="17"/>
      <c r="T255" s="17"/>
      <c r="U255" s="18">
        <v>7.0</v>
      </c>
      <c r="V255" s="24" t="s">
        <v>28523</v>
      </c>
      <c r="W255" s="9"/>
      <c r="X255" s="17"/>
      <c r="Y255" s="1" t="s">
        <v>168</v>
      </c>
    </row>
    <row r="256">
      <c r="A256" s="24" t="s">
        <v>28524</v>
      </c>
      <c r="B256" s="24" t="s">
        <v>28525</v>
      </c>
      <c r="C256" s="24" t="s">
        <v>28518</v>
      </c>
      <c r="D256" s="17"/>
      <c r="E256" s="17"/>
      <c r="F256" s="17"/>
      <c r="G256" s="17"/>
      <c r="H256" s="17"/>
      <c r="I256" s="17"/>
      <c r="J256" s="29" t="s">
        <v>28526</v>
      </c>
      <c r="K256" s="24" t="s">
        <v>30</v>
      </c>
      <c r="L256" s="24" t="s">
        <v>51</v>
      </c>
      <c r="M256" s="24" t="s">
        <v>28520</v>
      </c>
      <c r="N256" s="24" t="s">
        <v>28527</v>
      </c>
      <c r="O256" s="24" t="s">
        <v>28528</v>
      </c>
      <c r="P256" s="18">
        <v>1.0</v>
      </c>
      <c r="Q256" s="18">
        <v>1.0</v>
      </c>
      <c r="R256" s="17"/>
      <c r="S256" s="17"/>
      <c r="T256" s="17"/>
      <c r="U256" s="18">
        <v>17.0</v>
      </c>
      <c r="V256" s="24" t="s">
        <v>28529</v>
      </c>
      <c r="W256" s="10">
        <v>44260.0</v>
      </c>
      <c r="X256" s="17"/>
      <c r="Y256" s="1" t="s">
        <v>168</v>
      </c>
    </row>
    <row r="257">
      <c r="A257" s="24" t="s">
        <v>28530</v>
      </c>
      <c r="B257" s="24" t="s">
        <v>26546</v>
      </c>
      <c r="C257" s="24" t="s">
        <v>28531</v>
      </c>
      <c r="D257" s="17"/>
      <c r="E257" s="17"/>
      <c r="F257" s="17"/>
      <c r="G257" s="17"/>
      <c r="H257" s="17"/>
      <c r="I257" s="17"/>
      <c r="J257" s="29" t="s">
        <v>28532</v>
      </c>
      <c r="K257" s="24" t="s">
        <v>61</v>
      </c>
      <c r="L257" s="24" t="s">
        <v>1091</v>
      </c>
      <c r="M257" s="24" t="s">
        <v>26199</v>
      </c>
      <c r="N257" s="24" t="s">
        <v>28533</v>
      </c>
      <c r="O257" s="24" t="s">
        <v>28534</v>
      </c>
      <c r="P257" s="18">
        <v>1.0</v>
      </c>
      <c r="Q257" s="18">
        <v>1.0</v>
      </c>
      <c r="R257" s="17"/>
      <c r="S257" s="17"/>
      <c r="T257" s="17"/>
      <c r="U257" s="18">
        <v>423.0</v>
      </c>
      <c r="V257" s="24" t="s">
        <v>28535</v>
      </c>
      <c r="W257" s="10">
        <v>43943.0</v>
      </c>
      <c r="X257" s="17"/>
      <c r="Y257" s="1" t="s">
        <v>199</v>
      </c>
    </row>
    <row r="258">
      <c r="A258" s="24" t="s">
        <v>28536</v>
      </c>
      <c r="B258" s="24" t="s">
        <v>28537</v>
      </c>
      <c r="C258" s="24" t="s">
        <v>28538</v>
      </c>
      <c r="D258" s="17"/>
      <c r="E258" s="17"/>
      <c r="F258" s="17"/>
      <c r="G258" s="17"/>
      <c r="H258" s="24" t="s">
        <v>28539</v>
      </c>
      <c r="I258" s="17"/>
      <c r="J258" s="29" t="s">
        <v>28540</v>
      </c>
      <c r="K258" s="24" t="s">
        <v>30</v>
      </c>
      <c r="L258" s="24" t="s">
        <v>1091</v>
      </c>
      <c r="M258" s="24" t="s">
        <v>26199</v>
      </c>
      <c r="N258" s="24" t="s">
        <v>28541</v>
      </c>
      <c r="O258" s="24" t="s">
        <v>28542</v>
      </c>
      <c r="P258" s="18">
        <v>1.0</v>
      </c>
      <c r="Q258" s="18">
        <v>1.0</v>
      </c>
      <c r="R258" s="17"/>
      <c r="S258" s="17"/>
      <c r="T258" s="17"/>
      <c r="U258" s="18">
        <v>17.0</v>
      </c>
      <c r="V258" s="24" t="s">
        <v>28543</v>
      </c>
      <c r="W258" s="10">
        <v>44257.0</v>
      </c>
      <c r="X258" s="17"/>
      <c r="Y258" s="1" t="s">
        <v>168</v>
      </c>
    </row>
    <row r="259">
      <c r="A259" s="24" t="s">
        <v>28544</v>
      </c>
      <c r="B259" s="24" t="s">
        <v>28545</v>
      </c>
      <c r="C259" s="24" t="s">
        <v>28546</v>
      </c>
      <c r="D259" s="17"/>
      <c r="E259" s="17"/>
      <c r="F259" s="17"/>
      <c r="G259" s="17"/>
      <c r="H259" s="24" t="s">
        <v>28547</v>
      </c>
      <c r="I259" s="17"/>
      <c r="J259" s="29" t="s">
        <v>28548</v>
      </c>
      <c r="K259" s="24" t="s">
        <v>401</v>
      </c>
      <c r="L259" s="24" t="s">
        <v>1091</v>
      </c>
      <c r="M259" s="24" t="s">
        <v>26290</v>
      </c>
      <c r="N259" s="24" t="s">
        <v>28549</v>
      </c>
      <c r="O259" s="24" t="s">
        <v>28550</v>
      </c>
      <c r="P259" s="18">
        <v>1.0</v>
      </c>
      <c r="Q259" s="18">
        <v>1.0</v>
      </c>
      <c r="R259" s="17"/>
      <c r="S259" s="17"/>
      <c r="T259" s="17"/>
      <c r="U259" s="18">
        <v>1.0</v>
      </c>
      <c r="V259" s="24" t="s">
        <v>28551</v>
      </c>
      <c r="W259" s="9"/>
      <c r="X259" s="17"/>
      <c r="Y259" s="1" t="s">
        <v>36</v>
      </c>
    </row>
    <row r="260">
      <c r="A260" s="24" t="s">
        <v>28552</v>
      </c>
      <c r="B260" s="24" t="s">
        <v>28553</v>
      </c>
      <c r="C260" s="24" t="s">
        <v>28554</v>
      </c>
      <c r="D260" s="17"/>
      <c r="E260" s="17"/>
      <c r="F260" s="17"/>
      <c r="G260" s="17"/>
      <c r="H260" s="17"/>
      <c r="I260" s="17"/>
      <c r="J260" s="29" t="s">
        <v>28555</v>
      </c>
      <c r="K260" s="24" t="s">
        <v>61</v>
      </c>
      <c r="L260" s="24" t="s">
        <v>1091</v>
      </c>
      <c r="M260" s="24" t="s">
        <v>26199</v>
      </c>
      <c r="N260" s="24" t="s">
        <v>28556</v>
      </c>
      <c r="O260" s="24" t="s">
        <v>28557</v>
      </c>
      <c r="P260" s="18">
        <v>1.0</v>
      </c>
      <c r="Q260" s="18">
        <v>1.0</v>
      </c>
      <c r="R260" s="17"/>
      <c r="S260" s="17"/>
      <c r="T260" s="17"/>
      <c r="U260" s="18">
        <v>54.0</v>
      </c>
      <c r="V260" s="24" t="s">
        <v>28558</v>
      </c>
      <c r="W260" s="10">
        <v>44268.0</v>
      </c>
      <c r="X260" s="17"/>
      <c r="Y260" s="1" t="s">
        <v>199</v>
      </c>
    </row>
    <row r="261">
      <c r="A261" s="24" t="s">
        <v>28559</v>
      </c>
      <c r="B261" s="24" t="s">
        <v>4184</v>
      </c>
      <c r="C261" s="24" t="s">
        <v>28560</v>
      </c>
      <c r="D261" s="17"/>
      <c r="E261" s="17"/>
      <c r="F261" s="17"/>
      <c r="G261" s="17"/>
      <c r="H261" s="17"/>
      <c r="I261" s="17"/>
      <c r="J261" s="29" t="s">
        <v>28561</v>
      </c>
      <c r="K261" s="24" t="s">
        <v>61</v>
      </c>
      <c r="L261" s="24" t="s">
        <v>1091</v>
      </c>
      <c r="M261" s="24" t="s">
        <v>26199</v>
      </c>
      <c r="N261" s="24" t="s">
        <v>28562</v>
      </c>
      <c r="O261" s="24" t="s">
        <v>28563</v>
      </c>
      <c r="P261" s="18">
        <v>1.0</v>
      </c>
      <c r="Q261" s="18">
        <v>1.0</v>
      </c>
      <c r="R261" s="17"/>
      <c r="S261" s="17"/>
      <c r="T261" s="17"/>
      <c r="U261" s="18">
        <v>60.0</v>
      </c>
      <c r="V261" s="24" t="s">
        <v>28564</v>
      </c>
      <c r="W261" s="10">
        <v>44263.0</v>
      </c>
      <c r="X261" s="17"/>
      <c r="Y261" s="1" t="s">
        <v>199</v>
      </c>
    </row>
    <row r="262">
      <c r="A262" s="30" t="s">
        <v>28565</v>
      </c>
      <c r="B262" s="30" t="s">
        <v>28566</v>
      </c>
      <c r="C262" s="30" t="s">
        <v>28567</v>
      </c>
      <c r="D262" s="30" t="s">
        <v>28568</v>
      </c>
      <c r="E262" s="33"/>
      <c r="F262" s="33"/>
      <c r="G262" s="33"/>
      <c r="H262" s="33"/>
      <c r="I262" s="33"/>
      <c r="J262" s="31" t="s">
        <v>28569</v>
      </c>
      <c r="K262" s="30" t="s">
        <v>30</v>
      </c>
      <c r="L262" s="30" t="s">
        <v>51</v>
      </c>
      <c r="M262" s="30" t="s">
        <v>27537</v>
      </c>
      <c r="N262" s="30" t="s">
        <v>28570</v>
      </c>
      <c r="O262" s="30" t="s">
        <v>28571</v>
      </c>
      <c r="P262" s="30">
        <v>1.0</v>
      </c>
      <c r="Q262" s="30">
        <v>1.0</v>
      </c>
      <c r="R262" s="33"/>
      <c r="S262" s="33"/>
      <c r="T262" s="33"/>
      <c r="U262" s="30">
        <v>1.0</v>
      </c>
      <c r="V262" s="30" t="s">
        <v>28572</v>
      </c>
      <c r="W262" s="10">
        <v>44270.0</v>
      </c>
      <c r="X262" s="33"/>
      <c r="Y262" s="1" t="s">
        <v>168</v>
      </c>
    </row>
    <row r="263">
      <c r="A263" s="24" t="s">
        <v>28573</v>
      </c>
      <c r="B263" s="24" t="s">
        <v>28574</v>
      </c>
      <c r="C263" s="24" t="s">
        <v>28575</v>
      </c>
      <c r="D263" s="24" t="s">
        <v>28576</v>
      </c>
      <c r="E263" s="17"/>
      <c r="F263" s="24" t="s">
        <v>28577</v>
      </c>
      <c r="G263" s="24" t="s">
        <v>28578</v>
      </c>
      <c r="H263" s="17"/>
      <c r="I263" s="17"/>
      <c r="J263" s="29" t="s">
        <v>28579</v>
      </c>
      <c r="K263" s="24" t="s">
        <v>61</v>
      </c>
      <c r="L263" s="24" t="s">
        <v>1091</v>
      </c>
      <c r="M263" s="24" t="s">
        <v>26199</v>
      </c>
      <c r="N263" s="24" t="s">
        <v>28580</v>
      </c>
      <c r="O263" s="24" t="s">
        <v>28581</v>
      </c>
      <c r="P263" s="18">
        <v>1.0</v>
      </c>
      <c r="Q263" s="18">
        <v>1.0</v>
      </c>
      <c r="R263" s="17"/>
      <c r="S263" s="17"/>
      <c r="T263" s="17"/>
      <c r="U263" s="18">
        <v>106.0</v>
      </c>
      <c r="V263" s="24" t="s">
        <v>28582</v>
      </c>
      <c r="W263" s="9"/>
      <c r="X263" s="17"/>
      <c r="Y263" s="1" t="s">
        <v>199</v>
      </c>
    </row>
    <row r="264">
      <c r="A264" s="24" t="s">
        <v>28583</v>
      </c>
      <c r="B264" s="24" t="s">
        <v>28584</v>
      </c>
      <c r="C264" s="24" t="s">
        <v>28585</v>
      </c>
      <c r="D264" s="24" t="s">
        <v>28586</v>
      </c>
      <c r="E264" s="24" t="s">
        <v>28587</v>
      </c>
      <c r="F264" s="17"/>
      <c r="G264" s="24" t="s">
        <v>16517</v>
      </c>
      <c r="H264" s="24" t="s">
        <v>28588</v>
      </c>
      <c r="I264" s="17"/>
      <c r="J264" s="29" t="s">
        <v>28589</v>
      </c>
      <c r="K264" s="24" t="s">
        <v>30</v>
      </c>
      <c r="L264" s="24" t="s">
        <v>1091</v>
      </c>
      <c r="M264" s="24" t="s">
        <v>26328</v>
      </c>
      <c r="N264" s="24" t="s">
        <v>28590</v>
      </c>
      <c r="O264" s="24" t="s">
        <v>28591</v>
      </c>
      <c r="P264" s="18">
        <v>1.0</v>
      </c>
      <c r="Q264" s="18">
        <v>1.0</v>
      </c>
      <c r="R264" s="17"/>
      <c r="S264" s="17"/>
      <c r="T264" s="17"/>
      <c r="U264" s="18">
        <v>4.0</v>
      </c>
      <c r="V264" s="24" t="s">
        <v>28592</v>
      </c>
      <c r="W264" s="9"/>
      <c r="X264" s="24" t="s">
        <v>95</v>
      </c>
      <c r="Y264" s="1" t="s">
        <v>168</v>
      </c>
    </row>
    <row r="265">
      <c r="A265" s="24" t="s">
        <v>28593</v>
      </c>
      <c r="B265" s="24" t="s">
        <v>28594</v>
      </c>
      <c r="C265" s="24" t="s">
        <v>28595</v>
      </c>
      <c r="D265" s="24" t="s">
        <v>28596</v>
      </c>
      <c r="E265" s="24" t="s">
        <v>28597</v>
      </c>
      <c r="F265" s="17"/>
      <c r="G265" s="24" t="s">
        <v>28598</v>
      </c>
      <c r="H265" s="17"/>
      <c r="I265" s="24"/>
      <c r="J265" s="29" t="s">
        <v>28599</v>
      </c>
      <c r="K265" s="24" t="s">
        <v>61</v>
      </c>
      <c r="L265" s="24" t="s">
        <v>1091</v>
      </c>
      <c r="M265" s="24" t="s">
        <v>26199</v>
      </c>
      <c r="N265" s="24" t="s">
        <v>28600</v>
      </c>
      <c r="O265" s="24" t="s">
        <v>28601</v>
      </c>
      <c r="P265" s="24">
        <v>1.0</v>
      </c>
      <c r="Q265" s="24">
        <v>1.0</v>
      </c>
      <c r="R265" s="24"/>
      <c r="S265" s="24"/>
      <c r="T265" s="18"/>
      <c r="U265" s="32">
        <v>109.0</v>
      </c>
      <c r="V265" s="24" t="s">
        <v>28602</v>
      </c>
      <c r="W265" s="10">
        <v>44260.0</v>
      </c>
      <c r="X265" s="17"/>
      <c r="Y265" s="1" t="s">
        <v>168</v>
      </c>
    </row>
    <row r="266">
      <c r="A266" s="24" t="s">
        <v>28603</v>
      </c>
      <c r="B266" s="24" t="s">
        <v>28604</v>
      </c>
      <c r="C266" s="24" t="s">
        <v>28605</v>
      </c>
      <c r="D266" s="17"/>
      <c r="E266" s="17"/>
      <c r="F266" s="17"/>
      <c r="G266" s="17"/>
      <c r="H266" s="24" t="s">
        <v>28606</v>
      </c>
      <c r="I266" s="17"/>
      <c r="J266" s="29" t="s">
        <v>28607</v>
      </c>
      <c r="K266" s="24" t="s">
        <v>401</v>
      </c>
      <c r="L266" s="24" t="s">
        <v>1091</v>
      </c>
      <c r="M266" s="24" t="s">
        <v>28608</v>
      </c>
      <c r="N266" s="24" t="s">
        <v>28609</v>
      </c>
      <c r="O266" s="24" t="s">
        <v>28610</v>
      </c>
      <c r="P266" s="18">
        <v>1.0</v>
      </c>
      <c r="Q266" s="18">
        <v>1.0</v>
      </c>
      <c r="R266" s="17"/>
      <c r="S266" s="17"/>
      <c r="T266" s="17"/>
      <c r="U266" s="18">
        <v>36.0</v>
      </c>
      <c r="V266" s="24" t="s">
        <v>28611</v>
      </c>
      <c r="W266" s="9"/>
      <c r="X266" s="17"/>
      <c r="Y266" s="1" t="s">
        <v>168</v>
      </c>
    </row>
    <row r="267">
      <c r="A267" s="24" t="s">
        <v>28612</v>
      </c>
      <c r="B267" s="24" t="s">
        <v>28613</v>
      </c>
      <c r="C267" s="24" t="s">
        <v>28614</v>
      </c>
      <c r="D267" s="17"/>
      <c r="E267" s="17"/>
      <c r="F267" s="17"/>
      <c r="G267" s="17"/>
      <c r="H267" s="17"/>
      <c r="I267" s="17"/>
      <c r="J267" s="29" t="s">
        <v>28615</v>
      </c>
      <c r="K267" s="24" t="s">
        <v>30</v>
      </c>
      <c r="L267" s="24" t="s">
        <v>1091</v>
      </c>
      <c r="M267" s="24" t="s">
        <v>28616</v>
      </c>
      <c r="N267" s="24" t="s">
        <v>28617</v>
      </c>
      <c r="O267" s="24" t="s">
        <v>28618</v>
      </c>
      <c r="P267" s="18">
        <v>4.0</v>
      </c>
      <c r="Q267" s="18">
        <v>2.0</v>
      </c>
      <c r="R267" s="18">
        <v>1.0</v>
      </c>
      <c r="S267" s="17"/>
      <c r="T267" s="17"/>
      <c r="U267" s="18">
        <v>41.0</v>
      </c>
      <c r="V267" s="24" t="s">
        <v>28619</v>
      </c>
      <c r="W267" s="10">
        <v>44107.0</v>
      </c>
      <c r="X267" s="17"/>
      <c r="Y267" s="1" t="s">
        <v>168</v>
      </c>
    </row>
    <row r="268">
      <c r="A268" s="24" t="s">
        <v>28620</v>
      </c>
      <c r="B268" s="24" t="s">
        <v>28621</v>
      </c>
      <c r="C268" s="24" t="s">
        <v>28622</v>
      </c>
      <c r="D268" s="24" t="s">
        <v>28623</v>
      </c>
      <c r="E268" s="17"/>
      <c r="F268" s="24" t="s">
        <v>28624</v>
      </c>
      <c r="G268" s="24" t="s">
        <v>28625</v>
      </c>
      <c r="H268" s="24" t="s">
        <v>28626</v>
      </c>
      <c r="I268" s="17"/>
      <c r="J268" s="29" t="s">
        <v>28627</v>
      </c>
      <c r="K268" s="24" t="s">
        <v>401</v>
      </c>
      <c r="L268" s="24" t="s">
        <v>51</v>
      </c>
      <c r="M268" s="24" t="s">
        <v>27707</v>
      </c>
      <c r="N268" s="24" t="s">
        <v>28628</v>
      </c>
      <c r="O268" s="24" t="s">
        <v>28629</v>
      </c>
      <c r="P268" s="18">
        <v>1.0</v>
      </c>
      <c r="Q268" s="18">
        <v>1.0</v>
      </c>
      <c r="R268" s="17"/>
      <c r="S268" s="17"/>
      <c r="T268" s="17"/>
      <c r="U268" s="18">
        <v>381.0</v>
      </c>
      <c r="V268" s="24" t="s">
        <v>28630</v>
      </c>
      <c r="W268" s="10">
        <v>43670.0</v>
      </c>
      <c r="X268" s="24" t="s">
        <v>95</v>
      </c>
      <c r="Y268" s="1" t="s">
        <v>36</v>
      </c>
    </row>
    <row r="269">
      <c r="A269" s="24" t="s">
        <v>28631</v>
      </c>
      <c r="B269" s="24" t="s">
        <v>28632</v>
      </c>
      <c r="C269" s="24" t="s">
        <v>28633</v>
      </c>
      <c r="D269" s="24" t="s">
        <v>28634</v>
      </c>
      <c r="E269" s="24" t="s">
        <v>13154</v>
      </c>
      <c r="F269" s="17"/>
      <c r="G269" s="24" t="s">
        <v>28635</v>
      </c>
      <c r="H269" s="24"/>
      <c r="I269" s="17"/>
      <c r="J269" s="29" t="s">
        <v>28636</v>
      </c>
      <c r="K269" s="24" t="s">
        <v>61</v>
      </c>
      <c r="L269" s="24" t="s">
        <v>1091</v>
      </c>
      <c r="M269" s="24" t="s">
        <v>26199</v>
      </c>
      <c r="N269" s="24" t="s">
        <v>28637</v>
      </c>
      <c r="O269" s="24" t="s">
        <v>28638</v>
      </c>
      <c r="P269" s="18">
        <v>1.0</v>
      </c>
      <c r="Q269" s="18">
        <v>1.0</v>
      </c>
      <c r="R269" s="17"/>
      <c r="S269" s="17"/>
      <c r="T269" s="17"/>
      <c r="U269" s="18">
        <v>57.0</v>
      </c>
      <c r="V269" s="24" t="s">
        <v>28639</v>
      </c>
      <c r="W269" s="9"/>
      <c r="X269" s="17"/>
      <c r="Y269" s="1" t="s">
        <v>199</v>
      </c>
    </row>
    <row r="270">
      <c r="A270" s="24" t="s">
        <v>28640</v>
      </c>
      <c r="B270" s="24" t="s">
        <v>28641</v>
      </c>
      <c r="C270" s="24" t="s">
        <v>28642</v>
      </c>
      <c r="D270" s="24" t="s">
        <v>28643</v>
      </c>
      <c r="E270" s="17"/>
      <c r="F270" s="24" t="s">
        <v>28644</v>
      </c>
      <c r="G270" s="24" t="s">
        <v>28645</v>
      </c>
      <c r="H270" s="24"/>
      <c r="I270" s="17"/>
      <c r="J270" s="29" t="s">
        <v>28646</v>
      </c>
      <c r="K270" s="24" t="s">
        <v>30</v>
      </c>
      <c r="L270" s="24" t="s">
        <v>1091</v>
      </c>
      <c r="M270" s="24" t="s">
        <v>26290</v>
      </c>
      <c r="N270" s="24" t="s">
        <v>28647</v>
      </c>
      <c r="O270" s="24" t="s">
        <v>28648</v>
      </c>
      <c r="P270" s="18">
        <v>1.0</v>
      </c>
      <c r="Q270" s="18">
        <v>1.0</v>
      </c>
      <c r="R270" s="17"/>
      <c r="S270" s="17"/>
      <c r="T270" s="17"/>
      <c r="U270" s="18">
        <v>9.0</v>
      </c>
      <c r="V270" s="24" t="s">
        <v>28649</v>
      </c>
      <c r="W270" s="10">
        <v>44003.0</v>
      </c>
      <c r="X270" s="24" t="s">
        <v>95</v>
      </c>
      <c r="Y270" s="1" t="s">
        <v>36</v>
      </c>
    </row>
    <row r="271">
      <c r="A271" s="24" t="s">
        <v>28650</v>
      </c>
      <c r="B271" s="24" t="s">
        <v>28651</v>
      </c>
      <c r="C271" s="24" t="s">
        <v>28652</v>
      </c>
      <c r="D271" s="17"/>
      <c r="E271" s="24" t="s">
        <v>28653</v>
      </c>
      <c r="F271" s="24">
        <v>42.0</v>
      </c>
      <c r="G271" s="24" t="s">
        <v>522</v>
      </c>
      <c r="H271" s="17"/>
      <c r="I271" s="17"/>
      <c r="J271" s="29" t="s">
        <v>28654</v>
      </c>
      <c r="K271" s="24" t="s">
        <v>401</v>
      </c>
      <c r="L271" s="24" t="s">
        <v>51</v>
      </c>
      <c r="M271" s="24" t="s">
        <v>28655</v>
      </c>
      <c r="N271" s="24" t="s">
        <v>28656</v>
      </c>
      <c r="O271" s="24" t="s">
        <v>28657</v>
      </c>
      <c r="P271" s="18">
        <v>1.0</v>
      </c>
      <c r="Q271" s="18">
        <v>1.0</v>
      </c>
      <c r="R271" s="17"/>
      <c r="S271" s="17"/>
      <c r="T271" s="17"/>
      <c r="U271" s="18">
        <v>1.0</v>
      </c>
      <c r="V271" s="24" t="s">
        <v>28658</v>
      </c>
      <c r="W271" s="10">
        <v>44263.0</v>
      </c>
      <c r="X271" s="24" t="s">
        <v>135</v>
      </c>
      <c r="Y271" s="1"/>
    </row>
    <row r="272">
      <c r="A272" s="24" t="s">
        <v>28659</v>
      </c>
      <c r="B272" s="24" t="s">
        <v>28660</v>
      </c>
      <c r="C272" s="24" t="s">
        <v>28661</v>
      </c>
      <c r="D272" s="24" t="s">
        <v>28662</v>
      </c>
      <c r="E272" s="17"/>
      <c r="F272" s="17"/>
      <c r="G272" s="17"/>
      <c r="H272" s="17"/>
      <c r="I272" s="17"/>
      <c r="J272" s="29" t="s">
        <v>28663</v>
      </c>
      <c r="K272" s="24" t="s">
        <v>30</v>
      </c>
      <c r="L272" s="24" t="s">
        <v>51</v>
      </c>
      <c r="M272" s="24" t="s">
        <v>26969</v>
      </c>
      <c r="N272" s="24" t="s">
        <v>28664</v>
      </c>
      <c r="O272" s="24" t="s">
        <v>28665</v>
      </c>
      <c r="P272" s="18">
        <v>1.0</v>
      </c>
      <c r="Q272" s="17"/>
      <c r="R272" s="17"/>
      <c r="S272" s="17"/>
      <c r="T272" s="17"/>
      <c r="U272" s="18">
        <v>106.0</v>
      </c>
      <c r="V272" s="24" t="s">
        <v>28666</v>
      </c>
      <c r="W272" s="10">
        <v>43968.0</v>
      </c>
      <c r="X272" s="24" t="s">
        <v>135</v>
      </c>
      <c r="Y272" s="1" t="s">
        <v>168</v>
      </c>
    </row>
    <row r="273">
      <c r="A273" s="24" t="s">
        <v>28667</v>
      </c>
      <c r="B273" s="24" t="s">
        <v>28668</v>
      </c>
      <c r="C273" s="24" t="s">
        <v>28669</v>
      </c>
      <c r="D273" s="24" t="s">
        <v>28670</v>
      </c>
      <c r="E273" s="17"/>
      <c r="F273" s="17"/>
      <c r="G273" s="17"/>
      <c r="H273" s="17"/>
      <c r="I273" s="17"/>
      <c r="J273" s="29" t="s">
        <v>28671</v>
      </c>
      <c r="K273" s="24" t="s">
        <v>61</v>
      </c>
      <c r="L273" s="24" t="s">
        <v>1091</v>
      </c>
      <c r="M273" s="24" t="s">
        <v>26199</v>
      </c>
      <c r="N273" s="24" t="s">
        <v>28672</v>
      </c>
      <c r="O273" s="24" t="s">
        <v>28673</v>
      </c>
      <c r="P273" s="18">
        <v>1.0</v>
      </c>
      <c r="Q273" s="18">
        <v>1.0</v>
      </c>
      <c r="R273" s="17"/>
      <c r="S273" s="17"/>
      <c r="T273" s="17"/>
      <c r="U273" s="18">
        <v>99.0</v>
      </c>
      <c r="V273" s="24" t="s">
        <v>28674</v>
      </c>
      <c r="W273" s="9"/>
      <c r="X273" s="17"/>
      <c r="Y273" s="1" t="s">
        <v>199</v>
      </c>
    </row>
    <row r="274">
      <c r="A274" s="24" t="s">
        <v>28675</v>
      </c>
      <c r="B274" s="24" t="s">
        <v>28676</v>
      </c>
      <c r="C274" s="24" t="s">
        <v>28677</v>
      </c>
      <c r="D274" s="17"/>
      <c r="E274" s="17"/>
      <c r="F274" s="17"/>
      <c r="G274" s="17"/>
      <c r="H274" s="24" t="s">
        <v>28678</v>
      </c>
      <c r="I274" s="17"/>
      <c r="J274" s="29" t="s">
        <v>28679</v>
      </c>
      <c r="K274" s="24" t="s">
        <v>28680</v>
      </c>
      <c r="L274" s="24" t="s">
        <v>1091</v>
      </c>
      <c r="M274" s="24" t="s">
        <v>26328</v>
      </c>
      <c r="N274" s="24" t="s">
        <v>28681</v>
      </c>
      <c r="O274" s="24" t="s">
        <v>28682</v>
      </c>
      <c r="P274" s="18">
        <v>9.0</v>
      </c>
      <c r="Q274" s="18">
        <v>5.0</v>
      </c>
      <c r="R274" s="18">
        <v>86.0</v>
      </c>
      <c r="S274" s="18">
        <v>18.0</v>
      </c>
      <c r="T274" s="18">
        <v>13.0</v>
      </c>
      <c r="U274" s="18">
        <v>358.0</v>
      </c>
      <c r="V274" s="24" t="s">
        <v>28683</v>
      </c>
      <c r="W274" s="10">
        <v>42680.0</v>
      </c>
      <c r="X274" s="17"/>
      <c r="Y274" s="1" t="s">
        <v>36</v>
      </c>
    </row>
    <row r="275">
      <c r="A275" s="24" t="s">
        <v>28684</v>
      </c>
      <c r="B275" s="24" t="s">
        <v>28685</v>
      </c>
      <c r="C275" s="24" t="s">
        <v>28686</v>
      </c>
      <c r="D275" s="17"/>
      <c r="E275" s="17"/>
      <c r="F275" s="17"/>
      <c r="G275" s="17"/>
      <c r="H275" s="24" t="s">
        <v>28687</v>
      </c>
      <c r="I275" s="24" t="s">
        <v>28688</v>
      </c>
      <c r="J275" s="29" t="s">
        <v>28689</v>
      </c>
      <c r="K275" s="24" t="s">
        <v>30</v>
      </c>
      <c r="L275" s="24" t="s">
        <v>1091</v>
      </c>
      <c r="M275" s="24" t="s">
        <v>28690</v>
      </c>
      <c r="N275" s="24" t="s">
        <v>28691</v>
      </c>
      <c r="O275" s="24" t="s">
        <v>28692</v>
      </c>
      <c r="P275" s="18">
        <v>2.0</v>
      </c>
      <c r="Q275" s="18">
        <v>2.0</v>
      </c>
      <c r="R275" s="18">
        <v>11.0</v>
      </c>
      <c r="S275" s="18">
        <v>2.0</v>
      </c>
      <c r="T275" s="17"/>
      <c r="U275" s="18">
        <v>1486.0</v>
      </c>
      <c r="V275" s="24" t="s">
        <v>28693</v>
      </c>
      <c r="W275" s="10">
        <v>42766.0</v>
      </c>
      <c r="X275" s="17"/>
      <c r="Y275" s="1" t="s">
        <v>168</v>
      </c>
    </row>
    <row r="276">
      <c r="A276" s="30" t="s">
        <v>28694</v>
      </c>
      <c r="B276" s="30" t="s">
        <v>28695</v>
      </c>
      <c r="C276" s="30" t="s">
        <v>28696</v>
      </c>
      <c r="D276" s="30" t="s">
        <v>28697</v>
      </c>
      <c r="E276" s="30" t="s">
        <v>26715</v>
      </c>
      <c r="F276" s="30" t="s">
        <v>28698</v>
      </c>
      <c r="G276" s="30" t="s">
        <v>28699</v>
      </c>
      <c r="H276" s="33"/>
      <c r="I276" s="33"/>
      <c r="J276" s="31" t="s">
        <v>28700</v>
      </c>
      <c r="K276" s="30" t="s">
        <v>30</v>
      </c>
      <c r="L276" s="30" t="s">
        <v>1091</v>
      </c>
      <c r="M276" s="30" t="s">
        <v>28701</v>
      </c>
      <c r="N276" s="30" t="s">
        <v>28702</v>
      </c>
      <c r="O276" s="30" t="s">
        <v>28703</v>
      </c>
      <c r="P276" s="30">
        <v>1.0</v>
      </c>
      <c r="Q276" s="30">
        <v>1.0</v>
      </c>
      <c r="R276" s="33"/>
      <c r="S276" s="33"/>
      <c r="T276" s="33"/>
      <c r="U276" s="30">
        <v>15.0</v>
      </c>
      <c r="V276" s="30" t="s">
        <v>28704</v>
      </c>
      <c r="W276" s="10">
        <v>44200.0</v>
      </c>
      <c r="X276" s="30" t="s">
        <v>95</v>
      </c>
      <c r="Y276" s="1" t="s">
        <v>199</v>
      </c>
    </row>
    <row r="277">
      <c r="A277" s="24" t="s">
        <v>28705</v>
      </c>
      <c r="B277" s="24" t="s">
        <v>28706</v>
      </c>
      <c r="C277" s="24" t="s">
        <v>28707</v>
      </c>
      <c r="D277" s="24" t="s">
        <v>28708</v>
      </c>
      <c r="E277" s="17"/>
      <c r="F277" s="17"/>
      <c r="G277" s="24" t="s">
        <v>27867</v>
      </c>
      <c r="H277" s="24" t="s">
        <v>28709</v>
      </c>
      <c r="I277" s="17"/>
      <c r="J277" s="29" t="s">
        <v>28710</v>
      </c>
      <c r="K277" s="24" t="s">
        <v>401</v>
      </c>
      <c r="L277" s="24" t="s">
        <v>1091</v>
      </c>
      <c r="M277" s="24" t="s">
        <v>28711</v>
      </c>
      <c r="N277" s="24" t="s">
        <v>28712</v>
      </c>
      <c r="O277" s="24" t="s">
        <v>28713</v>
      </c>
      <c r="P277" s="18">
        <v>1.0</v>
      </c>
      <c r="Q277" s="18">
        <v>1.0</v>
      </c>
      <c r="R277" s="17"/>
      <c r="S277" s="17"/>
      <c r="T277" s="18">
        <v>2.0</v>
      </c>
      <c r="U277" s="18">
        <v>503.0</v>
      </c>
      <c r="V277" s="24" t="s">
        <v>28714</v>
      </c>
      <c r="W277" s="9"/>
      <c r="X277" s="24" t="s">
        <v>95</v>
      </c>
      <c r="Y277" s="1" t="s">
        <v>36</v>
      </c>
    </row>
    <row r="278">
      <c r="A278" s="24" t="s">
        <v>28715</v>
      </c>
      <c r="B278" s="24" t="s">
        <v>28716</v>
      </c>
      <c r="C278" s="24" t="s">
        <v>27976</v>
      </c>
      <c r="D278" s="17"/>
      <c r="E278" s="17"/>
      <c r="F278" s="17"/>
      <c r="G278" s="17"/>
      <c r="H278" s="24" t="s">
        <v>28717</v>
      </c>
      <c r="I278" s="24" t="s">
        <v>28718</v>
      </c>
      <c r="J278" s="29" t="s">
        <v>28719</v>
      </c>
      <c r="K278" s="24" t="s">
        <v>401</v>
      </c>
      <c r="L278" s="24" t="s">
        <v>1091</v>
      </c>
      <c r="M278" s="24" t="s">
        <v>26418</v>
      </c>
      <c r="N278" s="24" t="s">
        <v>28720</v>
      </c>
      <c r="O278" s="24" t="s">
        <v>28721</v>
      </c>
      <c r="P278" s="18">
        <v>3.0</v>
      </c>
      <c r="Q278" s="18">
        <v>1.0</v>
      </c>
      <c r="R278" s="18">
        <v>3.0</v>
      </c>
      <c r="S278" s="17"/>
      <c r="T278" s="18">
        <v>22.0</v>
      </c>
      <c r="U278" s="18">
        <v>299.0</v>
      </c>
      <c r="V278" s="24" t="s">
        <v>28722</v>
      </c>
      <c r="W278" s="10">
        <v>43667.0</v>
      </c>
      <c r="X278" s="17"/>
      <c r="Y278" s="1" t="s">
        <v>36</v>
      </c>
    </row>
    <row r="279">
      <c r="A279" s="24" t="s">
        <v>28723</v>
      </c>
      <c r="B279" s="24" t="s">
        <v>28724</v>
      </c>
      <c r="C279" s="24" t="s">
        <v>28696</v>
      </c>
      <c r="D279" s="24" t="s">
        <v>28697</v>
      </c>
      <c r="E279" s="24" t="s">
        <v>26715</v>
      </c>
      <c r="F279" s="24" t="s">
        <v>28698</v>
      </c>
      <c r="G279" s="24" t="s">
        <v>28725</v>
      </c>
      <c r="H279" s="24" t="s">
        <v>28726</v>
      </c>
      <c r="I279" s="17"/>
      <c r="J279" s="29" t="s">
        <v>28727</v>
      </c>
      <c r="K279" s="24" t="s">
        <v>61</v>
      </c>
      <c r="L279" s="24" t="s">
        <v>1091</v>
      </c>
      <c r="M279" s="24" t="s">
        <v>28728</v>
      </c>
      <c r="N279" s="24" t="s">
        <v>28729</v>
      </c>
      <c r="O279" s="24" t="s">
        <v>28730</v>
      </c>
      <c r="P279" s="18">
        <v>1.0</v>
      </c>
      <c r="Q279" s="18">
        <v>1.0</v>
      </c>
      <c r="R279" s="18">
        <v>1.0</v>
      </c>
      <c r="S279" s="17"/>
      <c r="T279" s="17"/>
      <c r="U279" s="18">
        <v>138.0</v>
      </c>
      <c r="V279" s="24" t="s">
        <v>28731</v>
      </c>
      <c r="W279" s="10">
        <v>44210.0</v>
      </c>
      <c r="X279" s="24" t="s">
        <v>95</v>
      </c>
      <c r="Y279" s="1" t="s">
        <v>199</v>
      </c>
    </row>
    <row r="280">
      <c r="A280" s="24" t="s">
        <v>28732</v>
      </c>
      <c r="B280" s="24" t="s">
        <v>28733</v>
      </c>
      <c r="C280" s="24" t="s">
        <v>28734</v>
      </c>
      <c r="D280" s="24" t="s">
        <v>28735</v>
      </c>
      <c r="E280" s="17"/>
      <c r="F280" s="24" t="s">
        <v>28736</v>
      </c>
      <c r="G280" s="24" t="s">
        <v>14465</v>
      </c>
      <c r="H280" s="24" t="s">
        <v>28737</v>
      </c>
      <c r="I280" s="17"/>
      <c r="J280" s="29" t="s">
        <v>28738</v>
      </c>
      <c r="K280" s="24" t="s">
        <v>11191</v>
      </c>
      <c r="L280" s="24" t="s">
        <v>51</v>
      </c>
      <c r="M280" s="24" t="s">
        <v>27798</v>
      </c>
      <c r="N280" s="24" t="s">
        <v>28739</v>
      </c>
      <c r="O280" s="24" t="s">
        <v>28740</v>
      </c>
      <c r="P280" s="18">
        <v>1.0</v>
      </c>
      <c r="Q280" s="18">
        <v>1.0</v>
      </c>
      <c r="R280" s="17"/>
      <c r="S280" s="17"/>
      <c r="T280" s="17"/>
      <c r="U280" s="18">
        <v>2.0</v>
      </c>
      <c r="V280" s="24" t="s">
        <v>28741</v>
      </c>
      <c r="W280" s="10">
        <v>44260.0</v>
      </c>
      <c r="X280" s="24" t="s">
        <v>95</v>
      </c>
      <c r="Y280" s="1" t="s">
        <v>199</v>
      </c>
    </row>
    <row r="281">
      <c r="A281" s="24" t="s">
        <v>28742</v>
      </c>
      <c r="B281" s="24" t="s">
        <v>28743</v>
      </c>
      <c r="C281" s="24" t="s">
        <v>26933</v>
      </c>
      <c r="D281" s="17"/>
      <c r="E281" s="17"/>
      <c r="F281" s="17"/>
      <c r="G281" s="17"/>
      <c r="H281" s="17"/>
      <c r="I281" s="17"/>
      <c r="J281" s="29" t="s">
        <v>28744</v>
      </c>
      <c r="K281" s="24" t="s">
        <v>30</v>
      </c>
      <c r="L281" s="24" t="s">
        <v>51</v>
      </c>
      <c r="M281" s="24" t="s">
        <v>26969</v>
      </c>
      <c r="N281" s="24" t="s">
        <v>28745</v>
      </c>
      <c r="O281" s="24" t="s">
        <v>28746</v>
      </c>
      <c r="P281" s="18">
        <v>89.0</v>
      </c>
      <c r="Q281" s="18">
        <v>19.0</v>
      </c>
      <c r="R281" s="17"/>
      <c r="S281" s="17"/>
      <c r="T281" s="17"/>
      <c r="U281" s="18">
        <v>3.0</v>
      </c>
      <c r="V281" s="24" t="s">
        <v>28747</v>
      </c>
      <c r="W281" s="10">
        <v>44260.0</v>
      </c>
      <c r="X281" s="24" t="s">
        <v>95</v>
      </c>
      <c r="Y281" s="1" t="s">
        <v>199</v>
      </c>
    </row>
    <row r="282">
      <c r="A282" s="24" t="s">
        <v>28748</v>
      </c>
      <c r="B282" s="24" t="s">
        <v>28749</v>
      </c>
      <c r="C282" s="24" t="s">
        <v>28750</v>
      </c>
      <c r="D282" s="24" t="s">
        <v>28751</v>
      </c>
      <c r="E282" s="24" t="s">
        <v>28752</v>
      </c>
      <c r="F282" s="17"/>
      <c r="G282" s="17"/>
      <c r="H282" s="17"/>
      <c r="I282" s="17"/>
      <c r="J282" s="29" t="s">
        <v>28753</v>
      </c>
      <c r="K282" s="24" t="s">
        <v>30</v>
      </c>
      <c r="L282" s="24" t="s">
        <v>4390</v>
      </c>
      <c r="M282" s="24" t="s">
        <v>28754</v>
      </c>
      <c r="N282" s="24" t="s">
        <v>28755</v>
      </c>
      <c r="O282" s="24" t="s">
        <v>28756</v>
      </c>
      <c r="P282" s="18">
        <v>1.0</v>
      </c>
      <c r="Q282" s="18">
        <v>2.0</v>
      </c>
      <c r="R282" s="18">
        <v>1.0</v>
      </c>
      <c r="S282" s="18">
        <v>2.0</v>
      </c>
      <c r="T282" s="17"/>
      <c r="U282" s="18">
        <v>86.0</v>
      </c>
      <c r="V282" s="24" t="s">
        <v>28757</v>
      </c>
      <c r="W282" s="10">
        <v>44108.0</v>
      </c>
      <c r="X282" s="17"/>
      <c r="Y282" s="1"/>
    </row>
    <row r="283">
      <c r="A283" s="24" t="s">
        <v>28758</v>
      </c>
      <c r="B283" s="24" t="s">
        <v>28759</v>
      </c>
      <c r="C283" s="24" t="s">
        <v>28760</v>
      </c>
      <c r="D283" s="17"/>
      <c r="E283" s="17"/>
      <c r="F283" s="17"/>
      <c r="G283" s="17"/>
      <c r="H283" s="24" t="s">
        <v>28761</v>
      </c>
      <c r="I283" s="17"/>
      <c r="J283" s="29" t="s">
        <v>28762</v>
      </c>
      <c r="K283" s="24" t="s">
        <v>30</v>
      </c>
      <c r="L283" s="24" t="s">
        <v>1091</v>
      </c>
      <c r="M283" s="24" t="s">
        <v>26290</v>
      </c>
      <c r="N283" s="24" t="s">
        <v>28763</v>
      </c>
      <c r="O283" s="24" t="s">
        <v>28764</v>
      </c>
      <c r="P283" s="18">
        <v>7.0</v>
      </c>
      <c r="Q283" s="18">
        <v>7.0</v>
      </c>
      <c r="R283" s="18">
        <v>1.0</v>
      </c>
      <c r="S283" s="17"/>
      <c r="T283" s="17"/>
      <c r="U283" s="18">
        <v>41.0</v>
      </c>
      <c r="V283" s="24" t="s">
        <v>28765</v>
      </c>
      <c r="W283" s="10">
        <v>43790.0</v>
      </c>
      <c r="X283" s="24" t="s">
        <v>95</v>
      </c>
      <c r="Y283" s="1" t="s">
        <v>36</v>
      </c>
    </row>
    <row r="284">
      <c r="A284" s="24" t="s">
        <v>28766</v>
      </c>
      <c r="B284" s="24" t="s">
        <v>26467</v>
      </c>
      <c r="C284" s="24" t="s">
        <v>28767</v>
      </c>
      <c r="D284" s="17"/>
      <c r="E284" s="17"/>
      <c r="F284" s="17"/>
      <c r="G284" s="17"/>
      <c r="H284" s="17"/>
      <c r="I284" s="17"/>
      <c r="J284" s="29" t="s">
        <v>28768</v>
      </c>
      <c r="K284" s="24" t="s">
        <v>30</v>
      </c>
      <c r="L284" s="24" t="s">
        <v>51</v>
      </c>
      <c r="M284" s="24" t="s">
        <v>28769</v>
      </c>
      <c r="N284" s="24" t="s">
        <v>28770</v>
      </c>
      <c r="O284" s="24" t="s">
        <v>28771</v>
      </c>
      <c r="P284" s="18">
        <v>1.0</v>
      </c>
      <c r="Q284" s="18">
        <v>1.0</v>
      </c>
      <c r="R284" s="17"/>
      <c r="S284" s="17"/>
      <c r="T284" s="17"/>
      <c r="U284" s="18">
        <v>332.0</v>
      </c>
      <c r="V284" s="24" t="s">
        <v>28772</v>
      </c>
      <c r="W284" s="10">
        <v>44060.0</v>
      </c>
      <c r="X284" s="17"/>
      <c r="Y284" s="1" t="s">
        <v>199</v>
      </c>
    </row>
    <row r="285">
      <c r="A285" s="24" t="s">
        <v>28773</v>
      </c>
      <c r="B285" s="24" t="s">
        <v>28774</v>
      </c>
      <c r="C285" s="24" t="s">
        <v>28775</v>
      </c>
      <c r="D285" s="24" t="s">
        <v>28776</v>
      </c>
      <c r="E285" s="24" t="s">
        <v>28777</v>
      </c>
      <c r="F285" s="17"/>
      <c r="G285" s="24" t="s">
        <v>21004</v>
      </c>
      <c r="H285" s="17"/>
      <c r="I285" s="17"/>
      <c r="J285" s="29" t="s">
        <v>28778</v>
      </c>
      <c r="K285" s="24" t="s">
        <v>30</v>
      </c>
      <c r="L285" s="24" t="s">
        <v>213</v>
      </c>
      <c r="M285" s="24" t="s">
        <v>28779</v>
      </c>
      <c r="N285" s="24" t="s">
        <v>28780</v>
      </c>
      <c r="O285" s="24" t="s">
        <v>28781</v>
      </c>
      <c r="P285" s="18">
        <v>1.0</v>
      </c>
      <c r="Q285" s="18">
        <v>1.0</v>
      </c>
      <c r="R285" s="17"/>
      <c r="S285" s="17"/>
      <c r="T285" s="17"/>
      <c r="U285" s="18">
        <v>1.0</v>
      </c>
      <c r="V285" s="24" t="s">
        <v>28782</v>
      </c>
      <c r="W285" s="9"/>
      <c r="X285" s="17"/>
      <c r="Y285" s="1"/>
    </row>
    <row r="286">
      <c r="A286" s="24" t="s">
        <v>28783</v>
      </c>
      <c r="B286" s="24" t="s">
        <v>28784</v>
      </c>
      <c r="C286" s="24" t="s">
        <v>28785</v>
      </c>
      <c r="D286" s="24" t="s">
        <v>28786</v>
      </c>
      <c r="E286" s="17"/>
      <c r="F286" s="24" t="s">
        <v>28787</v>
      </c>
      <c r="G286" s="24" t="s">
        <v>28788</v>
      </c>
      <c r="H286" s="17"/>
      <c r="I286" s="17"/>
      <c r="J286" s="29" t="s">
        <v>28789</v>
      </c>
      <c r="K286" s="24" t="s">
        <v>30</v>
      </c>
      <c r="L286" s="24" t="s">
        <v>51</v>
      </c>
      <c r="M286" s="24" t="s">
        <v>51</v>
      </c>
      <c r="N286" s="24" t="s">
        <v>28790</v>
      </c>
      <c r="O286" s="24" t="s">
        <v>28791</v>
      </c>
      <c r="P286" s="18">
        <v>1.0</v>
      </c>
      <c r="Q286" s="18">
        <v>1.0</v>
      </c>
      <c r="R286" s="17"/>
      <c r="S286" s="17"/>
      <c r="T286" s="17"/>
      <c r="U286" s="18">
        <v>29.0</v>
      </c>
      <c r="V286" s="24" t="s">
        <v>28792</v>
      </c>
      <c r="W286" s="10">
        <v>44253.0</v>
      </c>
      <c r="X286" s="24" t="s">
        <v>95</v>
      </c>
      <c r="Y286" s="1" t="s">
        <v>36</v>
      </c>
    </row>
    <row r="287">
      <c r="A287" s="24" t="s">
        <v>28793</v>
      </c>
      <c r="B287" s="24" t="s">
        <v>28794</v>
      </c>
      <c r="C287" s="24" t="s">
        <v>28795</v>
      </c>
      <c r="D287" s="24" t="s">
        <v>28796</v>
      </c>
      <c r="E287" s="24" t="s">
        <v>28797</v>
      </c>
      <c r="F287" s="24" t="s">
        <v>28798</v>
      </c>
      <c r="G287" s="24" t="s">
        <v>28799</v>
      </c>
      <c r="H287" s="24" t="s">
        <v>28800</v>
      </c>
      <c r="I287" s="17"/>
      <c r="J287" s="29" t="s">
        <v>28801</v>
      </c>
      <c r="K287" s="24" t="s">
        <v>30</v>
      </c>
      <c r="L287" s="24" t="s">
        <v>1091</v>
      </c>
      <c r="M287" s="24" t="s">
        <v>28802</v>
      </c>
      <c r="N287" s="24" t="s">
        <v>28803</v>
      </c>
      <c r="O287" s="24" t="s">
        <v>28804</v>
      </c>
      <c r="P287" s="18">
        <v>1.0</v>
      </c>
      <c r="Q287" s="18">
        <v>1.0</v>
      </c>
      <c r="R287" s="17"/>
      <c r="S287" s="17"/>
      <c r="T287" s="17"/>
      <c r="U287" s="18">
        <v>9.0</v>
      </c>
      <c r="V287" s="24" t="s">
        <v>28805</v>
      </c>
      <c r="W287" s="9"/>
      <c r="X287" s="24" t="s">
        <v>95</v>
      </c>
      <c r="Y287" s="1" t="s">
        <v>199</v>
      </c>
    </row>
    <row r="288">
      <c r="A288" s="24" t="s">
        <v>28806</v>
      </c>
      <c r="B288" s="24" t="s">
        <v>26546</v>
      </c>
      <c r="C288" s="24" t="s">
        <v>28807</v>
      </c>
      <c r="D288" s="24" t="s">
        <v>28808</v>
      </c>
      <c r="E288" s="24" t="s">
        <v>28809</v>
      </c>
      <c r="F288" s="17"/>
      <c r="G288" s="24" t="s">
        <v>28810</v>
      </c>
      <c r="H288" s="17"/>
      <c r="I288" s="17"/>
      <c r="J288" s="29" t="s">
        <v>28811</v>
      </c>
      <c r="K288" s="24" t="s">
        <v>61</v>
      </c>
      <c r="L288" s="24" t="s">
        <v>1091</v>
      </c>
      <c r="M288" s="24" t="s">
        <v>26199</v>
      </c>
      <c r="N288" s="24" t="s">
        <v>28812</v>
      </c>
      <c r="O288" s="24" t="s">
        <v>28813</v>
      </c>
      <c r="P288" s="18">
        <v>1.0</v>
      </c>
      <c r="Q288" s="18">
        <v>1.0</v>
      </c>
      <c r="R288" s="17"/>
      <c r="S288" s="17"/>
      <c r="T288" s="17"/>
      <c r="U288" s="18">
        <v>174.0</v>
      </c>
      <c r="V288" s="24" t="s">
        <v>28814</v>
      </c>
      <c r="W288" s="10">
        <v>43943.0</v>
      </c>
      <c r="X288" s="17"/>
      <c r="Y288" s="1" t="s">
        <v>199</v>
      </c>
    </row>
    <row r="289">
      <c r="A289" s="24" t="s">
        <v>28815</v>
      </c>
      <c r="B289" s="24" t="s">
        <v>28816</v>
      </c>
      <c r="C289" s="24" t="s">
        <v>28817</v>
      </c>
      <c r="D289" s="24" t="s">
        <v>28818</v>
      </c>
      <c r="E289" s="17"/>
      <c r="F289" s="24" t="s">
        <v>28819</v>
      </c>
      <c r="G289" s="24" t="s">
        <v>28820</v>
      </c>
      <c r="H289" s="24" t="s">
        <v>28821</v>
      </c>
      <c r="I289" s="17"/>
      <c r="J289" s="29" t="s">
        <v>28822</v>
      </c>
      <c r="K289" s="24" t="s">
        <v>61</v>
      </c>
      <c r="L289" s="24" t="s">
        <v>1091</v>
      </c>
      <c r="M289" s="24" t="s">
        <v>26199</v>
      </c>
      <c r="N289" s="24" t="s">
        <v>28823</v>
      </c>
      <c r="O289" s="24" t="s">
        <v>28824</v>
      </c>
      <c r="P289" s="18">
        <v>1.0</v>
      </c>
      <c r="Q289" s="18">
        <v>1.0</v>
      </c>
      <c r="R289" s="17"/>
      <c r="S289" s="17"/>
      <c r="T289" s="17"/>
      <c r="U289" s="18">
        <v>8.0</v>
      </c>
      <c r="V289" s="24" t="s">
        <v>28825</v>
      </c>
      <c r="W289" s="9"/>
      <c r="X289" s="24" t="s">
        <v>95</v>
      </c>
      <c r="Y289" s="1" t="s">
        <v>199</v>
      </c>
    </row>
    <row r="290">
      <c r="A290" s="24" t="s">
        <v>28826</v>
      </c>
      <c r="B290" s="24" t="s">
        <v>28827</v>
      </c>
      <c r="C290" s="24" t="s">
        <v>28828</v>
      </c>
      <c r="D290" s="24" t="s">
        <v>28829</v>
      </c>
      <c r="E290" s="24" t="s">
        <v>28830</v>
      </c>
      <c r="F290" s="17"/>
      <c r="G290" s="17"/>
      <c r="H290" s="24" t="s">
        <v>28831</v>
      </c>
      <c r="I290" s="17"/>
      <c r="J290" s="29" t="s">
        <v>28832</v>
      </c>
      <c r="K290" s="24" t="s">
        <v>61</v>
      </c>
      <c r="L290" s="24" t="s">
        <v>1091</v>
      </c>
      <c r="M290" s="24" t="s">
        <v>26199</v>
      </c>
      <c r="N290" s="24" t="s">
        <v>28833</v>
      </c>
      <c r="O290" s="24" t="s">
        <v>28834</v>
      </c>
      <c r="P290" s="18">
        <v>1.0</v>
      </c>
      <c r="Q290" s="18">
        <v>1.0</v>
      </c>
      <c r="R290" s="17"/>
      <c r="S290" s="17"/>
      <c r="T290" s="17"/>
      <c r="U290" s="18">
        <v>161.0</v>
      </c>
      <c r="V290" s="24" t="s">
        <v>28835</v>
      </c>
      <c r="W290" s="10">
        <v>44229.0</v>
      </c>
      <c r="X290" s="17"/>
      <c r="Y290" s="1" t="s">
        <v>199</v>
      </c>
    </row>
    <row r="291">
      <c r="A291" s="30" t="s">
        <v>28836</v>
      </c>
      <c r="B291" s="30" t="s">
        <v>28837</v>
      </c>
      <c r="C291" s="30" t="s">
        <v>28838</v>
      </c>
      <c r="D291" s="33"/>
      <c r="E291" s="33"/>
      <c r="F291" s="33"/>
      <c r="G291" s="33"/>
      <c r="H291" s="30" t="s">
        <v>28837</v>
      </c>
      <c r="I291" s="33"/>
      <c r="J291" s="31" t="s">
        <v>28839</v>
      </c>
      <c r="K291" s="30" t="s">
        <v>2309</v>
      </c>
      <c r="L291" s="30" t="s">
        <v>51</v>
      </c>
      <c r="M291" s="30" t="s">
        <v>51</v>
      </c>
      <c r="N291" s="30" t="s">
        <v>28840</v>
      </c>
      <c r="O291" s="30" t="s">
        <v>28841</v>
      </c>
      <c r="P291" s="30">
        <v>2.0</v>
      </c>
      <c r="Q291" s="30">
        <v>2.0</v>
      </c>
      <c r="R291" s="33"/>
      <c r="S291" s="33"/>
      <c r="T291" s="33"/>
      <c r="U291" s="30">
        <v>41.0</v>
      </c>
      <c r="V291" s="30" t="s">
        <v>28842</v>
      </c>
      <c r="W291" s="10">
        <v>43877.0</v>
      </c>
      <c r="X291" s="33"/>
      <c r="Y291" s="1"/>
    </row>
    <row r="292">
      <c r="A292" s="24" t="s">
        <v>28843</v>
      </c>
      <c r="B292" s="24" t="s">
        <v>28844</v>
      </c>
      <c r="C292" s="24" t="s">
        <v>28845</v>
      </c>
      <c r="D292" s="24" t="s">
        <v>28846</v>
      </c>
      <c r="E292" s="24" t="s">
        <v>28847</v>
      </c>
      <c r="F292" s="17"/>
      <c r="G292" s="24" t="s">
        <v>28848</v>
      </c>
      <c r="H292" s="24" t="s">
        <v>28849</v>
      </c>
      <c r="I292" s="24" t="s">
        <v>28850</v>
      </c>
      <c r="J292" s="29" t="s">
        <v>28851</v>
      </c>
      <c r="K292" s="24" t="s">
        <v>401</v>
      </c>
      <c r="L292" s="24" t="s">
        <v>51</v>
      </c>
      <c r="M292" s="24" t="s">
        <v>26573</v>
      </c>
      <c r="N292" s="24" t="s">
        <v>28852</v>
      </c>
      <c r="O292" s="24" t="s">
        <v>28853</v>
      </c>
      <c r="P292" s="18">
        <v>1.0</v>
      </c>
      <c r="Q292" s="18">
        <v>1.0</v>
      </c>
      <c r="R292" s="18">
        <v>3.0</v>
      </c>
      <c r="S292" s="17"/>
      <c r="T292" s="17"/>
      <c r="U292" s="18">
        <v>41.0</v>
      </c>
      <c r="V292" s="24" t="s">
        <v>28854</v>
      </c>
      <c r="W292" s="10">
        <v>43986.0</v>
      </c>
      <c r="X292" s="24" t="s">
        <v>95</v>
      </c>
      <c r="Y292" s="1" t="s">
        <v>36</v>
      </c>
    </row>
    <row r="293">
      <c r="A293" s="24" t="s">
        <v>28855</v>
      </c>
      <c r="B293" s="24" t="s">
        <v>28856</v>
      </c>
      <c r="C293" s="24" t="s">
        <v>28857</v>
      </c>
      <c r="D293" s="24" t="s">
        <v>28858</v>
      </c>
      <c r="E293" s="17"/>
      <c r="F293" s="24" t="s">
        <v>28859</v>
      </c>
      <c r="G293" s="24" t="s">
        <v>1589</v>
      </c>
      <c r="H293" s="17"/>
      <c r="I293" s="17"/>
      <c r="J293" s="29" t="s">
        <v>28860</v>
      </c>
      <c r="K293" s="24" t="s">
        <v>61</v>
      </c>
      <c r="L293" s="24" t="s">
        <v>1091</v>
      </c>
      <c r="M293" s="24" t="s">
        <v>26199</v>
      </c>
      <c r="N293" s="24" t="s">
        <v>28861</v>
      </c>
      <c r="O293" s="24" t="s">
        <v>28862</v>
      </c>
      <c r="P293" s="18">
        <v>1.0</v>
      </c>
      <c r="Q293" s="18">
        <v>1.0</v>
      </c>
      <c r="R293" s="17"/>
      <c r="S293" s="17"/>
      <c r="T293" s="17"/>
      <c r="U293" s="18">
        <v>11.0</v>
      </c>
      <c r="V293" s="24" t="s">
        <v>28863</v>
      </c>
      <c r="W293" s="10">
        <v>44248.0</v>
      </c>
      <c r="X293" s="24" t="s">
        <v>95</v>
      </c>
      <c r="Y293" s="1" t="s">
        <v>199</v>
      </c>
    </row>
    <row r="294">
      <c r="A294" s="24" t="s">
        <v>28864</v>
      </c>
      <c r="B294" s="24" t="s">
        <v>28865</v>
      </c>
      <c r="C294" s="24" t="s">
        <v>28866</v>
      </c>
      <c r="D294" s="17"/>
      <c r="E294" s="17"/>
      <c r="F294" s="17"/>
      <c r="G294" s="17"/>
      <c r="H294" s="24" t="s">
        <v>28867</v>
      </c>
      <c r="I294" s="17"/>
      <c r="J294" s="29" t="s">
        <v>28868</v>
      </c>
      <c r="K294" s="24" t="s">
        <v>401</v>
      </c>
      <c r="L294" s="24" t="s">
        <v>1091</v>
      </c>
      <c r="M294" s="24" t="s">
        <v>28869</v>
      </c>
      <c r="N294" s="24" t="s">
        <v>28870</v>
      </c>
      <c r="O294" s="24" t="s">
        <v>28871</v>
      </c>
      <c r="P294" s="18">
        <v>2.0</v>
      </c>
      <c r="Q294" s="18">
        <v>1.0</v>
      </c>
      <c r="R294" s="18">
        <v>1.0</v>
      </c>
      <c r="S294" s="18">
        <v>2.0</v>
      </c>
      <c r="T294" s="18">
        <v>1.0</v>
      </c>
      <c r="U294" s="18">
        <v>124.0</v>
      </c>
      <c r="V294" s="24" t="s">
        <v>28872</v>
      </c>
      <c r="W294" s="10">
        <v>43446.0</v>
      </c>
      <c r="X294" s="17"/>
      <c r="Y294" s="1" t="s">
        <v>36</v>
      </c>
    </row>
    <row r="295">
      <c r="A295" s="24" t="s">
        <v>28873</v>
      </c>
      <c r="B295" s="24" t="s">
        <v>27785</v>
      </c>
      <c r="C295" s="24" t="s">
        <v>28857</v>
      </c>
      <c r="D295" s="24" t="s">
        <v>28858</v>
      </c>
      <c r="E295" s="17"/>
      <c r="F295" s="24" t="s">
        <v>28859</v>
      </c>
      <c r="G295" s="24" t="s">
        <v>1589</v>
      </c>
      <c r="H295" s="17"/>
      <c r="I295" s="17"/>
      <c r="J295" s="29" t="s">
        <v>28874</v>
      </c>
      <c r="K295" s="24" t="s">
        <v>61</v>
      </c>
      <c r="L295" s="24" t="s">
        <v>1091</v>
      </c>
      <c r="M295" s="24" t="s">
        <v>26199</v>
      </c>
      <c r="N295" s="24" t="s">
        <v>28875</v>
      </c>
      <c r="O295" s="24" t="s">
        <v>28876</v>
      </c>
      <c r="P295" s="18">
        <v>1.0</v>
      </c>
      <c r="Q295" s="18">
        <v>1.0</v>
      </c>
      <c r="R295" s="17"/>
      <c r="S295" s="17"/>
      <c r="T295" s="17"/>
      <c r="U295" s="18">
        <v>52.0</v>
      </c>
      <c r="V295" s="24" t="s">
        <v>28877</v>
      </c>
      <c r="W295" s="10">
        <v>44180.0</v>
      </c>
      <c r="X295" s="24" t="s">
        <v>95</v>
      </c>
      <c r="Y295" s="1" t="s">
        <v>199</v>
      </c>
    </row>
    <row r="296">
      <c r="A296" s="24" t="s">
        <v>28878</v>
      </c>
      <c r="B296" s="24" t="s">
        <v>28879</v>
      </c>
      <c r="C296" s="24" t="s">
        <v>28880</v>
      </c>
      <c r="D296" s="17"/>
      <c r="E296" s="17"/>
      <c r="F296" s="17"/>
      <c r="G296" s="17"/>
      <c r="H296" s="17"/>
      <c r="I296" s="17"/>
      <c r="J296" s="29" t="s">
        <v>28881</v>
      </c>
      <c r="K296" s="24" t="s">
        <v>61</v>
      </c>
      <c r="L296" s="24" t="s">
        <v>1091</v>
      </c>
      <c r="M296" s="24" t="s">
        <v>26199</v>
      </c>
      <c r="N296" s="24" t="s">
        <v>28882</v>
      </c>
      <c r="O296" s="24" t="s">
        <v>28883</v>
      </c>
      <c r="P296" s="18">
        <v>1.0</v>
      </c>
      <c r="Q296" s="18">
        <v>1.0</v>
      </c>
      <c r="R296" s="17"/>
      <c r="S296" s="17"/>
      <c r="T296" s="17"/>
      <c r="U296" s="18">
        <v>231.0</v>
      </c>
      <c r="V296" s="24" t="s">
        <v>28884</v>
      </c>
      <c r="W296" s="9"/>
      <c r="X296" s="17"/>
      <c r="Y296" s="1" t="s">
        <v>199</v>
      </c>
    </row>
    <row r="297">
      <c r="A297" s="24" t="s">
        <v>28885</v>
      </c>
      <c r="B297" s="24" t="s">
        <v>28886</v>
      </c>
      <c r="C297" s="24" t="s">
        <v>28887</v>
      </c>
      <c r="D297" s="17"/>
      <c r="E297" s="17"/>
      <c r="F297" s="17"/>
      <c r="G297" s="17"/>
      <c r="H297" s="17"/>
      <c r="I297" s="17"/>
      <c r="J297" s="29" t="s">
        <v>28888</v>
      </c>
      <c r="K297" s="24" t="s">
        <v>30</v>
      </c>
      <c r="L297" s="24" t="s">
        <v>1091</v>
      </c>
      <c r="M297" s="24" t="s">
        <v>26199</v>
      </c>
      <c r="N297" s="24" t="s">
        <v>28889</v>
      </c>
      <c r="O297" s="24" t="s">
        <v>28890</v>
      </c>
      <c r="P297" s="18">
        <v>1.0</v>
      </c>
      <c r="Q297" s="18">
        <v>1.0</v>
      </c>
      <c r="R297" s="17"/>
      <c r="S297" s="17"/>
      <c r="T297" s="17"/>
      <c r="U297" s="18">
        <v>1.0</v>
      </c>
      <c r="V297" s="24" t="s">
        <v>28891</v>
      </c>
      <c r="W297" s="10">
        <v>44248.0</v>
      </c>
      <c r="X297" s="17"/>
      <c r="Y297" s="1" t="s">
        <v>199</v>
      </c>
    </row>
    <row r="298">
      <c r="A298" s="30" t="s">
        <v>28892</v>
      </c>
      <c r="B298" s="30" t="s">
        <v>28893</v>
      </c>
      <c r="C298" s="30" t="s">
        <v>28887</v>
      </c>
      <c r="D298" s="33"/>
      <c r="E298" s="33"/>
      <c r="F298" s="33"/>
      <c r="G298" s="33"/>
      <c r="H298" s="33"/>
      <c r="I298" s="33"/>
      <c r="J298" s="31" t="s">
        <v>28894</v>
      </c>
      <c r="K298" s="30" t="s">
        <v>30</v>
      </c>
      <c r="L298" s="30" t="s">
        <v>1091</v>
      </c>
      <c r="M298" s="30" t="s">
        <v>26199</v>
      </c>
      <c r="N298" s="30" t="s">
        <v>28895</v>
      </c>
      <c r="O298" s="30" t="s">
        <v>28896</v>
      </c>
      <c r="P298" s="30">
        <v>1.0</v>
      </c>
      <c r="Q298" s="30">
        <v>1.0</v>
      </c>
      <c r="R298" s="33"/>
      <c r="S298" s="33"/>
      <c r="T298" s="33"/>
      <c r="U298" s="30">
        <v>69.0</v>
      </c>
      <c r="V298" s="30" t="s">
        <v>28897</v>
      </c>
      <c r="W298" s="10">
        <v>44228.0</v>
      </c>
      <c r="X298" s="33"/>
      <c r="Y298" s="1" t="s">
        <v>199</v>
      </c>
    </row>
    <row r="299">
      <c r="A299" s="24" t="s">
        <v>28898</v>
      </c>
      <c r="B299" s="24" t="s">
        <v>28899</v>
      </c>
      <c r="C299" s="24" t="s">
        <v>28900</v>
      </c>
      <c r="D299" s="24" t="s">
        <v>28901</v>
      </c>
      <c r="E299" s="17"/>
      <c r="F299" s="17"/>
      <c r="G299" s="17"/>
      <c r="H299" s="17"/>
      <c r="I299" s="17"/>
      <c r="J299" s="29" t="s">
        <v>28902</v>
      </c>
      <c r="K299" s="24" t="s">
        <v>61</v>
      </c>
      <c r="L299" s="24" t="s">
        <v>1091</v>
      </c>
      <c r="M299" s="24" t="s">
        <v>26199</v>
      </c>
      <c r="N299" s="24" t="s">
        <v>28903</v>
      </c>
      <c r="O299" s="24" t="s">
        <v>28904</v>
      </c>
      <c r="P299" s="18">
        <v>1.0</v>
      </c>
      <c r="Q299" s="18">
        <v>1.0</v>
      </c>
      <c r="R299" s="17"/>
      <c r="S299" s="17"/>
      <c r="T299" s="17"/>
      <c r="U299" s="18">
        <v>127.0</v>
      </c>
      <c r="V299" s="24" t="s">
        <v>28905</v>
      </c>
      <c r="W299" s="9"/>
      <c r="X299" s="17"/>
      <c r="Y299" s="1" t="s">
        <v>199</v>
      </c>
    </row>
    <row r="300">
      <c r="A300" s="24" t="s">
        <v>28906</v>
      </c>
      <c r="B300" s="24" t="s">
        <v>28907</v>
      </c>
      <c r="C300" s="24" t="s">
        <v>28908</v>
      </c>
      <c r="D300" s="17"/>
      <c r="E300" s="24" t="s">
        <v>28909</v>
      </c>
      <c r="F300" s="24" t="s">
        <v>28910</v>
      </c>
      <c r="G300" s="17"/>
      <c r="H300" s="17"/>
      <c r="I300" s="17"/>
      <c r="J300" s="29" t="s">
        <v>28911</v>
      </c>
      <c r="K300" s="24" t="s">
        <v>30</v>
      </c>
      <c r="L300" s="24" t="s">
        <v>51</v>
      </c>
      <c r="M300" s="24" t="s">
        <v>26969</v>
      </c>
      <c r="N300" s="24" t="s">
        <v>28912</v>
      </c>
      <c r="O300" s="24" t="s">
        <v>28913</v>
      </c>
      <c r="P300" s="18">
        <v>1.0</v>
      </c>
      <c r="Q300" s="18">
        <v>1.0</v>
      </c>
      <c r="R300" s="17"/>
      <c r="S300" s="17"/>
      <c r="T300" s="17"/>
      <c r="U300" s="18">
        <v>2.0</v>
      </c>
      <c r="V300" s="24" t="s">
        <v>28914</v>
      </c>
      <c r="W300" s="10">
        <v>44247.0</v>
      </c>
      <c r="X300" s="24" t="s">
        <v>135</v>
      </c>
      <c r="Y300" s="1" t="s">
        <v>199</v>
      </c>
    </row>
    <row r="301">
      <c r="A301" s="24" t="s">
        <v>28915</v>
      </c>
      <c r="B301" s="24" t="s">
        <v>28916</v>
      </c>
      <c r="C301" s="24" t="s">
        <v>28917</v>
      </c>
      <c r="D301" s="17"/>
      <c r="E301" s="17"/>
      <c r="F301" s="17"/>
      <c r="G301" s="17"/>
      <c r="H301" s="24" t="s">
        <v>28918</v>
      </c>
      <c r="I301" s="17"/>
      <c r="J301" s="29" t="s">
        <v>28919</v>
      </c>
      <c r="K301" s="24" t="s">
        <v>401</v>
      </c>
      <c r="L301" s="24" t="s">
        <v>1091</v>
      </c>
      <c r="M301" s="24" t="s">
        <v>28920</v>
      </c>
      <c r="N301" s="24" t="s">
        <v>28921</v>
      </c>
      <c r="O301" s="24" t="s">
        <v>28922</v>
      </c>
      <c r="P301" s="18">
        <v>6.0</v>
      </c>
      <c r="Q301" s="18">
        <v>97.0</v>
      </c>
      <c r="R301" s="18">
        <v>2686.0</v>
      </c>
      <c r="S301" s="18">
        <v>233.0</v>
      </c>
      <c r="T301" s="18">
        <v>182.0</v>
      </c>
      <c r="U301" s="18">
        <v>636.0</v>
      </c>
      <c r="V301" s="24" t="s">
        <v>28923</v>
      </c>
      <c r="W301" s="10">
        <v>43090.0</v>
      </c>
      <c r="X301" s="17"/>
      <c r="Y301" s="1" t="s">
        <v>36</v>
      </c>
    </row>
    <row r="302">
      <c r="A302" s="30" t="s">
        <v>28924</v>
      </c>
      <c r="B302" s="30" t="s">
        <v>28925</v>
      </c>
      <c r="C302" s="30" t="s">
        <v>28926</v>
      </c>
      <c r="D302" s="30" t="s">
        <v>28927</v>
      </c>
      <c r="E302" s="30" t="s">
        <v>28928</v>
      </c>
      <c r="F302" s="30" t="s">
        <v>28929</v>
      </c>
      <c r="G302" s="30" t="s">
        <v>28930</v>
      </c>
      <c r="H302" s="30" t="s">
        <v>28931</v>
      </c>
      <c r="I302" s="33"/>
      <c r="J302" s="31" t="s">
        <v>28932</v>
      </c>
      <c r="K302" s="30" t="s">
        <v>30</v>
      </c>
      <c r="L302" s="30" t="s">
        <v>51</v>
      </c>
      <c r="M302" s="30" t="s">
        <v>28448</v>
      </c>
      <c r="N302" s="30" t="s">
        <v>28933</v>
      </c>
      <c r="O302" s="30" t="s">
        <v>28934</v>
      </c>
      <c r="P302" s="30">
        <v>1.0</v>
      </c>
      <c r="Q302" s="30">
        <v>1.0</v>
      </c>
      <c r="R302" s="30">
        <v>2.0</v>
      </c>
      <c r="S302" s="33"/>
      <c r="T302" s="33"/>
      <c r="U302" s="30">
        <v>51.0</v>
      </c>
      <c r="V302" s="30" t="s">
        <v>28935</v>
      </c>
      <c r="W302" s="10">
        <v>44086.0</v>
      </c>
      <c r="X302" s="30" t="s">
        <v>95</v>
      </c>
      <c r="Y302" s="1" t="s">
        <v>168</v>
      </c>
    </row>
    <row r="303">
      <c r="A303" s="24" t="s">
        <v>28936</v>
      </c>
      <c r="B303" s="24" t="s">
        <v>28879</v>
      </c>
      <c r="C303" s="24" t="s">
        <v>28937</v>
      </c>
      <c r="D303" s="17"/>
      <c r="E303" s="17"/>
      <c r="F303" s="17"/>
      <c r="G303" s="17"/>
      <c r="H303" s="17"/>
      <c r="I303" s="17"/>
      <c r="J303" s="29" t="s">
        <v>28938</v>
      </c>
      <c r="K303" s="24" t="s">
        <v>61</v>
      </c>
      <c r="L303" s="24" t="s">
        <v>1091</v>
      </c>
      <c r="M303" s="24" t="s">
        <v>26199</v>
      </c>
      <c r="N303" s="24" t="s">
        <v>28939</v>
      </c>
      <c r="O303" s="24" t="s">
        <v>28940</v>
      </c>
      <c r="P303" s="18">
        <v>1.0</v>
      </c>
      <c r="Q303" s="18">
        <v>1.0</v>
      </c>
      <c r="R303" s="17"/>
      <c r="S303" s="17"/>
      <c r="T303" s="17"/>
      <c r="U303" s="18">
        <v>76.0</v>
      </c>
      <c r="V303" s="24" t="s">
        <v>28941</v>
      </c>
      <c r="W303" s="9"/>
      <c r="X303" s="17"/>
      <c r="Y303" s="1" t="s">
        <v>199</v>
      </c>
    </row>
    <row r="304">
      <c r="A304" s="24" t="s">
        <v>28942</v>
      </c>
      <c r="B304" s="24" t="s">
        <v>27785</v>
      </c>
      <c r="C304" s="24" t="s">
        <v>28943</v>
      </c>
      <c r="D304" s="17"/>
      <c r="E304" s="24" t="s">
        <v>28944</v>
      </c>
      <c r="F304" s="17"/>
      <c r="G304" s="17"/>
      <c r="H304" s="17"/>
      <c r="I304" s="17"/>
      <c r="J304" s="29" t="s">
        <v>28945</v>
      </c>
      <c r="K304" s="24" t="s">
        <v>61</v>
      </c>
      <c r="L304" s="24" t="s">
        <v>1091</v>
      </c>
      <c r="M304" s="24" t="s">
        <v>26199</v>
      </c>
      <c r="N304" s="24" t="s">
        <v>28946</v>
      </c>
      <c r="O304" s="24" t="s">
        <v>28947</v>
      </c>
      <c r="P304" s="18">
        <v>1.0</v>
      </c>
      <c r="Q304" s="18">
        <v>1.0</v>
      </c>
      <c r="R304" s="17"/>
      <c r="S304" s="17"/>
      <c r="T304" s="17"/>
      <c r="U304" s="18">
        <v>91.0</v>
      </c>
      <c r="V304" s="24" t="s">
        <v>28948</v>
      </c>
      <c r="W304" s="10">
        <v>44218.0</v>
      </c>
      <c r="X304" s="17"/>
      <c r="Y304" s="1" t="s">
        <v>199</v>
      </c>
    </row>
    <row r="305">
      <c r="A305" s="24" t="s">
        <v>28949</v>
      </c>
      <c r="B305" s="24" t="s">
        <v>28950</v>
      </c>
      <c r="C305" s="24" t="s">
        <v>28951</v>
      </c>
      <c r="D305" s="24" t="s">
        <v>28952</v>
      </c>
      <c r="E305" s="24" t="s">
        <v>28953</v>
      </c>
      <c r="F305" s="24" t="s">
        <v>28954</v>
      </c>
      <c r="G305" s="24" t="s">
        <v>28955</v>
      </c>
      <c r="H305" s="24"/>
      <c r="I305" s="17"/>
      <c r="J305" s="29" t="s">
        <v>28956</v>
      </c>
      <c r="K305" s="24" t="s">
        <v>30</v>
      </c>
      <c r="L305" s="24" t="s">
        <v>1091</v>
      </c>
      <c r="M305" s="24" t="s">
        <v>28957</v>
      </c>
      <c r="N305" s="24" t="s">
        <v>28958</v>
      </c>
      <c r="O305" s="24" t="s">
        <v>28959</v>
      </c>
      <c r="P305" s="18">
        <v>2.0</v>
      </c>
      <c r="Q305" s="18">
        <v>2.0</v>
      </c>
      <c r="R305" s="17"/>
      <c r="S305" s="17"/>
      <c r="T305" s="17"/>
      <c r="U305" s="18">
        <v>27.0</v>
      </c>
      <c r="V305" s="24" t="s">
        <v>28960</v>
      </c>
      <c r="W305" s="9"/>
      <c r="X305" s="24" t="s">
        <v>95</v>
      </c>
      <c r="Y305" s="1" t="s">
        <v>36</v>
      </c>
    </row>
    <row r="306">
      <c r="A306" s="24" t="s">
        <v>28961</v>
      </c>
      <c r="B306" s="24" t="s">
        <v>28962</v>
      </c>
      <c r="C306" s="24" t="s">
        <v>28963</v>
      </c>
      <c r="D306" s="24" t="s">
        <v>28964</v>
      </c>
      <c r="E306" s="17"/>
      <c r="F306" s="17"/>
      <c r="G306" s="24" t="s">
        <v>3157</v>
      </c>
      <c r="H306" s="24" t="s">
        <v>28965</v>
      </c>
      <c r="I306" s="17"/>
      <c r="J306" s="29" t="s">
        <v>28966</v>
      </c>
      <c r="K306" s="24" t="s">
        <v>30</v>
      </c>
      <c r="L306" s="24" t="s">
        <v>1091</v>
      </c>
      <c r="M306" s="24" t="s">
        <v>28967</v>
      </c>
      <c r="N306" s="24" t="s">
        <v>28968</v>
      </c>
      <c r="O306" s="24" t="s">
        <v>28969</v>
      </c>
      <c r="P306" s="18">
        <v>1.0</v>
      </c>
      <c r="Q306" s="18">
        <v>1.0</v>
      </c>
      <c r="R306" s="17"/>
      <c r="S306" s="17"/>
      <c r="T306" s="17"/>
      <c r="U306" s="18">
        <v>2.0</v>
      </c>
      <c r="V306" s="24" t="s">
        <v>28970</v>
      </c>
      <c r="W306" s="9"/>
      <c r="X306" s="17"/>
      <c r="Y306" s="1" t="s">
        <v>36</v>
      </c>
    </row>
    <row r="307">
      <c r="A307" s="24" t="s">
        <v>28971</v>
      </c>
      <c r="B307" s="24" t="s">
        <v>28972</v>
      </c>
      <c r="C307" s="24" t="s">
        <v>28973</v>
      </c>
      <c r="D307" s="24" t="s">
        <v>28974</v>
      </c>
      <c r="E307" s="17"/>
      <c r="F307" s="24" t="s">
        <v>28975</v>
      </c>
      <c r="G307" s="24" t="s">
        <v>28976</v>
      </c>
      <c r="H307" s="24" t="s">
        <v>28977</v>
      </c>
      <c r="I307" s="17"/>
      <c r="J307" s="29" t="s">
        <v>28978</v>
      </c>
      <c r="K307" s="24" t="s">
        <v>30</v>
      </c>
      <c r="L307" s="24" t="s">
        <v>3469</v>
      </c>
      <c r="M307" s="24" t="s">
        <v>28979</v>
      </c>
      <c r="N307" s="24" t="s">
        <v>28980</v>
      </c>
      <c r="O307" s="24" t="s">
        <v>28981</v>
      </c>
      <c r="P307" s="18">
        <v>1.0</v>
      </c>
      <c r="Q307" s="17"/>
      <c r="R307" s="17"/>
      <c r="S307" s="17"/>
      <c r="T307" s="17"/>
      <c r="U307" s="18">
        <v>326.0</v>
      </c>
      <c r="V307" s="24" t="s">
        <v>28982</v>
      </c>
      <c r="W307" s="10">
        <v>42452.0</v>
      </c>
      <c r="X307" s="17"/>
      <c r="Y307" s="1" t="s">
        <v>199</v>
      </c>
    </row>
    <row r="308">
      <c r="A308" s="24" t="s">
        <v>28983</v>
      </c>
      <c r="B308" s="24" t="s">
        <v>28984</v>
      </c>
      <c r="C308" s="24" t="s">
        <v>26671</v>
      </c>
      <c r="D308" s="17"/>
      <c r="E308" s="17"/>
      <c r="F308" s="17"/>
      <c r="G308" s="17"/>
      <c r="H308" s="24" t="s">
        <v>28985</v>
      </c>
      <c r="I308" s="17"/>
      <c r="J308" s="29" t="s">
        <v>28986</v>
      </c>
      <c r="K308" s="24" t="s">
        <v>30</v>
      </c>
      <c r="L308" s="24" t="s">
        <v>51</v>
      </c>
      <c r="M308" s="24" t="s">
        <v>51</v>
      </c>
      <c r="N308" s="24" t="s">
        <v>28987</v>
      </c>
      <c r="O308" s="24" t="s">
        <v>28988</v>
      </c>
      <c r="P308" s="18">
        <v>13.0</v>
      </c>
      <c r="Q308" s="18">
        <v>3.0</v>
      </c>
      <c r="R308" s="18">
        <v>1.0</v>
      </c>
      <c r="S308" s="17"/>
      <c r="T308" s="18">
        <v>10.0</v>
      </c>
      <c r="U308" s="18">
        <v>134.0</v>
      </c>
      <c r="V308" s="24" t="s">
        <v>28989</v>
      </c>
      <c r="W308" s="10">
        <v>43809.0</v>
      </c>
      <c r="X308" s="24" t="s">
        <v>95</v>
      </c>
      <c r="Y308" s="1" t="s">
        <v>36</v>
      </c>
    </row>
    <row r="309">
      <c r="A309" s="24" t="s">
        <v>28990</v>
      </c>
      <c r="B309" s="24" t="s">
        <v>28991</v>
      </c>
      <c r="C309" s="24" t="s">
        <v>28992</v>
      </c>
      <c r="D309" s="17"/>
      <c r="E309" s="17"/>
      <c r="F309" s="17"/>
      <c r="G309" s="17"/>
      <c r="H309" s="24" t="s">
        <v>28993</v>
      </c>
      <c r="I309" s="17"/>
      <c r="J309" s="29" t="s">
        <v>28994</v>
      </c>
      <c r="K309" s="24" t="s">
        <v>30</v>
      </c>
      <c r="L309" s="24" t="s">
        <v>1091</v>
      </c>
      <c r="M309" s="24" t="s">
        <v>28995</v>
      </c>
      <c r="N309" s="24" t="s">
        <v>28996</v>
      </c>
      <c r="O309" s="24" t="s">
        <v>28997</v>
      </c>
      <c r="P309" s="18">
        <v>1.0</v>
      </c>
      <c r="Q309" s="18">
        <v>1.0</v>
      </c>
      <c r="R309" s="17"/>
      <c r="S309" s="17"/>
      <c r="T309" s="17"/>
      <c r="U309" s="18">
        <v>137.0</v>
      </c>
      <c r="V309" s="24" t="s">
        <v>28998</v>
      </c>
      <c r="W309" s="10">
        <v>44234.0</v>
      </c>
      <c r="X309" s="17"/>
      <c r="Y309" s="1" t="s">
        <v>199</v>
      </c>
    </row>
    <row r="310">
      <c r="A310" s="24" t="s">
        <v>28999</v>
      </c>
      <c r="B310" s="24" t="s">
        <v>29000</v>
      </c>
      <c r="C310" s="24" t="s">
        <v>29001</v>
      </c>
      <c r="D310" s="17"/>
      <c r="E310" s="17"/>
      <c r="F310" s="17"/>
      <c r="G310" s="17"/>
      <c r="H310" s="17"/>
      <c r="I310" s="17"/>
      <c r="J310" s="29" t="s">
        <v>29002</v>
      </c>
      <c r="K310" s="24" t="s">
        <v>30</v>
      </c>
      <c r="L310" s="24" t="s">
        <v>1091</v>
      </c>
      <c r="M310" s="24" t="s">
        <v>29003</v>
      </c>
      <c r="N310" s="24" t="s">
        <v>29004</v>
      </c>
      <c r="O310" s="24" t="s">
        <v>29005</v>
      </c>
      <c r="P310" s="18">
        <v>1.0</v>
      </c>
      <c r="Q310" s="18">
        <v>1.0</v>
      </c>
      <c r="R310" s="17"/>
      <c r="S310" s="17"/>
      <c r="T310" s="17"/>
      <c r="U310" s="18">
        <v>129.0</v>
      </c>
      <c r="V310" s="24" t="s">
        <v>29006</v>
      </c>
      <c r="W310" s="9"/>
      <c r="X310" s="17"/>
      <c r="Y310" s="1" t="s">
        <v>199</v>
      </c>
    </row>
    <row r="311">
      <c r="A311" s="24" t="s">
        <v>29007</v>
      </c>
      <c r="B311" s="24" t="s">
        <v>29008</v>
      </c>
      <c r="C311" s="24" t="s">
        <v>29009</v>
      </c>
      <c r="D311" s="24" t="s">
        <v>29010</v>
      </c>
      <c r="E311" s="24" t="s">
        <v>29011</v>
      </c>
      <c r="F311" s="24" t="s">
        <v>29010</v>
      </c>
      <c r="G311" s="24" t="s">
        <v>29012</v>
      </c>
      <c r="H311" s="24" t="s">
        <v>29013</v>
      </c>
      <c r="I311" s="24"/>
      <c r="J311" s="29" t="s">
        <v>29014</v>
      </c>
      <c r="K311" s="24" t="s">
        <v>30</v>
      </c>
      <c r="L311" s="24" t="s">
        <v>51</v>
      </c>
      <c r="M311" s="24" t="s">
        <v>29015</v>
      </c>
      <c r="N311" s="24" t="s">
        <v>29016</v>
      </c>
      <c r="O311" s="24" t="s">
        <v>29017</v>
      </c>
      <c r="P311" s="18">
        <v>1.0</v>
      </c>
      <c r="Q311" s="17"/>
      <c r="R311" s="18">
        <v>54.0</v>
      </c>
      <c r="S311" s="18">
        <v>27.0</v>
      </c>
      <c r="T311" s="17"/>
      <c r="U311" s="18">
        <v>89.0</v>
      </c>
      <c r="V311" s="24" t="s">
        <v>29018</v>
      </c>
      <c r="W311" s="10">
        <v>43634.0</v>
      </c>
      <c r="X311" s="24" t="s">
        <v>95</v>
      </c>
      <c r="Y311" s="1" t="s">
        <v>199</v>
      </c>
    </row>
    <row r="312">
      <c r="A312" s="24" t="s">
        <v>29019</v>
      </c>
      <c r="B312" s="24" t="s">
        <v>29020</v>
      </c>
      <c r="C312" s="24" t="s">
        <v>29021</v>
      </c>
      <c r="D312" s="24" t="s">
        <v>29022</v>
      </c>
      <c r="E312" s="17"/>
      <c r="F312" s="24" t="s">
        <v>29023</v>
      </c>
      <c r="G312" s="24" t="s">
        <v>3239</v>
      </c>
      <c r="H312" s="24" t="s">
        <v>29024</v>
      </c>
      <c r="I312" s="24" t="s">
        <v>29025</v>
      </c>
      <c r="J312" s="29" t="s">
        <v>29026</v>
      </c>
      <c r="K312" s="24" t="s">
        <v>401</v>
      </c>
      <c r="L312" s="24" t="s">
        <v>51</v>
      </c>
      <c r="M312" s="24" t="s">
        <v>26418</v>
      </c>
      <c r="N312" s="24" t="s">
        <v>29027</v>
      </c>
      <c r="O312" s="24" t="s">
        <v>29028</v>
      </c>
      <c r="P312" s="18">
        <v>1.0</v>
      </c>
      <c r="Q312" s="18">
        <v>1.0</v>
      </c>
      <c r="R312" s="17"/>
      <c r="S312" s="17"/>
      <c r="T312" s="18">
        <v>1.0</v>
      </c>
      <c r="U312" s="18">
        <v>25.0</v>
      </c>
      <c r="V312" s="24" t="s">
        <v>29029</v>
      </c>
      <c r="W312" s="9"/>
      <c r="X312" s="24"/>
      <c r="Y312" s="1" t="s">
        <v>36</v>
      </c>
    </row>
    <row r="313">
      <c r="A313" s="24" t="s">
        <v>29030</v>
      </c>
      <c r="B313" s="24" t="s">
        <v>29031</v>
      </c>
      <c r="C313" s="24" t="s">
        <v>29032</v>
      </c>
      <c r="D313" s="24" t="s">
        <v>29033</v>
      </c>
      <c r="E313" s="17"/>
      <c r="F313" s="17"/>
      <c r="G313" s="24" t="s">
        <v>28625</v>
      </c>
      <c r="H313" s="24" t="s">
        <v>29034</v>
      </c>
      <c r="I313" s="17"/>
      <c r="J313" s="29" t="s">
        <v>29035</v>
      </c>
      <c r="K313" s="24" t="s">
        <v>61</v>
      </c>
      <c r="L313" s="24" t="s">
        <v>1091</v>
      </c>
      <c r="M313" s="24" t="s">
        <v>29036</v>
      </c>
      <c r="N313" s="24" t="s">
        <v>29037</v>
      </c>
      <c r="O313" s="24" t="s">
        <v>29038</v>
      </c>
      <c r="P313" s="18">
        <v>1.0</v>
      </c>
      <c r="Q313" s="18">
        <v>1.0</v>
      </c>
      <c r="R313" s="17"/>
      <c r="S313" s="17"/>
      <c r="T313" s="17"/>
      <c r="U313" s="18">
        <v>32.0</v>
      </c>
      <c r="V313" s="24" t="s">
        <v>29039</v>
      </c>
      <c r="W313" s="9"/>
      <c r="X313" s="17"/>
      <c r="Y313" s="1" t="s">
        <v>199</v>
      </c>
    </row>
    <row r="314">
      <c r="A314" s="30" t="s">
        <v>29040</v>
      </c>
      <c r="B314" s="30" t="s">
        <v>29041</v>
      </c>
      <c r="C314" s="30" t="s">
        <v>26933</v>
      </c>
      <c r="D314" s="33"/>
      <c r="E314" s="33"/>
      <c r="F314" s="33"/>
      <c r="G314" s="33"/>
      <c r="H314" s="33"/>
      <c r="I314" s="33"/>
      <c r="J314" s="31" t="s">
        <v>29042</v>
      </c>
      <c r="K314" s="30" t="s">
        <v>30</v>
      </c>
      <c r="L314" s="30" t="s">
        <v>51</v>
      </c>
      <c r="M314" s="30" t="s">
        <v>26969</v>
      </c>
      <c r="N314" s="30" t="s">
        <v>29043</v>
      </c>
      <c r="O314" s="30" t="s">
        <v>29044</v>
      </c>
      <c r="P314" s="30">
        <v>22.0</v>
      </c>
      <c r="Q314" s="30">
        <v>16.0</v>
      </c>
      <c r="R314" s="33"/>
      <c r="S314" s="33"/>
      <c r="T314" s="33"/>
      <c r="U314" s="30">
        <v>3.0</v>
      </c>
      <c r="V314" s="30" t="s">
        <v>29045</v>
      </c>
      <c r="W314" s="10">
        <v>44236.0</v>
      </c>
      <c r="X314" s="30" t="s">
        <v>95</v>
      </c>
      <c r="Y314" s="1" t="s">
        <v>199</v>
      </c>
    </row>
    <row r="315">
      <c r="A315" s="24" t="s">
        <v>29046</v>
      </c>
      <c r="B315" s="24" t="s">
        <v>29047</v>
      </c>
      <c r="C315" s="24" t="s">
        <v>29048</v>
      </c>
      <c r="D315" s="24" t="s">
        <v>29049</v>
      </c>
      <c r="E315" s="17"/>
      <c r="F315" s="17"/>
      <c r="G315" s="17"/>
      <c r="H315" s="17"/>
      <c r="I315" s="17"/>
      <c r="J315" s="29" t="s">
        <v>29050</v>
      </c>
      <c r="K315" s="24" t="s">
        <v>30</v>
      </c>
      <c r="L315" s="24" t="s">
        <v>1091</v>
      </c>
      <c r="M315" s="24" t="s">
        <v>29036</v>
      </c>
      <c r="N315" s="24" t="s">
        <v>29051</v>
      </c>
      <c r="O315" s="24" t="s">
        <v>29052</v>
      </c>
      <c r="P315" s="18">
        <v>1.0</v>
      </c>
      <c r="Q315" s="18">
        <v>1.0</v>
      </c>
      <c r="R315" s="17"/>
      <c r="S315" s="17"/>
      <c r="T315" s="17"/>
      <c r="U315" s="18">
        <v>74.0</v>
      </c>
      <c r="V315" s="24" t="s">
        <v>29053</v>
      </c>
      <c r="W315" s="9"/>
      <c r="X315" s="17"/>
      <c r="Y315" s="1" t="s">
        <v>199</v>
      </c>
    </row>
    <row r="316">
      <c r="A316" s="24" t="s">
        <v>29054</v>
      </c>
      <c r="B316" s="24" t="s">
        <v>29055</v>
      </c>
      <c r="C316" s="24" t="s">
        <v>29056</v>
      </c>
      <c r="D316" s="24" t="s">
        <v>29057</v>
      </c>
      <c r="E316" s="17"/>
      <c r="F316" s="17"/>
      <c r="G316" s="17"/>
      <c r="H316" s="24" t="s">
        <v>29058</v>
      </c>
      <c r="I316" s="24" t="s">
        <v>29059</v>
      </c>
      <c r="J316" s="29" t="s">
        <v>29060</v>
      </c>
      <c r="K316" s="24" t="s">
        <v>2309</v>
      </c>
      <c r="L316" s="24" t="s">
        <v>51</v>
      </c>
      <c r="M316" s="24" t="s">
        <v>51</v>
      </c>
      <c r="N316" s="24" t="s">
        <v>29061</v>
      </c>
      <c r="O316" s="24" t="s">
        <v>29062</v>
      </c>
      <c r="P316" s="18">
        <v>1.0</v>
      </c>
      <c r="Q316" s="18">
        <v>4.0</v>
      </c>
      <c r="R316" s="18">
        <v>39.0</v>
      </c>
      <c r="S316" s="18">
        <v>1.0</v>
      </c>
      <c r="T316" s="18">
        <v>4.0</v>
      </c>
      <c r="U316" s="18">
        <v>112.0</v>
      </c>
      <c r="V316" s="24" t="s">
        <v>29063</v>
      </c>
      <c r="W316" s="10">
        <v>43015.0</v>
      </c>
      <c r="X316" s="24" t="s">
        <v>95</v>
      </c>
      <c r="Y316" s="1" t="s">
        <v>199</v>
      </c>
    </row>
    <row r="317">
      <c r="A317" s="24" t="s">
        <v>29064</v>
      </c>
      <c r="B317" s="24" t="s">
        <v>29065</v>
      </c>
      <c r="C317" s="24" t="s">
        <v>29066</v>
      </c>
      <c r="D317" s="24" t="s">
        <v>29067</v>
      </c>
      <c r="E317" s="29" t="s">
        <v>29068</v>
      </c>
      <c r="F317" s="17"/>
      <c r="G317" s="24" t="s">
        <v>3239</v>
      </c>
      <c r="H317" s="17"/>
      <c r="I317" s="17"/>
      <c r="J317" s="29" t="s">
        <v>29069</v>
      </c>
      <c r="K317" s="24" t="s">
        <v>30</v>
      </c>
      <c r="L317" s="24" t="s">
        <v>1091</v>
      </c>
      <c r="M317" s="24" t="s">
        <v>29070</v>
      </c>
      <c r="N317" s="24" t="s">
        <v>29071</v>
      </c>
      <c r="O317" s="24" t="s">
        <v>29072</v>
      </c>
      <c r="P317" s="18">
        <v>1.0</v>
      </c>
      <c r="Q317" s="18">
        <v>1.0</v>
      </c>
      <c r="R317" s="17"/>
      <c r="S317" s="17"/>
      <c r="T317" s="17"/>
      <c r="U317" s="18">
        <v>153.0</v>
      </c>
      <c r="V317" s="24" t="s">
        <v>29073</v>
      </c>
      <c r="W317" s="10">
        <v>42626.0</v>
      </c>
      <c r="X317" s="24" t="s">
        <v>95</v>
      </c>
      <c r="Y317" s="1" t="s">
        <v>168</v>
      </c>
    </row>
    <row r="318">
      <c r="A318" s="24" t="s">
        <v>29074</v>
      </c>
      <c r="B318" s="24" t="s">
        <v>29075</v>
      </c>
      <c r="C318" s="24" t="s">
        <v>29076</v>
      </c>
      <c r="D318" s="17"/>
      <c r="E318" s="17"/>
      <c r="F318" s="17"/>
      <c r="G318" s="17"/>
      <c r="H318" s="24" t="s">
        <v>29077</v>
      </c>
      <c r="I318" s="17"/>
      <c r="J318" s="29" t="s">
        <v>29078</v>
      </c>
      <c r="K318" s="24" t="s">
        <v>30</v>
      </c>
      <c r="L318" s="24" t="s">
        <v>79</v>
      </c>
      <c r="M318" s="24" t="s">
        <v>29070</v>
      </c>
      <c r="N318" s="24" t="s">
        <v>29079</v>
      </c>
      <c r="O318" s="24" t="s">
        <v>29080</v>
      </c>
      <c r="P318" s="18">
        <v>1.0</v>
      </c>
      <c r="Q318" s="18">
        <v>1.0</v>
      </c>
      <c r="R318" s="17"/>
      <c r="S318" s="17"/>
      <c r="T318" s="17"/>
      <c r="U318" s="18">
        <v>6.0</v>
      </c>
      <c r="V318" s="24" t="s">
        <v>29081</v>
      </c>
      <c r="W318" s="10">
        <v>44232.0</v>
      </c>
      <c r="X318" s="17"/>
      <c r="Y318" s="1" t="s">
        <v>199</v>
      </c>
    </row>
    <row r="319">
      <c r="A319" s="24" t="s">
        <v>29082</v>
      </c>
      <c r="B319" s="24" t="s">
        <v>29083</v>
      </c>
      <c r="C319" s="24" t="s">
        <v>29084</v>
      </c>
      <c r="D319" s="24" t="s">
        <v>29085</v>
      </c>
      <c r="E319" s="24" t="s">
        <v>29086</v>
      </c>
      <c r="F319" s="17"/>
      <c r="G319" s="24" t="s">
        <v>29087</v>
      </c>
      <c r="H319" s="24"/>
      <c r="I319" s="17"/>
      <c r="J319" s="29" t="s">
        <v>29088</v>
      </c>
      <c r="K319" s="24" t="s">
        <v>61</v>
      </c>
      <c r="L319" s="24" t="s">
        <v>1091</v>
      </c>
      <c r="M319" s="24" t="s">
        <v>29036</v>
      </c>
      <c r="N319" s="24" t="s">
        <v>29089</v>
      </c>
      <c r="O319" s="24" t="s">
        <v>29090</v>
      </c>
      <c r="P319" s="18">
        <v>1.0</v>
      </c>
      <c r="Q319" s="18">
        <v>1.0</v>
      </c>
      <c r="R319" s="17"/>
      <c r="S319" s="17"/>
      <c r="T319" s="17"/>
      <c r="U319" s="18">
        <v>47.0</v>
      </c>
      <c r="V319" s="24" t="s">
        <v>29091</v>
      </c>
      <c r="W319" s="10">
        <v>44232.0</v>
      </c>
      <c r="X319" s="17"/>
      <c r="Y319" s="1" t="s">
        <v>199</v>
      </c>
    </row>
    <row r="320">
      <c r="A320" s="24" t="s">
        <v>29092</v>
      </c>
      <c r="B320" s="24" t="s">
        <v>29093</v>
      </c>
      <c r="C320" s="24" t="s">
        <v>23181</v>
      </c>
      <c r="D320" s="24" t="s">
        <v>23182</v>
      </c>
      <c r="E320" s="17"/>
      <c r="F320" s="17"/>
      <c r="G320" s="17"/>
      <c r="H320" s="17"/>
      <c r="I320" s="17"/>
      <c r="J320" s="29" t="s">
        <v>29094</v>
      </c>
      <c r="K320" s="24" t="s">
        <v>30</v>
      </c>
      <c r="L320" s="24" t="s">
        <v>51</v>
      </c>
      <c r="M320" s="24" t="s">
        <v>26836</v>
      </c>
      <c r="N320" s="24" t="s">
        <v>29095</v>
      </c>
      <c r="O320" s="24" t="s">
        <v>29096</v>
      </c>
      <c r="P320" s="18">
        <v>1.0</v>
      </c>
      <c r="Q320" s="18">
        <v>1.0</v>
      </c>
      <c r="R320" s="17"/>
      <c r="S320" s="17"/>
      <c r="T320" s="17"/>
      <c r="U320" s="18">
        <v>1.0</v>
      </c>
      <c r="V320" s="24" t="s">
        <v>29097</v>
      </c>
      <c r="W320" s="10">
        <v>44232.0</v>
      </c>
      <c r="X320" s="17"/>
      <c r="Y320" s="1" t="s">
        <v>199</v>
      </c>
    </row>
    <row r="321">
      <c r="A321" s="24" t="s">
        <v>29098</v>
      </c>
      <c r="B321" s="24" t="s">
        <v>29099</v>
      </c>
      <c r="C321" s="24" t="s">
        <v>29100</v>
      </c>
      <c r="D321" s="24" t="s">
        <v>29101</v>
      </c>
      <c r="E321" s="17"/>
      <c r="F321" s="17"/>
      <c r="G321" s="17"/>
      <c r="H321" s="24" t="s">
        <v>29102</v>
      </c>
      <c r="I321" s="17"/>
      <c r="J321" s="29" t="s">
        <v>29103</v>
      </c>
      <c r="K321" s="24" t="s">
        <v>30</v>
      </c>
      <c r="L321" s="24" t="s">
        <v>51</v>
      </c>
      <c r="M321" s="24" t="s">
        <v>29104</v>
      </c>
      <c r="N321" s="24" t="s">
        <v>29105</v>
      </c>
      <c r="O321" s="24" t="s">
        <v>29106</v>
      </c>
      <c r="P321" s="18">
        <v>1.0</v>
      </c>
      <c r="Q321" s="18">
        <v>1.0</v>
      </c>
      <c r="R321" s="17"/>
      <c r="S321" s="17"/>
      <c r="T321" s="17"/>
      <c r="U321" s="18">
        <v>29.0</v>
      </c>
      <c r="V321" s="24" t="s">
        <v>29107</v>
      </c>
      <c r="W321" s="9"/>
      <c r="X321" s="17"/>
      <c r="Y321" s="1" t="s">
        <v>199</v>
      </c>
    </row>
    <row r="322">
      <c r="A322" s="24" t="s">
        <v>29108</v>
      </c>
      <c r="B322" s="24" t="s">
        <v>27785</v>
      </c>
      <c r="C322" s="24" t="s">
        <v>29109</v>
      </c>
      <c r="D322" s="24" t="s">
        <v>29110</v>
      </c>
      <c r="E322" s="24" t="s">
        <v>29111</v>
      </c>
      <c r="F322" s="24" t="s">
        <v>29112</v>
      </c>
      <c r="G322" s="17"/>
      <c r="H322" s="17"/>
      <c r="I322" s="17"/>
      <c r="J322" s="29" t="s">
        <v>29113</v>
      </c>
      <c r="K322" s="24" t="s">
        <v>61</v>
      </c>
      <c r="L322" s="24" t="s">
        <v>1091</v>
      </c>
      <c r="M322" s="24" t="s">
        <v>29036</v>
      </c>
      <c r="N322" s="24" t="s">
        <v>29114</v>
      </c>
      <c r="O322" s="24" t="s">
        <v>29115</v>
      </c>
      <c r="P322" s="18">
        <v>1.0</v>
      </c>
      <c r="Q322" s="18">
        <v>1.0</v>
      </c>
      <c r="R322" s="17"/>
      <c r="S322" s="17"/>
      <c r="T322" s="17"/>
      <c r="U322" s="18">
        <v>94.0</v>
      </c>
      <c r="V322" s="24" t="s">
        <v>29116</v>
      </c>
      <c r="W322" s="9"/>
      <c r="X322" s="24" t="s">
        <v>95</v>
      </c>
      <c r="Y322" s="1" t="s">
        <v>199</v>
      </c>
    </row>
    <row r="323">
      <c r="A323" s="24" t="s">
        <v>29117</v>
      </c>
      <c r="B323" s="24" t="s">
        <v>29118</v>
      </c>
      <c r="C323" s="24" t="s">
        <v>29119</v>
      </c>
      <c r="D323" s="24" t="s">
        <v>29120</v>
      </c>
      <c r="E323" s="24" t="s">
        <v>29121</v>
      </c>
      <c r="F323" s="17"/>
      <c r="G323" s="24" t="s">
        <v>29122</v>
      </c>
      <c r="H323" s="24"/>
      <c r="I323" s="17"/>
      <c r="J323" s="29" t="s">
        <v>29123</v>
      </c>
      <c r="K323" s="24" t="s">
        <v>61</v>
      </c>
      <c r="L323" s="24" t="s">
        <v>1091</v>
      </c>
      <c r="M323" s="24" t="s">
        <v>29036</v>
      </c>
      <c r="N323" s="24" t="s">
        <v>29124</v>
      </c>
      <c r="O323" s="24" t="s">
        <v>29125</v>
      </c>
      <c r="P323" s="18">
        <v>1.0</v>
      </c>
      <c r="Q323" s="18">
        <v>1.0</v>
      </c>
      <c r="R323" s="17"/>
      <c r="S323" s="17"/>
      <c r="T323" s="17"/>
      <c r="U323" s="18">
        <v>101.0</v>
      </c>
      <c r="V323" s="24" t="s">
        <v>29126</v>
      </c>
      <c r="W323" s="9"/>
      <c r="X323" s="17"/>
      <c r="Y323" s="1" t="s">
        <v>199</v>
      </c>
    </row>
    <row r="324">
      <c r="A324" s="30" t="s">
        <v>29127</v>
      </c>
      <c r="B324" s="30" t="s">
        <v>29128</v>
      </c>
      <c r="C324" s="30" t="s">
        <v>29129</v>
      </c>
      <c r="D324" s="30" t="s">
        <v>29130</v>
      </c>
      <c r="E324" s="33"/>
      <c r="F324" s="33"/>
      <c r="G324" s="33"/>
      <c r="H324" s="33"/>
      <c r="I324" s="33"/>
      <c r="J324" s="31" t="s">
        <v>29131</v>
      </c>
      <c r="K324" s="30" t="s">
        <v>61</v>
      </c>
      <c r="L324" s="30" t="s">
        <v>1091</v>
      </c>
      <c r="M324" s="30" t="s">
        <v>29036</v>
      </c>
      <c r="N324" s="30" t="s">
        <v>29132</v>
      </c>
      <c r="O324" s="30" t="s">
        <v>29133</v>
      </c>
      <c r="P324" s="30">
        <v>1.0</v>
      </c>
      <c r="Q324" s="30">
        <v>1.0</v>
      </c>
      <c r="R324" s="33"/>
      <c r="S324" s="33"/>
      <c r="T324" s="33"/>
      <c r="U324" s="30">
        <v>144.0</v>
      </c>
      <c r="V324" s="30" t="s">
        <v>29134</v>
      </c>
      <c r="W324" s="9"/>
      <c r="X324" s="33"/>
      <c r="Y324" s="1" t="s">
        <v>199</v>
      </c>
    </row>
    <row r="325">
      <c r="A325" s="24" t="s">
        <v>29135</v>
      </c>
      <c r="B325" s="24" t="s">
        <v>29136</v>
      </c>
      <c r="C325" s="24" t="s">
        <v>29137</v>
      </c>
      <c r="D325" s="17"/>
      <c r="E325" s="17"/>
      <c r="F325" s="17"/>
      <c r="G325" s="17"/>
      <c r="H325" s="17"/>
      <c r="I325" s="17"/>
      <c r="J325" s="29" t="s">
        <v>29138</v>
      </c>
      <c r="K325" s="24" t="s">
        <v>61</v>
      </c>
      <c r="L325" s="24" t="s">
        <v>1091</v>
      </c>
      <c r="M325" s="24" t="s">
        <v>29036</v>
      </c>
      <c r="N325" s="24" t="s">
        <v>29139</v>
      </c>
      <c r="O325" s="24" t="s">
        <v>29140</v>
      </c>
      <c r="P325" s="18">
        <v>1.0</v>
      </c>
      <c r="Q325" s="18">
        <v>1.0</v>
      </c>
      <c r="R325" s="17"/>
      <c r="S325" s="17"/>
      <c r="T325" s="17"/>
      <c r="U325" s="18">
        <v>324.0</v>
      </c>
      <c r="V325" s="24" t="s">
        <v>29141</v>
      </c>
      <c r="W325" s="10">
        <v>43943.0</v>
      </c>
      <c r="X325" s="17"/>
      <c r="Y325" s="1" t="s">
        <v>199</v>
      </c>
    </row>
    <row r="326">
      <c r="A326" s="24" t="s">
        <v>29142</v>
      </c>
      <c r="B326" s="24" t="s">
        <v>29143</v>
      </c>
      <c r="C326" s="24" t="s">
        <v>23181</v>
      </c>
      <c r="D326" s="24" t="s">
        <v>23182</v>
      </c>
      <c r="E326" s="17"/>
      <c r="F326" s="17"/>
      <c r="G326" s="17"/>
      <c r="H326" s="24" t="s">
        <v>29144</v>
      </c>
      <c r="I326" s="17"/>
      <c r="J326" s="29" t="s">
        <v>29145</v>
      </c>
      <c r="K326" s="24" t="s">
        <v>30</v>
      </c>
      <c r="L326" s="24" t="s">
        <v>79</v>
      </c>
      <c r="M326" s="24" t="s">
        <v>26688</v>
      </c>
      <c r="N326" s="24" t="s">
        <v>29146</v>
      </c>
      <c r="O326" s="24" t="s">
        <v>29147</v>
      </c>
      <c r="P326" s="18">
        <v>1.0</v>
      </c>
      <c r="Q326" s="18">
        <v>1.0</v>
      </c>
      <c r="R326" s="17"/>
      <c r="S326" s="17"/>
      <c r="T326" s="17"/>
      <c r="U326" s="18">
        <v>30.0</v>
      </c>
      <c r="V326" s="24" t="s">
        <v>29148</v>
      </c>
      <c r="W326" s="10">
        <v>44218.0</v>
      </c>
      <c r="X326" s="17"/>
      <c r="Y326" s="1" t="s">
        <v>36</v>
      </c>
    </row>
    <row r="327">
      <c r="A327" s="24" t="s">
        <v>29149</v>
      </c>
      <c r="B327" s="24" t="s">
        <v>29150</v>
      </c>
      <c r="C327" s="24" t="s">
        <v>29151</v>
      </c>
      <c r="D327" s="24" t="s">
        <v>29152</v>
      </c>
      <c r="E327" s="24" t="s">
        <v>29153</v>
      </c>
      <c r="F327" s="17"/>
      <c r="G327" s="24" t="s">
        <v>29154</v>
      </c>
      <c r="H327" s="24" t="s">
        <v>29155</v>
      </c>
      <c r="I327" s="24" t="s">
        <v>29156</v>
      </c>
      <c r="J327" s="29" t="s">
        <v>29157</v>
      </c>
      <c r="K327" s="24" t="s">
        <v>61</v>
      </c>
      <c r="L327" s="24" t="s">
        <v>1091</v>
      </c>
      <c r="M327" s="24" t="s">
        <v>29036</v>
      </c>
      <c r="N327" s="24" t="s">
        <v>29158</v>
      </c>
      <c r="O327" s="24" t="s">
        <v>29159</v>
      </c>
      <c r="P327" s="18">
        <v>1.0</v>
      </c>
      <c r="Q327" s="18">
        <v>1.0</v>
      </c>
      <c r="R327" s="17"/>
      <c r="S327" s="17"/>
      <c r="T327" s="17"/>
      <c r="U327" s="18">
        <v>210.0</v>
      </c>
      <c r="V327" s="24" t="s">
        <v>29160</v>
      </c>
      <c r="W327" s="10">
        <v>43943.0</v>
      </c>
      <c r="X327" s="17"/>
      <c r="Y327" s="1" t="s">
        <v>199</v>
      </c>
    </row>
    <row r="328">
      <c r="A328" s="24" t="s">
        <v>29161</v>
      </c>
      <c r="B328" s="24" t="s">
        <v>29162</v>
      </c>
      <c r="C328" s="24" t="s">
        <v>29163</v>
      </c>
      <c r="D328" s="17"/>
      <c r="E328" s="17"/>
      <c r="F328" s="17"/>
      <c r="G328" s="17"/>
      <c r="H328" s="17"/>
      <c r="I328" s="17"/>
      <c r="J328" s="29" t="s">
        <v>29164</v>
      </c>
      <c r="K328" s="24" t="s">
        <v>61</v>
      </c>
      <c r="L328" s="24" t="s">
        <v>1091</v>
      </c>
      <c r="M328" s="24" t="s">
        <v>29036</v>
      </c>
      <c r="N328" s="24" t="s">
        <v>29165</v>
      </c>
      <c r="O328" s="24" t="s">
        <v>29166</v>
      </c>
      <c r="P328" s="18">
        <v>1.0</v>
      </c>
      <c r="Q328" s="18">
        <v>1.0</v>
      </c>
      <c r="R328" s="17"/>
      <c r="S328" s="17"/>
      <c r="T328" s="17"/>
      <c r="U328" s="18">
        <v>124.0</v>
      </c>
      <c r="V328" s="24" t="s">
        <v>29167</v>
      </c>
      <c r="W328" s="10">
        <v>44215.0</v>
      </c>
      <c r="X328" s="17"/>
      <c r="Y328" s="1" t="s">
        <v>199</v>
      </c>
    </row>
    <row r="329">
      <c r="A329" s="24" t="s">
        <v>29168</v>
      </c>
      <c r="B329" s="24" t="s">
        <v>29169</v>
      </c>
      <c r="C329" s="24" t="s">
        <v>29170</v>
      </c>
      <c r="D329" s="24" t="s">
        <v>29171</v>
      </c>
      <c r="E329" s="17"/>
      <c r="F329" s="24" t="s">
        <v>29172</v>
      </c>
      <c r="G329" s="24" t="s">
        <v>522</v>
      </c>
      <c r="H329" s="17"/>
      <c r="I329" s="17"/>
      <c r="J329" s="29" t="s">
        <v>29173</v>
      </c>
      <c r="K329" s="24" t="s">
        <v>61</v>
      </c>
      <c r="L329" s="24" t="s">
        <v>1091</v>
      </c>
      <c r="M329" s="24" t="s">
        <v>29036</v>
      </c>
      <c r="N329" s="24" t="s">
        <v>29174</v>
      </c>
      <c r="O329" s="24" t="s">
        <v>29175</v>
      </c>
      <c r="P329" s="18">
        <v>1.0</v>
      </c>
      <c r="Q329" s="18">
        <v>1.0</v>
      </c>
      <c r="R329" s="17"/>
      <c r="S329" s="17"/>
      <c r="T329" s="17"/>
      <c r="U329" s="18">
        <v>91.0</v>
      </c>
      <c r="V329" s="24" t="s">
        <v>29176</v>
      </c>
      <c r="W329" s="10">
        <v>44218.0</v>
      </c>
      <c r="X329" s="24" t="s">
        <v>95</v>
      </c>
      <c r="Y329" s="1" t="s">
        <v>199</v>
      </c>
    </row>
    <row r="330">
      <c r="A330" s="24" t="s">
        <v>29177</v>
      </c>
      <c r="B330" s="24" t="s">
        <v>29178</v>
      </c>
      <c r="C330" s="24" t="s">
        <v>29179</v>
      </c>
      <c r="D330" s="24" t="s">
        <v>29180</v>
      </c>
      <c r="E330" s="17"/>
      <c r="F330" s="24" t="s">
        <v>29181</v>
      </c>
      <c r="G330" s="24" t="s">
        <v>29182</v>
      </c>
      <c r="H330" s="17"/>
      <c r="I330" s="17"/>
      <c r="J330" s="29" t="s">
        <v>29183</v>
      </c>
      <c r="K330" s="24" t="s">
        <v>30</v>
      </c>
      <c r="L330" s="24" t="s">
        <v>1091</v>
      </c>
      <c r="M330" s="24" t="s">
        <v>26290</v>
      </c>
      <c r="N330" s="24" t="s">
        <v>29184</v>
      </c>
      <c r="O330" s="24" t="s">
        <v>29185</v>
      </c>
      <c r="P330" s="18">
        <v>1.0</v>
      </c>
      <c r="Q330" s="17"/>
      <c r="R330" s="17"/>
      <c r="S330" s="17"/>
      <c r="T330" s="17"/>
      <c r="U330" s="18">
        <v>17.0</v>
      </c>
      <c r="V330" s="24" t="s">
        <v>29186</v>
      </c>
      <c r="W330" s="10">
        <v>44206.0</v>
      </c>
      <c r="X330" s="24" t="s">
        <v>95</v>
      </c>
      <c r="Y330" s="1" t="s">
        <v>36</v>
      </c>
    </row>
    <row r="331">
      <c r="A331" s="24" t="s">
        <v>29187</v>
      </c>
      <c r="B331" s="24" t="s">
        <v>29188</v>
      </c>
      <c r="C331" s="24" t="s">
        <v>29189</v>
      </c>
      <c r="D331" s="17"/>
      <c r="E331" s="17"/>
      <c r="F331" s="17"/>
      <c r="G331" s="17"/>
      <c r="H331" s="17"/>
      <c r="I331" s="17"/>
      <c r="J331" s="29" t="s">
        <v>29190</v>
      </c>
      <c r="K331" s="24" t="s">
        <v>30</v>
      </c>
      <c r="L331" s="24" t="s">
        <v>51</v>
      </c>
      <c r="M331" s="24" t="s">
        <v>29191</v>
      </c>
      <c r="N331" s="24" t="s">
        <v>29192</v>
      </c>
      <c r="O331" s="24" t="s">
        <v>29193</v>
      </c>
      <c r="P331" s="18">
        <v>1.0</v>
      </c>
      <c r="Q331" s="18">
        <v>1.0</v>
      </c>
      <c r="R331" s="17"/>
      <c r="S331" s="17"/>
      <c r="T331" s="17"/>
      <c r="U331" s="18">
        <v>6.0</v>
      </c>
      <c r="V331" s="24" t="s">
        <v>29194</v>
      </c>
      <c r="W331" s="9"/>
      <c r="X331" s="17"/>
      <c r="Y331" s="1"/>
    </row>
    <row r="332">
      <c r="A332" s="24" t="s">
        <v>29195</v>
      </c>
      <c r="B332" s="24" t="s">
        <v>29196</v>
      </c>
      <c r="C332" s="24" t="s">
        <v>29197</v>
      </c>
      <c r="D332" s="24" t="s">
        <v>29198</v>
      </c>
      <c r="E332" s="24" t="s">
        <v>29199</v>
      </c>
      <c r="F332" s="17"/>
      <c r="G332" s="24" t="s">
        <v>19267</v>
      </c>
      <c r="H332" s="17"/>
      <c r="I332" s="17"/>
      <c r="J332" s="29" t="s">
        <v>29200</v>
      </c>
      <c r="K332" s="24" t="s">
        <v>61</v>
      </c>
      <c r="L332" s="24" t="s">
        <v>1091</v>
      </c>
      <c r="M332" s="24" t="s">
        <v>29036</v>
      </c>
      <c r="N332" s="24" t="s">
        <v>29201</v>
      </c>
      <c r="O332" s="24" t="s">
        <v>29202</v>
      </c>
      <c r="P332" s="18">
        <v>1.0</v>
      </c>
      <c r="Q332" s="18">
        <v>1.0</v>
      </c>
      <c r="R332" s="17"/>
      <c r="S332" s="17"/>
      <c r="T332" s="17"/>
      <c r="U332" s="18">
        <v>239.0</v>
      </c>
      <c r="V332" s="24" t="s">
        <v>29203</v>
      </c>
      <c r="W332" s="9"/>
      <c r="X332" s="24" t="s">
        <v>95</v>
      </c>
      <c r="Y332" s="1" t="s">
        <v>199</v>
      </c>
    </row>
    <row r="333">
      <c r="A333" s="24" t="s">
        <v>29204</v>
      </c>
      <c r="B333" s="24" t="s">
        <v>29205</v>
      </c>
      <c r="C333" s="24" t="s">
        <v>29206</v>
      </c>
      <c r="D333" s="24" t="s">
        <v>29207</v>
      </c>
      <c r="E333" s="17"/>
      <c r="F333" s="17"/>
      <c r="G333" s="17"/>
      <c r="H333" s="24" t="s">
        <v>29208</v>
      </c>
      <c r="I333" s="17"/>
      <c r="J333" s="29" t="s">
        <v>29209</v>
      </c>
      <c r="K333" s="24" t="s">
        <v>30</v>
      </c>
      <c r="L333" s="24" t="s">
        <v>163</v>
      </c>
      <c r="M333" s="24" t="s">
        <v>29104</v>
      </c>
      <c r="N333" s="24" t="s">
        <v>29210</v>
      </c>
      <c r="O333" s="24" t="s">
        <v>29211</v>
      </c>
      <c r="P333" s="18">
        <v>1.0</v>
      </c>
      <c r="Q333" s="18">
        <v>1.0</v>
      </c>
      <c r="R333" s="17"/>
      <c r="S333" s="17"/>
      <c r="T333" s="17"/>
      <c r="U333" s="18">
        <v>6.0</v>
      </c>
      <c r="V333" s="24" t="s">
        <v>29212</v>
      </c>
      <c r="W333" s="9"/>
      <c r="X333" s="17"/>
      <c r="Y333" s="1"/>
    </row>
    <row r="334">
      <c r="A334" s="24" t="s">
        <v>29213</v>
      </c>
      <c r="B334" s="24" t="s">
        <v>29214</v>
      </c>
      <c r="C334" s="24" t="s">
        <v>29215</v>
      </c>
      <c r="D334" s="17"/>
      <c r="E334" s="17"/>
      <c r="F334" s="17"/>
      <c r="G334" s="17"/>
      <c r="H334" s="17"/>
      <c r="I334" s="17"/>
      <c r="J334" s="29" t="s">
        <v>29216</v>
      </c>
      <c r="K334" s="24" t="s">
        <v>61</v>
      </c>
      <c r="L334" s="24" t="s">
        <v>1091</v>
      </c>
      <c r="M334" s="24" t="s">
        <v>29036</v>
      </c>
      <c r="N334" s="24" t="s">
        <v>29217</v>
      </c>
      <c r="O334" s="24" t="s">
        <v>29218</v>
      </c>
      <c r="P334" s="18">
        <v>1.0</v>
      </c>
      <c r="Q334" s="18">
        <v>1.0</v>
      </c>
      <c r="R334" s="17"/>
      <c r="S334" s="17"/>
      <c r="T334" s="17"/>
      <c r="U334" s="18">
        <v>131.0</v>
      </c>
      <c r="V334" s="24" t="s">
        <v>29219</v>
      </c>
      <c r="W334" s="10">
        <v>44178.0</v>
      </c>
      <c r="X334" s="17"/>
      <c r="Y334" s="1" t="s">
        <v>199</v>
      </c>
    </row>
    <row r="335">
      <c r="A335" s="24" t="s">
        <v>29220</v>
      </c>
      <c r="B335" s="24" t="s">
        <v>29221</v>
      </c>
      <c r="C335" s="24" t="s">
        <v>28845</v>
      </c>
      <c r="D335" s="24" t="s">
        <v>28846</v>
      </c>
      <c r="E335" s="24" t="s">
        <v>28847</v>
      </c>
      <c r="F335" s="17"/>
      <c r="G335" s="24" t="s">
        <v>28848</v>
      </c>
      <c r="H335" s="24" t="s">
        <v>29222</v>
      </c>
      <c r="I335" s="24" t="s">
        <v>29223</v>
      </c>
      <c r="J335" s="29" t="s">
        <v>29224</v>
      </c>
      <c r="K335" s="24" t="s">
        <v>401</v>
      </c>
      <c r="L335" s="24" t="s">
        <v>213</v>
      </c>
      <c r="M335" s="24" t="s">
        <v>29225</v>
      </c>
      <c r="N335" s="24" t="s">
        <v>29226</v>
      </c>
      <c r="O335" s="24" t="s">
        <v>29227</v>
      </c>
      <c r="P335" s="18">
        <v>1.0</v>
      </c>
      <c r="Q335" s="18">
        <v>1.0</v>
      </c>
      <c r="R335" s="18">
        <v>1.0</v>
      </c>
      <c r="S335" s="17"/>
      <c r="T335" s="18">
        <v>4.0</v>
      </c>
      <c r="U335" s="18">
        <v>38.0</v>
      </c>
      <c r="V335" s="24" t="s">
        <v>29228</v>
      </c>
      <c r="W335" s="9"/>
      <c r="X335" s="17"/>
      <c r="Y335" s="1" t="s">
        <v>36</v>
      </c>
    </row>
    <row r="336">
      <c r="A336" s="24" t="s">
        <v>29229</v>
      </c>
      <c r="B336" s="24" t="s">
        <v>29230</v>
      </c>
      <c r="C336" s="24" t="s">
        <v>29231</v>
      </c>
      <c r="D336" s="24" t="s">
        <v>29232</v>
      </c>
      <c r="E336" s="24" t="s">
        <v>29233</v>
      </c>
      <c r="F336" s="24" t="s">
        <v>29232</v>
      </c>
      <c r="G336" s="24" t="s">
        <v>25722</v>
      </c>
      <c r="H336" s="24" t="s">
        <v>29234</v>
      </c>
      <c r="I336" s="17"/>
      <c r="J336" s="29" t="s">
        <v>29235</v>
      </c>
      <c r="K336" s="24" t="s">
        <v>401</v>
      </c>
      <c r="L336" s="24" t="s">
        <v>1091</v>
      </c>
      <c r="M336" s="24" t="s">
        <v>29236</v>
      </c>
      <c r="N336" s="24" t="s">
        <v>29237</v>
      </c>
      <c r="O336" s="24" t="s">
        <v>29238</v>
      </c>
      <c r="P336" s="18">
        <v>1.0</v>
      </c>
      <c r="Q336" s="18">
        <v>1.0</v>
      </c>
      <c r="R336" s="18">
        <v>3.0</v>
      </c>
      <c r="S336" s="18">
        <v>1.0</v>
      </c>
      <c r="T336" s="17"/>
      <c r="U336" s="18">
        <v>4.0</v>
      </c>
      <c r="V336" s="24" t="s">
        <v>29239</v>
      </c>
      <c r="W336" s="9"/>
      <c r="X336" s="24" t="s">
        <v>95</v>
      </c>
      <c r="Y336" s="1" t="s">
        <v>36</v>
      </c>
    </row>
    <row r="337">
      <c r="A337" s="24" t="s">
        <v>29240</v>
      </c>
      <c r="B337" s="24" t="s">
        <v>27785</v>
      </c>
      <c r="C337" s="24" t="s">
        <v>29241</v>
      </c>
      <c r="D337" s="24" t="s">
        <v>29242</v>
      </c>
      <c r="E337" s="24" t="s">
        <v>29243</v>
      </c>
      <c r="F337" s="17" t="s">
        <v>29244</v>
      </c>
      <c r="G337" s="24" t="s">
        <v>25634</v>
      </c>
      <c r="H337" s="24" t="s">
        <v>29245</v>
      </c>
      <c r="I337" s="17"/>
      <c r="J337" s="29" t="s">
        <v>29246</v>
      </c>
      <c r="K337" s="24" t="s">
        <v>61</v>
      </c>
      <c r="L337" s="24" t="s">
        <v>1091</v>
      </c>
      <c r="M337" s="24" t="s">
        <v>29036</v>
      </c>
      <c r="N337" s="24" t="s">
        <v>29247</v>
      </c>
      <c r="O337" s="24" t="s">
        <v>29248</v>
      </c>
      <c r="P337" s="18">
        <v>1.0</v>
      </c>
      <c r="Q337" s="18">
        <v>1.0</v>
      </c>
      <c r="R337" s="17"/>
      <c r="S337" s="17"/>
      <c r="T337" s="17"/>
      <c r="U337" s="18">
        <v>150.0</v>
      </c>
      <c r="V337" s="24" t="s">
        <v>29249</v>
      </c>
      <c r="W337" s="10">
        <v>44185.0</v>
      </c>
      <c r="X337" s="17"/>
      <c r="Y337" s="1" t="s">
        <v>199</v>
      </c>
    </row>
    <row r="338">
      <c r="A338" s="24" t="s">
        <v>29250</v>
      </c>
      <c r="B338" s="24" t="s">
        <v>29251</v>
      </c>
      <c r="C338" s="24" t="s">
        <v>29252</v>
      </c>
      <c r="D338" s="17"/>
      <c r="E338" s="17"/>
      <c r="F338" s="17"/>
      <c r="G338" s="17"/>
      <c r="H338" s="17"/>
      <c r="I338" s="17"/>
      <c r="J338" s="29" t="s">
        <v>29253</v>
      </c>
      <c r="K338" s="24" t="s">
        <v>61</v>
      </c>
      <c r="L338" s="24" t="s">
        <v>1091</v>
      </c>
      <c r="M338" s="24" t="s">
        <v>29036</v>
      </c>
      <c r="N338" s="24" t="s">
        <v>29254</v>
      </c>
      <c r="O338" s="24" t="s">
        <v>29255</v>
      </c>
      <c r="P338" s="18">
        <v>1.0</v>
      </c>
      <c r="Q338" s="18">
        <v>1.0</v>
      </c>
      <c r="R338" s="17"/>
      <c r="S338" s="17"/>
      <c r="T338" s="17"/>
      <c r="U338" s="18">
        <v>27.0</v>
      </c>
      <c r="V338" s="24" t="s">
        <v>29256</v>
      </c>
      <c r="W338" s="10">
        <v>44211.0</v>
      </c>
      <c r="X338" s="17"/>
      <c r="Y338" s="1" t="s">
        <v>199</v>
      </c>
    </row>
    <row r="339">
      <c r="A339" s="24" t="s">
        <v>29257</v>
      </c>
      <c r="B339" s="24" t="s">
        <v>29258</v>
      </c>
      <c r="C339" s="24" t="s">
        <v>29259</v>
      </c>
      <c r="D339" s="24" t="s">
        <v>29260</v>
      </c>
      <c r="E339" s="17"/>
      <c r="F339" s="17"/>
      <c r="G339" s="24" t="s">
        <v>8325</v>
      </c>
      <c r="H339" s="17"/>
      <c r="I339" s="17"/>
      <c r="J339" s="29" t="s">
        <v>29261</v>
      </c>
      <c r="K339" s="24" t="s">
        <v>61</v>
      </c>
      <c r="L339" s="24" t="s">
        <v>1091</v>
      </c>
      <c r="M339" s="24" t="s">
        <v>29036</v>
      </c>
      <c r="N339" s="24" t="s">
        <v>29262</v>
      </c>
      <c r="O339" s="24" t="s">
        <v>29263</v>
      </c>
      <c r="P339" s="18">
        <v>1.0</v>
      </c>
      <c r="Q339" s="18">
        <v>1.0</v>
      </c>
      <c r="R339" s="17"/>
      <c r="S339" s="17"/>
      <c r="T339" s="17"/>
      <c r="U339" s="18">
        <v>172.0</v>
      </c>
      <c r="V339" s="24" t="s">
        <v>29264</v>
      </c>
      <c r="W339" s="10">
        <v>44209.0</v>
      </c>
      <c r="X339" s="17"/>
      <c r="Y339" s="1" t="s">
        <v>199</v>
      </c>
    </row>
    <row r="340">
      <c r="A340" s="24" t="s">
        <v>29265</v>
      </c>
      <c r="B340" s="24" t="s">
        <v>29266</v>
      </c>
      <c r="C340" s="24" t="s">
        <v>29267</v>
      </c>
      <c r="D340" s="17"/>
      <c r="E340" s="17"/>
      <c r="F340" s="17"/>
      <c r="G340" s="17"/>
      <c r="H340" s="24" t="s">
        <v>29268</v>
      </c>
      <c r="I340" s="24"/>
      <c r="J340" s="29" t="s">
        <v>29269</v>
      </c>
      <c r="K340" s="24" t="s">
        <v>401</v>
      </c>
      <c r="L340" s="24" t="s">
        <v>1091</v>
      </c>
      <c r="M340" s="24" t="s">
        <v>29270</v>
      </c>
      <c r="N340" s="24" t="s">
        <v>29271</v>
      </c>
      <c r="O340" s="24" t="s">
        <v>29272</v>
      </c>
      <c r="P340" s="18">
        <v>361.0</v>
      </c>
      <c r="Q340" s="18">
        <v>10.0</v>
      </c>
      <c r="R340" s="18">
        <v>26.0</v>
      </c>
      <c r="S340" s="18">
        <v>26.0</v>
      </c>
      <c r="T340" s="17"/>
      <c r="U340" s="18">
        <v>84.0</v>
      </c>
      <c r="V340" s="24" t="s">
        <v>29273</v>
      </c>
      <c r="W340" s="10">
        <v>43426.0</v>
      </c>
      <c r="X340" s="24" t="s">
        <v>95</v>
      </c>
      <c r="Y340" s="1" t="s">
        <v>199</v>
      </c>
    </row>
    <row r="341">
      <c r="A341" s="24" t="s">
        <v>29274</v>
      </c>
      <c r="B341" s="24" t="s">
        <v>29275</v>
      </c>
      <c r="C341" s="24" t="s">
        <v>29276</v>
      </c>
      <c r="D341" s="24" t="s">
        <v>29277</v>
      </c>
      <c r="E341" s="24" t="s">
        <v>29278</v>
      </c>
      <c r="F341" s="17"/>
      <c r="G341" s="24" t="s">
        <v>29279</v>
      </c>
      <c r="H341" s="17"/>
      <c r="I341" s="17"/>
      <c r="J341" s="29" t="s">
        <v>29280</v>
      </c>
      <c r="K341" s="24" t="s">
        <v>61</v>
      </c>
      <c r="L341" s="24" t="s">
        <v>1091</v>
      </c>
      <c r="M341" s="24" t="s">
        <v>29036</v>
      </c>
      <c r="N341" s="24" t="s">
        <v>17125</v>
      </c>
      <c r="O341" s="24" t="s">
        <v>29281</v>
      </c>
      <c r="P341" s="18">
        <v>1.0</v>
      </c>
      <c r="Q341" s="18">
        <v>1.0</v>
      </c>
      <c r="R341" s="17"/>
      <c r="S341" s="17"/>
      <c r="T341" s="17"/>
      <c r="U341" s="18">
        <v>11.0</v>
      </c>
      <c r="V341" s="24" t="s">
        <v>29282</v>
      </c>
      <c r="W341" s="10">
        <v>44212.0</v>
      </c>
      <c r="X341" s="17"/>
      <c r="Y341" s="1" t="s">
        <v>199</v>
      </c>
    </row>
    <row r="342">
      <c r="A342" s="24" t="s">
        <v>29283</v>
      </c>
      <c r="B342" s="24" t="s">
        <v>29284</v>
      </c>
      <c r="C342" s="24" t="s">
        <v>29285</v>
      </c>
      <c r="D342" s="24" t="s">
        <v>29286</v>
      </c>
      <c r="E342" s="24" t="s">
        <v>29287</v>
      </c>
      <c r="F342" s="24" t="s">
        <v>29288</v>
      </c>
      <c r="G342" s="24" t="s">
        <v>29289</v>
      </c>
      <c r="H342" s="17"/>
      <c r="I342" s="17"/>
      <c r="J342" s="29" t="s">
        <v>29290</v>
      </c>
      <c r="K342" s="24" t="s">
        <v>30</v>
      </c>
      <c r="L342" s="24" t="s">
        <v>51</v>
      </c>
      <c r="M342" s="24" t="s">
        <v>26290</v>
      </c>
      <c r="N342" s="24" t="s">
        <v>29291</v>
      </c>
      <c r="O342" s="24" t="s">
        <v>29292</v>
      </c>
      <c r="P342" s="18">
        <v>1.0</v>
      </c>
      <c r="Q342" s="18">
        <v>1.0</v>
      </c>
      <c r="R342" s="17"/>
      <c r="S342" s="17"/>
      <c r="T342" s="17"/>
      <c r="U342" s="18">
        <v>9.0</v>
      </c>
      <c r="V342" s="24" t="s">
        <v>29293</v>
      </c>
      <c r="W342" s="10">
        <v>44211.0</v>
      </c>
      <c r="X342" s="17"/>
      <c r="Y342" s="1"/>
    </row>
    <row r="343">
      <c r="A343" s="24" t="s">
        <v>29294</v>
      </c>
      <c r="B343" s="24" t="s">
        <v>29295</v>
      </c>
      <c r="C343" s="24" t="s">
        <v>29296</v>
      </c>
      <c r="D343" s="24" t="s">
        <v>29297</v>
      </c>
      <c r="E343" s="24" t="s">
        <v>29298</v>
      </c>
      <c r="F343" s="24"/>
      <c r="G343" s="24" t="s">
        <v>8156</v>
      </c>
      <c r="H343" s="17"/>
      <c r="I343" s="17"/>
      <c r="J343" s="29" t="s">
        <v>29299</v>
      </c>
      <c r="K343" s="24" t="s">
        <v>61</v>
      </c>
      <c r="L343" s="24" t="s">
        <v>1091</v>
      </c>
      <c r="M343" s="24" t="s">
        <v>29036</v>
      </c>
      <c r="N343" s="24" t="s">
        <v>29300</v>
      </c>
      <c r="O343" s="24" t="s">
        <v>29301</v>
      </c>
      <c r="P343" s="18">
        <v>1.0</v>
      </c>
      <c r="Q343" s="18">
        <v>1.0</v>
      </c>
      <c r="R343" s="17"/>
      <c r="S343" s="17"/>
      <c r="T343" s="17"/>
      <c r="U343" s="18">
        <v>29.0</v>
      </c>
      <c r="V343" s="24" t="s">
        <v>29302</v>
      </c>
      <c r="W343" s="9"/>
      <c r="X343" s="17"/>
      <c r="Y343" s="1" t="s">
        <v>199</v>
      </c>
    </row>
    <row r="344">
      <c r="A344" s="24" t="s">
        <v>29303</v>
      </c>
      <c r="B344" s="24" t="s">
        <v>29304</v>
      </c>
      <c r="C344" s="24" t="s">
        <v>29305</v>
      </c>
      <c r="D344" s="24" t="s">
        <v>29306</v>
      </c>
      <c r="E344" s="24" t="s">
        <v>29307</v>
      </c>
      <c r="F344" s="24" t="s">
        <v>29308</v>
      </c>
      <c r="G344" s="24" t="s">
        <v>29309</v>
      </c>
      <c r="H344" s="24" t="s">
        <v>29310</v>
      </c>
      <c r="I344" s="24" t="s">
        <v>29311</v>
      </c>
      <c r="J344" s="29" t="s">
        <v>29312</v>
      </c>
      <c r="K344" s="24" t="s">
        <v>401</v>
      </c>
      <c r="L344" s="24" t="s">
        <v>1091</v>
      </c>
      <c r="M344" s="24" t="s">
        <v>26418</v>
      </c>
      <c r="N344" s="24" t="s">
        <v>29313</v>
      </c>
      <c r="O344" s="24" t="s">
        <v>29314</v>
      </c>
      <c r="P344" s="18">
        <v>1.0</v>
      </c>
      <c r="Q344" s="18">
        <v>2.0</v>
      </c>
      <c r="R344" s="18">
        <v>1.0</v>
      </c>
      <c r="S344" s="17"/>
      <c r="T344" s="17"/>
      <c r="U344" s="18">
        <v>7.0</v>
      </c>
      <c r="V344" s="24" t="s">
        <v>29315</v>
      </c>
      <c r="W344" s="10">
        <v>44084.0</v>
      </c>
      <c r="X344" s="24" t="s">
        <v>95</v>
      </c>
      <c r="Y344" s="1" t="s">
        <v>168</v>
      </c>
    </row>
    <row r="345">
      <c r="A345" s="24" t="s">
        <v>29316</v>
      </c>
      <c r="B345" s="24" t="s">
        <v>29317</v>
      </c>
      <c r="C345" s="24" t="s">
        <v>29318</v>
      </c>
      <c r="D345" s="24" t="s">
        <v>29319</v>
      </c>
      <c r="E345" s="24" t="s">
        <v>29320</v>
      </c>
      <c r="F345" s="17"/>
      <c r="G345" s="24" t="s">
        <v>29321</v>
      </c>
      <c r="H345" s="24" t="s">
        <v>29322</v>
      </c>
      <c r="I345" s="17"/>
      <c r="J345" s="29" t="s">
        <v>29323</v>
      </c>
      <c r="K345" s="24" t="s">
        <v>30</v>
      </c>
      <c r="L345" s="24" t="s">
        <v>51</v>
      </c>
      <c r="M345" s="24" t="s">
        <v>29324</v>
      </c>
      <c r="N345" s="24" t="s">
        <v>29325</v>
      </c>
      <c r="O345" s="24" t="s">
        <v>29326</v>
      </c>
      <c r="P345" s="18">
        <v>1.0</v>
      </c>
      <c r="Q345" s="18">
        <v>1.0</v>
      </c>
      <c r="R345" s="17"/>
      <c r="S345" s="17"/>
      <c r="T345" s="17"/>
      <c r="U345" s="18">
        <v>242.0</v>
      </c>
      <c r="V345" s="24" t="s">
        <v>29327</v>
      </c>
      <c r="W345" s="9"/>
      <c r="X345" s="17"/>
      <c r="Y345" s="1" t="s">
        <v>199</v>
      </c>
    </row>
    <row r="346">
      <c r="A346" s="30" t="s">
        <v>29328</v>
      </c>
      <c r="B346" s="30" t="s">
        <v>29329</v>
      </c>
      <c r="C346" s="30" t="s">
        <v>29330</v>
      </c>
      <c r="D346" s="33"/>
      <c r="E346" s="33"/>
      <c r="F346" s="33"/>
      <c r="G346" s="33"/>
      <c r="H346" s="30" t="s">
        <v>29331</v>
      </c>
      <c r="I346" s="33"/>
      <c r="J346" s="31" t="s">
        <v>29332</v>
      </c>
      <c r="K346" s="30" t="s">
        <v>61</v>
      </c>
      <c r="L346" s="30" t="s">
        <v>1091</v>
      </c>
      <c r="M346" s="30" t="s">
        <v>29036</v>
      </c>
      <c r="N346" s="30" t="s">
        <v>29333</v>
      </c>
      <c r="O346" s="30" t="s">
        <v>29334</v>
      </c>
      <c r="P346" s="30">
        <v>1.0</v>
      </c>
      <c r="Q346" s="30">
        <v>1.0</v>
      </c>
      <c r="R346" s="30">
        <v>1.0</v>
      </c>
      <c r="S346" s="33"/>
      <c r="T346" s="33"/>
      <c r="U346" s="30">
        <v>1.0</v>
      </c>
      <c r="V346" s="30" t="s">
        <v>29335</v>
      </c>
      <c r="W346" s="10">
        <v>44210.0</v>
      </c>
      <c r="X346" s="33"/>
      <c r="Y346" s="1" t="s">
        <v>199</v>
      </c>
    </row>
    <row r="347">
      <c r="A347" s="24" t="s">
        <v>29336</v>
      </c>
      <c r="B347" s="24" t="s">
        <v>29337</v>
      </c>
      <c r="C347" s="24" t="s">
        <v>29338</v>
      </c>
      <c r="D347" s="17"/>
      <c r="E347" s="17"/>
      <c r="F347" s="17"/>
      <c r="G347" s="17"/>
      <c r="H347" s="24" t="s">
        <v>29339</v>
      </c>
      <c r="I347" s="17"/>
      <c r="J347" s="29" t="s">
        <v>29340</v>
      </c>
      <c r="K347" s="24" t="s">
        <v>61</v>
      </c>
      <c r="L347" s="24" t="s">
        <v>1091</v>
      </c>
      <c r="M347" s="24" t="s">
        <v>29036</v>
      </c>
      <c r="N347" s="24" t="s">
        <v>29341</v>
      </c>
      <c r="O347" s="24" t="s">
        <v>29342</v>
      </c>
      <c r="P347" s="18">
        <v>1.0</v>
      </c>
      <c r="Q347" s="18">
        <v>1.0</v>
      </c>
      <c r="R347" s="17"/>
      <c r="S347" s="17"/>
      <c r="T347" s="17"/>
      <c r="U347" s="18">
        <v>56.0</v>
      </c>
      <c r="V347" s="24" t="s">
        <v>29343</v>
      </c>
      <c r="W347" s="10">
        <v>44204.0</v>
      </c>
      <c r="X347" s="17"/>
      <c r="Y347" s="1" t="s">
        <v>199</v>
      </c>
    </row>
    <row r="348">
      <c r="A348" s="24" t="s">
        <v>29344</v>
      </c>
      <c r="B348" s="24" t="s">
        <v>29345</v>
      </c>
      <c r="C348" s="24" t="s">
        <v>29346</v>
      </c>
      <c r="D348" s="17"/>
      <c r="E348" s="17"/>
      <c r="F348" s="17"/>
      <c r="G348" s="17"/>
      <c r="H348" s="17"/>
      <c r="I348" s="17"/>
      <c r="J348" s="29" t="s">
        <v>29347</v>
      </c>
      <c r="K348" s="24" t="s">
        <v>61</v>
      </c>
      <c r="L348" s="24" t="s">
        <v>1091</v>
      </c>
      <c r="M348" s="24" t="s">
        <v>29036</v>
      </c>
      <c r="N348" s="24" t="s">
        <v>29348</v>
      </c>
      <c r="O348" s="24" t="s">
        <v>29349</v>
      </c>
      <c r="P348" s="18">
        <v>1.0</v>
      </c>
      <c r="Q348" s="18">
        <v>1.0</v>
      </c>
      <c r="R348" s="17"/>
      <c r="S348" s="17"/>
      <c r="T348" s="17"/>
      <c r="U348" s="18">
        <v>27.0</v>
      </c>
      <c r="V348" s="24" t="s">
        <v>29350</v>
      </c>
      <c r="W348" s="10">
        <v>44208.0</v>
      </c>
      <c r="X348" s="17"/>
      <c r="Y348" s="1" t="s">
        <v>199</v>
      </c>
    </row>
    <row r="349">
      <c r="A349" s="24" t="s">
        <v>29351</v>
      </c>
      <c r="B349" s="24" t="s">
        <v>26448</v>
      </c>
      <c r="C349" s="24" t="s">
        <v>29352</v>
      </c>
      <c r="D349" s="17"/>
      <c r="E349" s="17"/>
      <c r="F349" s="17"/>
      <c r="G349" s="17"/>
      <c r="H349" s="17"/>
      <c r="I349" s="17"/>
      <c r="J349" s="29" t="s">
        <v>29353</v>
      </c>
      <c r="K349" s="24" t="s">
        <v>61</v>
      </c>
      <c r="L349" s="24" t="s">
        <v>1091</v>
      </c>
      <c r="M349" s="24" t="s">
        <v>29036</v>
      </c>
      <c r="N349" s="24" t="s">
        <v>29354</v>
      </c>
      <c r="O349" s="24" t="s">
        <v>29355</v>
      </c>
      <c r="P349" s="18">
        <v>1.0</v>
      </c>
      <c r="Q349" s="18">
        <v>1.0</v>
      </c>
      <c r="R349" s="17"/>
      <c r="S349" s="17"/>
      <c r="T349" s="17"/>
      <c r="U349" s="18">
        <v>27.0</v>
      </c>
      <c r="V349" s="24" t="s">
        <v>29356</v>
      </c>
      <c r="W349" s="10">
        <v>44206.0</v>
      </c>
      <c r="X349" s="17"/>
      <c r="Y349" s="1" t="s">
        <v>199</v>
      </c>
    </row>
    <row r="350">
      <c r="A350" s="24" t="s">
        <v>29357</v>
      </c>
      <c r="B350" s="24" t="s">
        <v>27785</v>
      </c>
      <c r="C350" s="24" t="s">
        <v>29358</v>
      </c>
      <c r="D350" s="24" t="s">
        <v>29359</v>
      </c>
      <c r="E350" s="17"/>
      <c r="F350" s="17"/>
      <c r="G350" s="17"/>
      <c r="H350" s="17"/>
      <c r="I350" s="17"/>
      <c r="J350" s="29" t="s">
        <v>29360</v>
      </c>
      <c r="K350" s="24" t="s">
        <v>30</v>
      </c>
      <c r="L350" s="24" t="s">
        <v>1091</v>
      </c>
      <c r="M350" s="24" t="s">
        <v>29036</v>
      </c>
      <c r="N350" s="24" t="s">
        <v>29361</v>
      </c>
      <c r="O350" s="24" t="s">
        <v>29362</v>
      </c>
      <c r="P350" s="18">
        <v>1.0</v>
      </c>
      <c r="Q350" s="18">
        <v>1.0</v>
      </c>
      <c r="R350" s="17"/>
      <c r="S350" s="17"/>
      <c r="T350" s="17"/>
      <c r="U350" s="18">
        <v>128.0</v>
      </c>
      <c r="V350" s="24" t="s">
        <v>29363</v>
      </c>
      <c r="W350" s="10">
        <v>43943.0</v>
      </c>
      <c r="X350" s="17"/>
      <c r="Y350" s="1" t="s">
        <v>199</v>
      </c>
    </row>
    <row r="351">
      <c r="A351" s="24" t="s">
        <v>29364</v>
      </c>
      <c r="B351" s="24" t="s">
        <v>29365</v>
      </c>
      <c r="C351" s="24" t="s">
        <v>29366</v>
      </c>
      <c r="D351" s="24" t="s">
        <v>29367</v>
      </c>
      <c r="E351" s="17"/>
      <c r="F351" s="24" t="s">
        <v>29368</v>
      </c>
      <c r="G351" s="24" t="s">
        <v>29369</v>
      </c>
      <c r="H351" s="24"/>
      <c r="I351" s="17"/>
      <c r="J351" s="29" t="s">
        <v>29370</v>
      </c>
      <c r="K351" s="24" t="s">
        <v>61</v>
      </c>
      <c r="L351" s="24" t="s">
        <v>1091</v>
      </c>
      <c r="M351" s="24" t="s">
        <v>29036</v>
      </c>
      <c r="N351" s="24" t="s">
        <v>29371</v>
      </c>
      <c r="O351" s="24" t="s">
        <v>29372</v>
      </c>
      <c r="P351" s="18">
        <v>1.0</v>
      </c>
      <c r="Q351" s="18">
        <v>1.0</v>
      </c>
      <c r="R351" s="17"/>
      <c r="S351" s="17"/>
      <c r="T351" s="17"/>
      <c r="U351" s="18">
        <v>220.0</v>
      </c>
      <c r="V351" s="24" t="s">
        <v>29373</v>
      </c>
      <c r="W351" s="10">
        <v>43943.0</v>
      </c>
      <c r="X351" s="24" t="s">
        <v>135</v>
      </c>
      <c r="Y351" s="1" t="s">
        <v>199</v>
      </c>
    </row>
    <row r="352">
      <c r="A352" s="30" t="s">
        <v>29374</v>
      </c>
      <c r="B352" s="30" t="s">
        <v>29375</v>
      </c>
      <c r="C352" s="30" t="s">
        <v>29376</v>
      </c>
      <c r="D352" s="33"/>
      <c r="E352" s="33"/>
      <c r="F352" s="33"/>
      <c r="G352" s="33"/>
      <c r="H352" s="33"/>
      <c r="I352" s="33"/>
      <c r="J352" s="31" t="s">
        <v>29377</v>
      </c>
      <c r="K352" s="30" t="s">
        <v>30</v>
      </c>
      <c r="L352" s="30" t="s">
        <v>213</v>
      </c>
      <c r="M352" s="30" t="s">
        <v>29378</v>
      </c>
      <c r="N352" s="30" t="s">
        <v>29379</v>
      </c>
      <c r="O352" s="30" t="s">
        <v>29380</v>
      </c>
      <c r="P352" s="30">
        <v>1.0</v>
      </c>
      <c r="Q352" s="30">
        <v>1.0</v>
      </c>
      <c r="R352" s="30">
        <v>1.0</v>
      </c>
      <c r="S352" s="33"/>
      <c r="T352" s="33"/>
      <c r="U352" s="30">
        <v>42.0</v>
      </c>
      <c r="V352" s="30" t="s">
        <v>29381</v>
      </c>
      <c r="W352" s="10">
        <v>44181.0</v>
      </c>
      <c r="X352" s="33"/>
      <c r="Y352" s="1"/>
    </row>
    <row r="353">
      <c r="A353" s="24" t="s">
        <v>29382</v>
      </c>
      <c r="B353" s="24" t="s">
        <v>29383</v>
      </c>
      <c r="C353" s="24" t="s">
        <v>29189</v>
      </c>
      <c r="D353" s="17"/>
      <c r="E353" s="17"/>
      <c r="F353" s="17"/>
      <c r="G353" s="17"/>
      <c r="H353" s="24" t="s">
        <v>29384</v>
      </c>
      <c r="I353" s="17"/>
      <c r="J353" s="29" t="s">
        <v>29385</v>
      </c>
      <c r="K353" s="24" t="s">
        <v>30</v>
      </c>
      <c r="L353" s="24" t="s">
        <v>51</v>
      </c>
      <c r="M353" s="24" t="s">
        <v>29386</v>
      </c>
      <c r="N353" s="24" t="s">
        <v>29387</v>
      </c>
      <c r="O353" s="24" t="s">
        <v>29388</v>
      </c>
      <c r="P353" s="18">
        <v>1.0</v>
      </c>
      <c r="Q353" s="18">
        <v>1.0</v>
      </c>
      <c r="R353" s="17"/>
      <c r="S353" s="17"/>
      <c r="T353" s="17"/>
      <c r="U353" s="18">
        <v>7.0</v>
      </c>
      <c r="V353" s="24" t="s">
        <v>29389</v>
      </c>
      <c r="W353" s="9"/>
      <c r="X353" s="17"/>
      <c r="Y353" s="1"/>
    </row>
    <row r="354">
      <c r="A354" s="24" t="s">
        <v>29390</v>
      </c>
      <c r="B354" s="24" t="s">
        <v>29391</v>
      </c>
      <c r="C354" s="24" t="s">
        <v>29392</v>
      </c>
      <c r="D354" s="17"/>
      <c r="E354" s="17"/>
      <c r="F354" s="17"/>
      <c r="G354" s="17"/>
      <c r="H354" s="17"/>
      <c r="I354" s="17"/>
      <c r="J354" s="29" t="s">
        <v>29393</v>
      </c>
      <c r="K354" s="24" t="s">
        <v>61</v>
      </c>
      <c r="L354" s="24" t="s">
        <v>1091</v>
      </c>
      <c r="M354" s="24" t="s">
        <v>29036</v>
      </c>
      <c r="N354" s="24" t="s">
        <v>29394</v>
      </c>
      <c r="O354" s="24" t="s">
        <v>29395</v>
      </c>
      <c r="P354" s="18">
        <v>1.0</v>
      </c>
      <c r="Q354" s="18">
        <v>1.0</v>
      </c>
      <c r="R354" s="17"/>
      <c r="S354" s="17"/>
      <c r="T354" s="17"/>
      <c r="U354" s="18">
        <v>9.0</v>
      </c>
      <c r="V354" s="24" t="s">
        <v>29396</v>
      </c>
      <c r="W354" s="10">
        <v>44206.0</v>
      </c>
      <c r="X354" s="17"/>
      <c r="Y354" s="1" t="s">
        <v>199</v>
      </c>
    </row>
    <row r="355">
      <c r="A355" s="24" t="s">
        <v>29397</v>
      </c>
      <c r="B355" s="24" t="s">
        <v>26448</v>
      </c>
      <c r="C355" s="24" t="s">
        <v>29392</v>
      </c>
      <c r="D355" s="17"/>
      <c r="E355" s="17"/>
      <c r="F355" s="17"/>
      <c r="G355" s="17"/>
      <c r="H355" s="17"/>
      <c r="I355" s="17"/>
      <c r="J355" s="29" t="s">
        <v>29398</v>
      </c>
      <c r="K355" s="24" t="s">
        <v>61</v>
      </c>
      <c r="L355" s="24" t="s">
        <v>1091</v>
      </c>
      <c r="M355" s="24" t="s">
        <v>29036</v>
      </c>
      <c r="N355" s="24" t="s">
        <v>29399</v>
      </c>
      <c r="O355" s="24" t="s">
        <v>29400</v>
      </c>
      <c r="P355" s="18">
        <v>1.0</v>
      </c>
      <c r="Q355" s="18">
        <v>1.0</v>
      </c>
      <c r="R355" s="17"/>
      <c r="S355" s="17"/>
      <c r="T355" s="17"/>
      <c r="U355" s="18">
        <v>5.0</v>
      </c>
      <c r="V355" s="24" t="s">
        <v>29401</v>
      </c>
      <c r="W355" s="10">
        <v>44206.0</v>
      </c>
      <c r="X355" s="17"/>
      <c r="Y355" s="1" t="s">
        <v>199</v>
      </c>
    </row>
    <row r="356">
      <c r="A356" s="24" t="s">
        <v>29402</v>
      </c>
      <c r="B356" s="24" t="s">
        <v>29403</v>
      </c>
      <c r="C356" s="24" t="s">
        <v>29179</v>
      </c>
      <c r="D356" s="24" t="s">
        <v>29180</v>
      </c>
      <c r="E356" s="17"/>
      <c r="F356" s="24" t="s">
        <v>29181</v>
      </c>
      <c r="G356" s="24" t="s">
        <v>29182</v>
      </c>
      <c r="H356" s="24"/>
      <c r="I356" s="17"/>
      <c r="J356" s="29" t="s">
        <v>29404</v>
      </c>
      <c r="K356" s="24" t="s">
        <v>27917</v>
      </c>
      <c r="L356" s="24" t="s">
        <v>1091</v>
      </c>
      <c r="M356" s="24" t="s">
        <v>26290</v>
      </c>
      <c r="N356" s="24" t="s">
        <v>29405</v>
      </c>
      <c r="O356" s="24" t="s">
        <v>29406</v>
      </c>
      <c r="P356" s="18">
        <v>1.0</v>
      </c>
      <c r="Q356" s="18">
        <v>1.0</v>
      </c>
      <c r="R356" s="18">
        <v>1.0</v>
      </c>
      <c r="S356" s="18">
        <v>1.0</v>
      </c>
      <c r="T356" s="18">
        <v>1.0</v>
      </c>
      <c r="U356" s="18">
        <v>54.0</v>
      </c>
      <c r="V356" s="24" t="s">
        <v>29407</v>
      </c>
      <c r="W356" s="10">
        <v>44171.0</v>
      </c>
      <c r="X356" s="24" t="s">
        <v>95</v>
      </c>
      <c r="Y356" s="1" t="s">
        <v>36</v>
      </c>
    </row>
    <row r="357">
      <c r="A357" s="24" t="s">
        <v>29408</v>
      </c>
      <c r="B357" s="24" t="s">
        <v>29409</v>
      </c>
      <c r="C357" s="24" t="s">
        <v>29410</v>
      </c>
      <c r="D357" s="17"/>
      <c r="E357" s="17"/>
      <c r="F357" s="17"/>
      <c r="G357" s="17"/>
      <c r="H357" s="17"/>
      <c r="I357" s="17"/>
      <c r="J357" s="29" t="s">
        <v>29411</v>
      </c>
      <c r="K357" s="24" t="s">
        <v>61</v>
      </c>
      <c r="L357" s="24" t="s">
        <v>1091</v>
      </c>
      <c r="M357" s="24" t="s">
        <v>29036</v>
      </c>
      <c r="N357" s="24" t="s">
        <v>29412</v>
      </c>
      <c r="O357" s="24" t="s">
        <v>29413</v>
      </c>
      <c r="P357" s="18">
        <v>1.0</v>
      </c>
      <c r="Q357" s="18">
        <v>1.0</v>
      </c>
      <c r="R357" s="17"/>
      <c r="S357" s="17"/>
      <c r="T357" s="17"/>
      <c r="U357" s="18">
        <v>90.0</v>
      </c>
      <c r="V357" s="24" t="s">
        <v>29414</v>
      </c>
      <c r="W357" s="10">
        <v>43943.0</v>
      </c>
      <c r="X357" s="17"/>
      <c r="Y357" s="1" t="s">
        <v>199</v>
      </c>
    </row>
    <row r="358">
      <c r="A358" s="24" t="s">
        <v>29415</v>
      </c>
      <c r="B358" s="24" t="s">
        <v>29416</v>
      </c>
      <c r="C358" s="24" t="s">
        <v>29417</v>
      </c>
      <c r="D358" s="17"/>
      <c r="E358" s="17"/>
      <c r="F358" s="17"/>
      <c r="G358" s="17"/>
      <c r="H358" s="17"/>
      <c r="I358" s="17"/>
      <c r="J358" s="29" t="s">
        <v>29418</v>
      </c>
      <c r="K358" s="24" t="s">
        <v>61</v>
      </c>
      <c r="L358" s="24" t="s">
        <v>1091</v>
      </c>
      <c r="M358" s="24" t="s">
        <v>29036</v>
      </c>
      <c r="N358" s="24" t="s">
        <v>29419</v>
      </c>
      <c r="O358" s="24" t="s">
        <v>29420</v>
      </c>
      <c r="P358" s="18">
        <v>1.0</v>
      </c>
      <c r="Q358" s="18">
        <v>1.0</v>
      </c>
      <c r="R358" s="17"/>
      <c r="S358" s="17"/>
      <c r="T358" s="17"/>
      <c r="U358" s="18">
        <v>9.0</v>
      </c>
      <c r="V358" s="24" t="s">
        <v>29421</v>
      </c>
      <c r="W358" s="10">
        <v>44203.0</v>
      </c>
      <c r="X358" s="17"/>
      <c r="Y358" s="1" t="s">
        <v>199</v>
      </c>
    </row>
    <row r="359">
      <c r="A359" s="24" t="s">
        <v>29422</v>
      </c>
      <c r="B359" s="24" t="s">
        <v>29423</v>
      </c>
      <c r="C359" s="24" t="s">
        <v>29424</v>
      </c>
      <c r="D359" s="17"/>
      <c r="E359" s="17"/>
      <c r="F359" s="17"/>
      <c r="G359" s="17"/>
      <c r="H359" s="17"/>
      <c r="I359" s="17"/>
      <c r="J359" s="29" t="s">
        <v>29425</v>
      </c>
      <c r="K359" s="24" t="s">
        <v>61</v>
      </c>
      <c r="L359" s="24" t="s">
        <v>1091</v>
      </c>
      <c r="M359" s="24" t="s">
        <v>29036</v>
      </c>
      <c r="N359" s="24" t="s">
        <v>29426</v>
      </c>
      <c r="O359" s="24" t="s">
        <v>29427</v>
      </c>
      <c r="P359" s="18">
        <v>1.0</v>
      </c>
      <c r="Q359" s="18">
        <v>1.0</v>
      </c>
      <c r="R359" s="17"/>
      <c r="S359" s="17"/>
      <c r="T359" s="17"/>
      <c r="U359" s="18">
        <v>12.0</v>
      </c>
      <c r="V359" s="24" t="s">
        <v>29428</v>
      </c>
      <c r="W359" s="10">
        <v>44198.0</v>
      </c>
      <c r="X359" s="17"/>
      <c r="Y359" s="1" t="s">
        <v>199</v>
      </c>
    </row>
    <row r="360">
      <c r="A360" s="30" t="s">
        <v>29429</v>
      </c>
      <c r="B360" s="30" t="s">
        <v>29430</v>
      </c>
      <c r="C360" s="30" t="s">
        <v>29431</v>
      </c>
      <c r="D360" s="30" t="s">
        <v>29432</v>
      </c>
      <c r="E360" s="33"/>
      <c r="F360" s="33"/>
      <c r="G360" s="33"/>
      <c r="H360" s="33"/>
      <c r="I360" s="33"/>
      <c r="J360" s="31" t="s">
        <v>29433</v>
      </c>
      <c r="K360" s="30" t="s">
        <v>30</v>
      </c>
      <c r="L360" s="30" t="s">
        <v>51</v>
      </c>
      <c r="M360" s="30" t="s">
        <v>29434</v>
      </c>
      <c r="N360" s="30" t="s">
        <v>29435</v>
      </c>
      <c r="O360" s="30" t="s">
        <v>29436</v>
      </c>
      <c r="P360" s="30">
        <v>2.0</v>
      </c>
      <c r="Q360" s="30">
        <v>1.0</v>
      </c>
      <c r="R360" s="33"/>
      <c r="S360" s="30">
        <v>1.0</v>
      </c>
      <c r="T360" s="33"/>
      <c r="U360" s="30">
        <v>532.0</v>
      </c>
      <c r="V360" s="30" t="s">
        <v>29437</v>
      </c>
      <c r="W360" s="10">
        <v>43968.0</v>
      </c>
      <c r="X360" s="33"/>
      <c r="Y360" s="1" t="s">
        <v>36</v>
      </c>
    </row>
    <row r="361">
      <c r="A361" s="24" t="s">
        <v>29438</v>
      </c>
      <c r="B361" s="24" t="s">
        <v>29439</v>
      </c>
      <c r="C361" s="24" t="s">
        <v>29440</v>
      </c>
      <c r="D361" s="24" t="s">
        <v>29441</v>
      </c>
      <c r="E361" s="17"/>
      <c r="F361" s="24" t="s">
        <v>29442</v>
      </c>
      <c r="G361" s="17"/>
      <c r="H361" s="24" t="s">
        <v>29443</v>
      </c>
      <c r="I361" s="17"/>
      <c r="J361" s="29" t="s">
        <v>29444</v>
      </c>
      <c r="K361" s="24" t="s">
        <v>30</v>
      </c>
      <c r="L361" s="24" t="s">
        <v>29445</v>
      </c>
      <c r="M361" s="24" t="s">
        <v>29446</v>
      </c>
      <c r="N361" s="24" t="s">
        <v>29447</v>
      </c>
      <c r="O361" s="24" t="s">
        <v>29448</v>
      </c>
      <c r="P361" s="18">
        <v>1.0</v>
      </c>
      <c r="Q361" s="18">
        <v>2.0</v>
      </c>
      <c r="R361" s="17"/>
      <c r="S361" s="17"/>
      <c r="T361" s="17"/>
      <c r="U361" s="18">
        <v>116.0</v>
      </c>
      <c r="V361" s="24" t="s">
        <v>29449</v>
      </c>
      <c r="W361" s="10">
        <v>44095.0</v>
      </c>
      <c r="X361" s="24" t="s">
        <v>95</v>
      </c>
      <c r="Y361" s="1" t="s">
        <v>199</v>
      </c>
    </row>
    <row r="362">
      <c r="A362" s="24" t="s">
        <v>29450</v>
      </c>
      <c r="B362" s="24" t="s">
        <v>29451</v>
      </c>
      <c r="C362" s="24" t="s">
        <v>29452</v>
      </c>
      <c r="D362" s="17"/>
      <c r="E362" s="17"/>
      <c r="F362" s="17"/>
      <c r="G362" s="17"/>
      <c r="H362" s="17"/>
      <c r="I362" s="17"/>
      <c r="J362" s="29" t="s">
        <v>29453</v>
      </c>
      <c r="K362" s="24" t="s">
        <v>30</v>
      </c>
      <c r="L362" s="24" t="s">
        <v>213</v>
      </c>
      <c r="M362" s="24" t="s">
        <v>29378</v>
      </c>
      <c r="N362" s="24" t="s">
        <v>29454</v>
      </c>
      <c r="O362" s="24" t="s">
        <v>29455</v>
      </c>
      <c r="P362" s="18">
        <v>1.0</v>
      </c>
      <c r="Q362" s="18">
        <v>1.0</v>
      </c>
      <c r="R362" s="17"/>
      <c r="S362" s="17"/>
      <c r="T362" s="17"/>
      <c r="U362" s="18">
        <v>8.0</v>
      </c>
      <c r="V362" s="24" t="s">
        <v>29456</v>
      </c>
      <c r="W362" s="10">
        <v>44119.0</v>
      </c>
      <c r="X362" s="24" t="s">
        <v>95</v>
      </c>
      <c r="Y362" s="1" t="s">
        <v>199</v>
      </c>
    </row>
    <row r="363">
      <c r="A363" s="24" t="s">
        <v>29457</v>
      </c>
      <c r="B363" s="24" t="s">
        <v>29458</v>
      </c>
      <c r="C363" s="24" t="s">
        <v>29459</v>
      </c>
      <c r="D363" s="17"/>
      <c r="E363" s="17"/>
      <c r="F363" s="24" t="s">
        <v>29460</v>
      </c>
      <c r="G363" s="24" t="s">
        <v>29461</v>
      </c>
      <c r="H363" s="17"/>
      <c r="I363" s="17"/>
      <c r="J363" s="29" t="s">
        <v>29462</v>
      </c>
      <c r="K363" s="24" t="s">
        <v>61</v>
      </c>
      <c r="L363" s="24" t="s">
        <v>1091</v>
      </c>
      <c r="M363" s="24" t="s">
        <v>29036</v>
      </c>
      <c r="N363" s="24" t="s">
        <v>29463</v>
      </c>
      <c r="O363" s="24" t="s">
        <v>29464</v>
      </c>
      <c r="P363" s="18">
        <v>1.0</v>
      </c>
      <c r="Q363" s="18">
        <v>1.0</v>
      </c>
      <c r="R363" s="17"/>
      <c r="S363" s="17"/>
      <c r="T363" s="17"/>
      <c r="U363" s="18">
        <v>172.0</v>
      </c>
      <c r="V363" s="24" t="s">
        <v>29465</v>
      </c>
      <c r="W363" s="10">
        <v>43943.0</v>
      </c>
      <c r="X363" s="24" t="s">
        <v>95</v>
      </c>
      <c r="Y363" s="1" t="s">
        <v>199</v>
      </c>
    </row>
    <row r="364">
      <c r="A364" s="24" t="s">
        <v>29466</v>
      </c>
      <c r="B364" s="24" t="s">
        <v>29467</v>
      </c>
      <c r="C364" s="24" t="s">
        <v>29468</v>
      </c>
      <c r="D364" s="24" t="s">
        <v>29469</v>
      </c>
      <c r="E364" s="17"/>
      <c r="F364" s="17"/>
      <c r="G364" s="24" t="s">
        <v>27729</v>
      </c>
      <c r="H364" s="24" t="s">
        <v>29470</v>
      </c>
      <c r="I364" s="17"/>
      <c r="J364" s="29" t="s">
        <v>29471</v>
      </c>
      <c r="K364" s="24" t="s">
        <v>61</v>
      </c>
      <c r="L364" s="24" t="s">
        <v>1091</v>
      </c>
      <c r="M364" s="24" t="s">
        <v>29003</v>
      </c>
      <c r="N364" s="24" t="s">
        <v>29472</v>
      </c>
      <c r="O364" s="24" t="s">
        <v>29473</v>
      </c>
      <c r="P364" s="18">
        <v>1.0</v>
      </c>
      <c r="Q364" s="18">
        <v>1.0</v>
      </c>
      <c r="R364" s="17"/>
      <c r="S364" s="17"/>
      <c r="T364" s="17"/>
      <c r="U364" s="18">
        <v>109.0</v>
      </c>
      <c r="V364" s="24" t="s">
        <v>29474</v>
      </c>
      <c r="W364" s="10">
        <v>44158.0</v>
      </c>
      <c r="X364" s="17"/>
      <c r="Y364" s="1" t="s">
        <v>199</v>
      </c>
    </row>
    <row r="365">
      <c r="A365" s="24" t="s">
        <v>29475</v>
      </c>
      <c r="B365" s="24" t="s">
        <v>29476</v>
      </c>
      <c r="C365" s="24" t="s">
        <v>26401</v>
      </c>
      <c r="D365" s="24" t="s">
        <v>26402</v>
      </c>
      <c r="E365" s="17"/>
      <c r="F365" s="17"/>
      <c r="G365" s="24" t="s">
        <v>29477</v>
      </c>
      <c r="H365" s="24" t="s">
        <v>29478</v>
      </c>
      <c r="I365" s="24"/>
      <c r="J365" s="29" t="s">
        <v>29479</v>
      </c>
      <c r="K365" s="24" t="s">
        <v>663</v>
      </c>
      <c r="L365" s="24" t="s">
        <v>51</v>
      </c>
      <c r="M365" s="24" t="s">
        <v>27011</v>
      </c>
      <c r="N365" s="24" t="s">
        <v>29480</v>
      </c>
      <c r="O365" s="24" t="s">
        <v>29481</v>
      </c>
      <c r="P365" s="24">
        <v>1.0</v>
      </c>
      <c r="Q365" s="24">
        <v>2.0</v>
      </c>
      <c r="R365" s="18"/>
      <c r="S365" s="18"/>
      <c r="T365" s="17"/>
      <c r="U365" s="24">
        <v>18.0</v>
      </c>
      <c r="V365" s="24" t="s">
        <v>29482</v>
      </c>
      <c r="W365" s="10">
        <v>43946.0</v>
      </c>
      <c r="X365" s="24"/>
      <c r="Y365" s="1"/>
    </row>
    <row r="366">
      <c r="A366" s="24" t="s">
        <v>29483</v>
      </c>
      <c r="B366" s="24" t="s">
        <v>29484</v>
      </c>
      <c r="C366" s="24" t="s">
        <v>29485</v>
      </c>
      <c r="D366" s="24" t="s">
        <v>29486</v>
      </c>
      <c r="E366" s="17"/>
      <c r="F366" s="24" t="s">
        <v>1943</v>
      </c>
      <c r="G366" s="24" t="s">
        <v>29487</v>
      </c>
      <c r="H366" s="24"/>
      <c r="I366" s="17"/>
      <c r="J366" s="29" t="s">
        <v>29488</v>
      </c>
      <c r="K366" s="24" t="s">
        <v>61</v>
      </c>
      <c r="L366" s="24" t="s">
        <v>1091</v>
      </c>
      <c r="M366" s="24" t="s">
        <v>29036</v>
      </c>
      <c r="N366" s="24" t="s">
        <v>29489</v>
      </c>
      <c r="O366" s="24" t="s">
        <v>29490</v>
      </c>
      <c r="P366" s="18">
        <v>1.0</v>
      </c>
      <c r="Q366" s="18">
        <v>1.0</v>
      </c>
      <c r="R366" s="17"/>
      <c r="S366" s="17"/>
      <c r="T366" s="17"/>
      <c r="U366" s="18">
        <v>144.0</v>
      </c>
      <c r="V366" s="24" t="s">
        <v>29491</v>
      </c>
      <c r="W366" s="10">
        <v>43943.0</v>
      </c>
      <c r="X366" s="24" t="s">
        <v>95</v>
      </c>
      <c r="Y366" s="1" t="s">
        <v>199</v>
      </c>
    </row>
    <row r="367">
      <c r="A367" s="30" t="s">
        <v>29492</v>
      </c>
      <c r="B367" s="30" t="s">
        <v>29493</v>
      </c>
      <c r="C367" s="30" t="s">
        <v>29494</v>
      </c>
      <c r="D367" s="30" t="s">
        <v>29495</v>
      </c>
      <c r="E367" s="30" t="s">
        <v>10891</v>
      </c>
      <c r="F367" s="30" t="s">
        <v>29496</v>
      </c>
      <c r="G367" s="30" t="s">
        <v>29497</v>
      </c>
      <c r="H367" s="30" t="s">
        <v>29498</v>
      </c>
      <c r="I367" s="33"/>
      <c r="J367" s="31" t="s">
        <v>29499</v>
      </c>
      <c r="K367" s="30" t="s">
        <v>30</v>
      </c>
      <c r="L367" s="30" t="s">
        <v>1091</v>
      </c>
      <c r="M367" s="30" t="s">
        <v>26418</v>
      </c>
      <c r="N367" s="30" t="s">
        <v>29500</v>
      </c>
      <c r="O367" s="30" t="s">
        <v>29501</v>
      </c>
      <c r="P367" s="30">
        <v>1.0</v>
      </c>
      <c r="Q367" s="30">
        <v>3.0</v>
      </c>
      <c r="R367" s="30">
        <v>17.0</v>
      </c>
      <c r="S367" s="30">
        <v>2.0</v>
      </c>
      <c r="T367" s="30">
        <v>6.0</v>
      </c>
      <c r="U367" s="30">
        <v>93.0</v>
      </c>
      <c r="V367" s="30" t="s">
        <v>29502</v>
      </c>
      <c r="W367" s="10">
        <v>43013.0</v>
      </c>
      <c r="X367" s="30" t="s">
        <v>95</v>
      </c>
      <c r="Y367" s="1" t="s">
        <v>36</v>
      </c>
    </row>
    <row r="368">
      <c r="A368" s="24" t="s">
        <v>29503</v>
      </c>
      <c r="B368" s="24" t="s">
        <v>29504</v>
      </c>
      <c r="C368" s="24" t="s">
        <v>29505</v>
      </c>
      <c r="D368" s="24" t="s">
        <v>29506</v>
      </c>
      <c r="E368" s="17"/>
      <c r="F368" s="17"/>
      <c r="G368" s="24" t="s">
        <v>29507</v>
      </c>
      <c r="H368" s="24" t="s">
        <v>29508</v>
      </c>
      <c r="I368" s="17"/>
      <c r="J368" s="29" t="s">
        <v>29509</v>
      </c>
      <c r="K368" s="24" t="s">
        <v>61</v>
      </c>
      <c r="L368" s="24" t="s">
        <v>1091</v>
      </c>
      <c r="M368" s="24" t="s">
        <v>29036</v>
      </c>
      <c r="N368" s="24" t="s">
        <v>29510</v>
      </c>
      <c r="O368" s="24" t="s">
        <v>29511</v>
      </c>
      <c r="P368" s="18">
        <v>1.0</v>
      </c>
      <c r="Q368" s="18">
        <v>1.0</v>
      </c>
      <c r="R368" s="17"/>
      <c r="S368" s="17"/>
      <c r="T368" s="17"/>
      <c r="U368" s="18">
        <v>68.0</v>
      </c>
      <c r="V368" s="24" t="s">
        <v>29512</v>
      </c>
      <c r="W368" s="10">
        <v>44197.0</v>
      </c>
      <c r="X368" s="17"/>
      <c r="Y368" s="1" t="s">
        <v>199</v>
      </c>
    </row>
    <row r="369">
      <c r="A369" s="24" t="s">
        <v>29513</v>
      </c>
      <c r="B369" s="24" t="s">
        <v>29514</v>
      </c>
      <c r="C369" s="24" t="s">
        <v>27416</v>
      </c>
      <c r="D369" s="24" t="s">
        <v>27417</v>
      </c>
      <c r="E369" s="17"/>
      <c r="F369" s="17"/>
      <c r="G369" s="24" t="s">
        <v>26415</v>
      </c>
      <c r="H369" s="24" t="s">
        <v>29515</v>
      </c>
      <c r="I369" s="24" t="s">
        <v>29516</v>
      </c>
      <c r="J369" s="29" t="s">
        <v>29517</v>
      </c>
      <c r="K369" s="24" t="s">
        <v>401</v>
      </c>
      <c r="L369" s="24" t="s">
        <v>1091</v>
      </c>
      <c r="M369" s="24" t="s">
        <v>26290</v>
      </c>
      <c r="N369" s="24" t="s">
        <v>29518</v>
      </c>
      <c r="O369" s="24" t="s">
        <v>29519</v>
      </c>
      <c r="P369" s="18">
        <v>1.0</v>
      </c>
      <c r="Q369" s="18">
        <v>1.0</v>
      </c>
      <c r="R369" s="18">
        <v>30.0</v>
      </c>
      <c r="S369" s="17"/>
      <c r="T369" s="18">
        <v>14.0</v>
      </c>
      <c r="U369" s="18">
        <v>319.0</v>
      </c>
      <c r="V369" s="24" t="s">
        <v>29520</v>
      </c>
      <c r="W369" s="10">
        <v>43732.0</v>
      </c>
      <c r="X369" s="17"/>
      <c r="Y369" s="1" t="s">
        <v>36</v>
      </c>
    </row>
    <row r="370">
      <c r="A370" s="24" t="s">
        <v>29521</v>
      </c>
      <c r="B370" s="24" t="s">
        <v>29522</v>
      </c>
      <c r="C370" s="24" t="s">
        <v>29523</v>
      </c>
      <c r="D370" s="24" t="s">
        <v>29524</v>
      </c>
      <c r="E370" s="24" t="s">
        <v>29525</v>
      </c>
      <c r="F370" s="24" t="s">
        <v>29526</v>
      </c>
      <c r="G370" s="24" t="s">
        <v>29527</v>
      </c>
      <c r="H370" s="17"/>
      <c r="I370" s="17"/>
      <c r="J370" s="29" t="s">
        <v>29528</v>
      </c>
      <c r="K370" s="24" t="s">
        <v>30</v>
      </c>
      <c r="L370" s="24" t="s">
        <v>51</v>
      </c>
      <c r="M370" s="24" t="s">
        <v>29529</v>
      </c>
      <c r="N370" s="24" t="s">
        <v>29530</v>
      </c>
      <c r="O370" s="24" t="s">
        <v>29531</v>
      </c>
      <c r="P370" s="18">
        <v>1.0</v>
      </c>
      <c r="Q370" s="18">
        <v>3.0</v>
      </c>
      <c r="R370" s="18">
        <v>3.0</v>
      </c>
      <c r="S370" s="18">
        <v>2.0</v>
      </c>
      <c r="T370" s="17"/>
      <c r="U370" s="18">
        <v>26.0</v>
      </c>
      <c r="V370" s="24" t="s">
        <v>29532</v>
      </c>
      <c r="W370" s="10">
        <v>44137.0</v>
      </c>
      <c r="X370" s="24" t="s">
        <v>95</v>
      </c>
      <c r="Y370" s="1" t="s">
        <v>36</v>
      </c>
    </row>
    <row r="371">
      <c r="A371" s="24" t="s">
        <v>29533</v>
      </c>
      <c r="B371" s="24" t="s">
        <v>29534</v>
      </c>
      <c r="C371" s="24" t="s">
        <v>29066</v>
      </c>
      <c r="D371" s="24" t="s">
        <v>29067</v>
      </c>
      <c r="E371" s="29" t="s">
        <v>29068</v>
      </c>
      <c r="F371" s="17"/>
      <c r="G371" s="24" t="s">
        <v>3239</v>
      </c>
      <c r="H371" s="17"/>
      <c r="I371" s="17"/>
      <c r="J371" s="29" t="s">
        <v>29535</v>
      </c>
      <c r="K371" s="24" t="s">
        <v>30</v>
      </c>
      <c r="L371" s="24" t="s">
        <v>1091</v>
      </c>
      <c r="M371" s="24" t="s">
        <v>26849</v>
      </c>
      <c r="N371" s="24" t="s">
        <v>29536</v>
      </c>
      <c r="O371" s="24" t="s">
        <v>29537</v>
      </c>
      <c r="P371" s="18">
        <v>1.0</v>
      </c>
      <c r="Q371" s="18">
        <v>2.0</v>
      </c>
      <c r="R371" s="18">
        <v>2.0</v>
      </c>
      <c r="S371" s="18">
        <v>1.0</v>
      </c>
      <c r="T371" s="18">
        <v>1.0</v>
      </c>
      <c r="U371" s="18">
        <v>591.0</v>
      </c>
      <c r="V371" s="24" t="s">
        <v>29538</v>
      </c>
      <c r="W371" s="10">
        <v>43000.0</v>
      </c>
      <c r="X371" s="17"/>
      <c r="Y371" s="1" t="s">
        <v>168</v>
      </c>
    </row>
    <row r="372">
      <c r="A372" s="30" t="s">
        <v>29539</v>
      </c>
      <c r="B372" s="30" t="s">
        <v>27785</v>
      </c>
      <c r="C372" s="30" t="s">
        <v>29540</v>
      </c>
      <c r="D372" s="30" t="s">
        <v>29541</v>
      </c>
      <c r="E372" s="30" t="s">
        <v>13154</v>
      </c>
      <c r="F372" s="30" t="s">
        <v>29542</v>
      </c>
      <c r="G372" s="30" t="s">
        <v>24600</v>
      </c>
      <c r="H372" s="33"/>
      <c r="I372" s="33"/>
      <c r="J372" s="31" t="s">
        <v>29543</v>
      </c>
      <c r="K372" s="30" t="s">
        <v>61</v>
      </c>
      <c r="L372" s="30" t="s">
        <v>1091</v>
      </c>
      <c r="M372" s="30" t="s">
        <v>29036</v>
      </c>
      <c r="N372" s="30" t="s">
        <v>29544</v>
      </c>
      <c r="O372" s="30" t="s">
        <v>29545</v>
      </c>
      <c r="P372" s="30">
        <v>1.0</v>
      </c>
      <c r="Q372" s="30">
        <v>1.0</v>
      </c>
      <c r="R372" s="33"/>
      <c r="S372" s="33"/>
      <c r="T372" s="33"/>
      <c r="U372" s="30">
        <v>154.0</v>
      </c>
      <c r="V372" s="30" t="s">
        <v>29546</v>
      </c>
      <c r="W372" s="10">
        <v>43943.0</v>
      </c>
      <c r="X372" s="30" t="s">
        <v>95</v>
      </c>
      <c r="Y372" s="1" t="s">
        <v>199</v>
      </c>
    </row>
    <row r="373">
      <c r="A373" s="24" t="s">
        <v>29547</v>
      </c>
      <c r="B373" s="24" t="s">
        <v>29548</v>
      </c>
      <c r="C373" s="24" t="s">
        <v>28614</v>
      </c>
      <c r="D373" s="17"/>
      <c r="E373" s="17"/>
      <c r="F373" s="17"/>
      <c r="G373" s="17"/>
      <c r="H373" s="24" t="s">
        <v>29549</v>
      </c>
      <c r="I373" s="24" t="s">
        <v>29550</v>
      </c>
      <c r="J373" s="29" t="s">
        <v>29551</v>
      </c>
      <c r="K373" s="24" t="s">
        <v>30</v>
      </c>
      <c r="L373" s="24" t="s">
        <v>51</v>
      </c>
      <c r="M373" s="24" t="s">
        <v>29552</v>
      </c>
      <c r="N373" s="24" t="s">
        <v>29553</v>
      </c>
      <c r="O373" s="24" t="s">
        <v>29554</v>
      </c>
      <c r="P373" s="18">
        <v>3.0</v>
      </c>
      <c r="Q373" s="18">
        <v>4.0</v>
      </c>
      <c r="R373" s="18">
        <v>85.0</v>
      </c>
      <c r="S373" s="18">
        <v>9.0</v>
      </c>
      <c r="T373" s="18">
        <v>4.0</v>
      </c>
      <c r="U373" s="18">
        <v>78.0</v>
      </c>
      <c r="V373" s="24" t="s">
        <v>29555</v>
      </c>
      <c r="W373" s="10">
        <v>43895.0</v>
      </c>
      <c r="X373" s="17"/>
      <c r="Y373" s="1" t="s">
        <v>168</v>
      </c>
    </row>
    <row r="374">
      <c r="A374" s="24" t="s">
        <v>29556</v>
      </c>
      <c r="B374" s="24" t="s">
        <v>29557</v>
      </c>
      <c r="C374" s="24" t="s">
        <v>29558</v>
      </c>
      <c r="D374" s="17"/>
      <c r="E374" s="17"/>
      <c r="F374" s="17"/>
      <c r="G374" s="17"/>
      <c r="H374" s="24" t="s">
        <v>29557</v>
      </c>
      <c r="I374" s="17"/>
      <c r="J374" s="29" t="s">
        <v>29559</v>
      </c>
      <c r="K374" s="24" t="s">
        <v>30</v>
      </c>
      <c r="L374" s="24" t="s">
        <v>51</v>
      </c>
      <c r="M374" s="24" t="s">
        <v>29560</v>
      </c>
      <c r="N374" s="24" t="s">
        <v>29561</v>
      </c>
      <c r="O374" s="24" t="s">
        <v>29562</v>
      </c>
      <c r="P374" s="18">
        <v>1.0</v>
      </c>
      <c r="Q374" s="18">
        <v>1.0</v>
      </c>
      <c r="R374" s="17"/>
      <c r="S374" s="17"/>
      <c r="T374" s="17"/>
      <c r="U374" s="18">
        <v>3.0</v>
      </c>
      <c r="V374" s="24" t="s">
        <v>29563</v>
      </c>
      <c r="W374" s="10">
        <v>44182.0</v>
      </c>
      <c r="X374" s="17"/>
      <c r="Y374" s="1" t="s">
        <v>36</v>
      </c>
    </row>
    <row r="375">
      <c r="A375" s="24" t="s">
        <v>29564</v>
      </c>
      <c r="B375" s="24" t="s">
        <v>29565</v>
      </c>
      <c r="C375" s="24" t="s">
        <v>29566</v>
      </c>
      <c r="D375" s="24" t="s">
        <v>29567</v>
      </c>
      <c r="E375" s="24" t="s">
        <v>29568</v>
      </c>
      <c r="F375" s="24" t="s">
        <v>29569</v>
      </c>
      <c r="G375" s="24" t="s">
        <v>29570</v>
      </c>
      <c r="H375" s="24" t="s">
        <v>29571</v>
      </c>
      <c r="I375" s="17"/>
      <c r="J375" s="29" t="s">
        <v>29572</v>
      </c>
      <c r="K375" s="24" t="s">
        <v>401</v>
      </c>
      <c r="L375" s="24" t="s">
        <v>51</v>
      </c>
      <c r="M375" s="24" t="s">
        <v>51</v>
      </c>
      <c r="N375" s="24" t="s">
        <v>29573</v>
      </c>
      <c r="O375" s="24" t="s">
        <v>29574</v>
      </c>
      <c r="P375" s="18">
        <v>1.0</v>
      </c>
      <c r="Q375" s="18">
        <v>1.0</v>
      </c>
      <c r="R375" s="17"/>
      <c r="S375" s="17"/>
      <c r="T375" s="17"/>
      <c r="U375" s="18">
        <v>5.0</v>
      </c>
      <c r="V375" s="24" t="s">
        <v>29575</v>
      </c>
      <c r="W375" s="10">
        <v>44184.0</v>
      </c>
      <c r="X375" s="24" t="s">
        <v>95</v>
      </c>
      <c r="Y375" s="1" t="s">
        <v>36</v>
      </c>
    </row>
    <row r="376">
      <c r="A376" s="24" t="s">
        <v>29576</v>
      </c>
      <c r="B376" s="24" t="s">
        <v>29577</v>
      </c>
      <c r="C376" s="24" t="s">
        <v>29578</v>
      </c>
      <c r="D376" s="24" t="s">
        <v>29579</v>
      </c>
      <c r="E376" s="17"/>
      <c r="F376" s="17"/>
      <c r="G376" s="17"/>
      <c r="H376" s="17"/>
      <c r="I376" s="17"/>
      <c r="J376" s="29" t="s">
        <v>29580</v>
      </c>
      <c r="K376" s="24" t="s">
        <v>30</v>
      </c>
      <c r="L376" s="24" t="s">
        <v>29581</v>
      </c>
      <c r="M376" s="24" t="s">
        <v>29582</v>
      </c>
      <c r="N376" s="24" t="s">
        <v>29583</v>
      </c>
      <c r="O376" s="24" t="s">
        <v>29584</v>
      </c>
      <c r="P376" s="18">
        <v>2.0</v>
      </c>
      <c r="Q376" s="18">
        <v>1.0</v>
      </c>
      <c r="R376" s="17"/>
      <c r="S376" s="18">
        <v>1.0</v>
      </c>
      <c r="T376" s="17"/>
      <c r="U376" s="18">
        <v>18.0</v>
      </c>
      <c r="V376" s="24" t="s">
        <v>29585</v>
      </c>
      <c r="W376" s="10">
        <v>44104.0</v>
      </c>
      <c r="X376" s="17"/>
      <c r="Y376" s="1" t="s">
        <v>36</v>
      </c>
    </row>
    <row r="377">
      <c r="A377" s="24" t="s">
        <v>29586</v>
      </c>
      <c r="B377" s="24" t="s">
        <v>29587</v>
      </c>
      <c r="C377" s="24" t="s">
        <v>29588</v>
      </c>
      <c r="D377" s="17"/>
      <c r="E377" s="17"/>
      <c r="F377" s="17"/>
      <c r="G377" s="17"/>
      <c r="H377" s="24" t="s">
        <v>29589</v>
      </c>
      <c r="I377" s="17"/>
      <c r="J377" s="29" t="s">
        <v>29590</v>
      </c>
      <c r="K377" s="24" t="s">
        <v>61</v>
      </c>
      <c r="L377" s="24" t="s">
        <v>1091</v>
      </c>
      <c r="M377" s="24" t="s">
        <v>29036</v>
      </c>
      <c r="N377" s="24" t="s">
        <v>29591</v>
      </c>
      <c r="O377" s="24" t="s">
        <v>29592</v>
      </c>
      <c r="P377" s="18">
        <v>1.0</v>
      </c>
      <c r="Q377" s="18">
        <v>1.0</v>
      </c>
      <c r="R377" s="17"/>
      <c r="S377" s="17"/>
      <c r="T377" s="17"/>
      <c r="U377" s="18">
        <v>185.0</v>
      </c>
      <c r="V377" s="24" t="s">
        <v>29593</v>
      </c>
      <c r="W377" s="10">
        <v>44090.0</v>
      </c>
      <c r="X377" s="17"/>
      <c r="Y377" s="1" t="s">
        <v>199</v>
      </c>
    </row>
    <row r="378">
      <c r="A378" s="24" t="s">
        <v>29594</v>
      </c>
      <c r="B378" s="24" t="s">
        <v>29595</v>
      </c>
      <c r="C378" s="24" t="s">
        <v>29596</v>
      </c>
      <c r="D378" s="17"/>
      <c r="E378" s="24" t="s">
        <v>29597</v>
      </c>
      <c r="F378" s="17"/>
      <c r="G378" s="24" t="s">
        <v>29598</v>
      </c>
      <c r="H378" s="17"/>
      <c r="I378" s="17"/>
      <c r="J378" s="29" t="s">
        <v>29599</v>
      </c>
      <c r="K378" s="24" t="s">
        <v>30</v>
      </c>
      <c r="L378" s="24" t="s">
        <v>79</v>
      </c>
      <c r="M378" s="24" t="s">
        <v>27041</v>
      </c>
      <c r="N378" s="24" t="s">
        <v>29600</v>
      </c>
      <c r="O378" s="24" t="s">
        <v>29601</v>
      </c>
      <c r="P378" s="18">
        <v>1.0</v>
      </c>
      <c r="Q378" s="18">
        <v>1.0</v>
      </c>
      <c r="R378" s="17"/>
      <c r="S378" s="17"/>
      <c r="T378" s="17"/>
      <c r="U378" s="18">
        <v>1.0</v>
      </c>
      <c r="V378" s="24" t="s">
        <v>29602</v>
      </c>
      <c r="W378" s="9"/>
      <c r="X378" s="17"/>
      <c r="Y378" s="1" t="s">
        <v>199</v>
      </c>
    </row>
    <row r="379">
      <c r="A379" s="30" t="s">
        <v>29603</v>
      </c>
      <c r="B379" s="30" t="s">
        <v>29604</v>
      </c>
      <c r="C379" s="30" t="s">
        <v>29605</v>
      </c>
      <c r="D379" s="30" t="s">
        <v>29606</v>
      </c>
      <c r="E379" s="33"/>
      <c r="F379" s="33"/>
      <c r="G379" s="30" t="s">
        <v>1589</v>
      </c>
      <c r="H379" s="30" t="s">
        <v>29607</v>
      </c>
      <c r="I379" s="33"/>
      <c r="J379" s="31" t="s">
        <v>29608</v>
      </c>
      <c r="K379" s="30" t="s">
        <v>663</v>
      </c>
      <c r="L379" s="30" t="s">
        <v>1091</v>
      </c>
      <c r="M379" s="30" t="s">
        <v>26418</v>
      </c>
      <c r="N379" s="30" t="s">
        <v>29609</v>
      </c>
      <c r="O379" s="30" t="s">
        <v>29610</v>
      </c>
      <c r="P379" s="30">
        <v>1.0</v>
      </c>
      <c r="Q379" s="30">
        <v>1.0</v>
      </c>
      <c r="R379" s="30">
        <v>3.0</v>
      </c>
      <c r="S379" s="30">
        <v>1.0</v>
      </c>
      <c r="T379" s="33"/>
      <c r="U379" s="30">
        <v>18.0</v>
      </c>
      <c r="V379" s="30" t="s">
        <v>29611</v>
      </c>
      <c r="W379" s="10">
        <v>43788.0</v>
      </c>
      <c r="X379" s="33"/>
      <c r="Y379" s="1" t="s">
        <v>168</v>
      </c>
    </row>
    <row r="380">
      <c r="A380" s="24" t="s">
        <v>29612</v>
      </c>
      <c r="B380" s="24" t="s">
        <v>29613</v>
      </c>
      <c r="C380" s="24" t="s">
        <v>29614</v>
      </c>
      <c r="D380" s="17"/>
      <c r="E380" s="17"/>
      <c r="F380" s="17"/>
      <c r="G380" s="17"/>
      <c r="H380" s="24" t="s">
        <v>29615</v>
      </c>
      <c r="I380" s="17"/>
      <c r="J380" s="29" t="s">
        <v>29616</v>
      </c>
      <c r="K380" s="24" t="s">
        <v>30</v>
      </c>
      <c r="L380" s="24" t="s">
        <v>1091</v>
      </c>
      <c r="M380" s="24" t="s">
        <v>29617</v>
      </c>
      <c r="N380" s="24" t="s">
        <v>29618</v>
      </c>
      <c r="O380" s="24" t="s">
        <v>29619</v>
      </c>
      <c r="P380" s="18">
        <v>3.0</v>
      </c>
      <c r="Q380" s="18">
        <v>3.0</v>
      </c>
      <c r="R380" s="17"/>
      <c r="S380" s="17"/>
      <c r="T380" s="18">
        <v>1.0</v>
      </c>
      <c r="U380" s="18">
        <v>191.0</v>
      </c>
      <c r="V380" s="24" t="s">
        <v>29620</v>
      </c>
      <c r="W380" s="10">
        <v>43636.0</v>
      </c>
      <c r="X380" s="24" t="s">
        <v>95</v>
      </c>
      <c r="Y380" s="1" t="s">
        <v>36</v>
      </c>
    </row>
    <row r="381">
      <c r="A381" s="24" t="s">
        <v>29621</v>
      </c>
      <c r="B381" s="24" t="s">
        <v>29622</v>
      </c>
      <c r="C381" s="24" t="s">
        <v>29623</v>
      </c>
      <c r="D381" s="17"/>
      <c r="E381" s="17"/>
      <c r="F381" s="17"/>
      <c r="G381" s="24" t="s">
        <v>6870</v>
      </c>
      <c r="H381" s="17"/>
      <c r="I381" s="17"/>
      <c r="J381" s="29" t="s">
        <v>29624</v>
      </c>
      <c r="K381" s="24" t="s">
        <v>27917</v>
      </c>
      <c r="L381" s="24" t="s">
        <v>51</v>
      </c>
      <c r="M381" s="24" t="s">
        <v>26836</v>
      </c>
      <c r="N381" s="24" t="s">
        <v>29625</v>
      </c>
      <c r="O381" s="24" t="s">
        <v>29626</v>
      </c>
      <c r="P381" s="18">
        <v>1.0</v>
      </c>
      <c r="Q381" s="18">
        <v>1.0</v>
      </c>
      <c r="R381" s="17"/>
      <c r="S381" s="17"/>
      <c r="T381" s="17"/>
      <c r="U381" s="18">
        <v>21.0</v>
      </c>
      <c r="V381" s="24" t="s">
        <v>29627</v>
      </c>
      <c r="W381" s="10">
        <v>43615.0</v>
      </c>
      <c r="X381" s="17"/>
      <c r="Y381" s="1"/>
    </row>
    <row r="382">
      <c r="A382" s="24" t="s">
        <v>29628</v>
      </c>
      <c r="B382" s="24" t="s">
        <v>29629</v>
      </c>
      <c r="C382" s="24" t="s">
        <v>29630</v>
      </c>
      <c r="D382" s="24" t="s">
        <v>29631</v>
      </c>
      <c r="E382" s="24" t="s">
        <v>29632</v>
      </c>
      <c r="F382" s="17"/>
      <c r="G382" s="24" t="s">
        <v>29633</v>
      </c>
      <c r="H382" s="24"/>
      <c r="I382" s="17"/>
      <c r="J382" s="29" t="s">
        <v>29634</v>
      </c>
      <c r="K382" s="24" t="s">
        <v>61</v>
      </c>
      <c r="L382" s="24" t="s">
        <v>1091</v>
      </c>
      <c r="M382" s="24" t="s">
        <v>29036</v>
      </c>
      <c r="N382" s="24" t="s">
        <v>29635</v>
      </c>
      <c r="O382" s="24" t="s">
        <v>29636</v>
      </c>
      <c r="P382" s="18">
        <v>1.0</v>
      </c>
      <c r="Q382" s="18">
        <v>1.0</v>
      </c>
      <c r="R382" s="17"/>
      <c r="S382" s="17"/>
      <c r="T382" s="17"/>
      <c r="U382" s="18">
        <v>123.0</v>
      </c>
      <c r="V382" s="24" t="s">
        <v>29637</v>
      </c>
      <c r="W382" s="9"/>
      <c r="X382" s="17"/>
      <c r="Y382" s="1" t="s">
        <v>199</v>
      </c>
    </row>
    <row r="383">
      <c r="A383" s="24" t="s">
        <v>29638</v>
      </c>
      <c r="B383" s="24" t="s">
        <v>26587</v>
      </c>
      <c r="C383" s="24" t="s">
        <v>29639</v>
      </c>
      <c r="D383" s="24" t="s">
        <v>29640</v>
      </c>
      <c r="E383" s="24" t="s">
        <v>29641</v>
      </c>
      <c r="F383" s="17"/>
      <c r="G383" s="17"/>
      <c r="H383" s="17"/>
      <c r="I383" s="17"/>
      <c r="J383" s="29" t="s">
        <v>29642</v>
      </c>
      <c r="K383" s="24" t="s">
        <v>30</v>
      </c>
      <c r="L383" s="24" t="s">
        <v>51</v>
      </c>
      <c r="M383" s="24" t="s">
        <v>29324</v>
      </c>
      <c r="N383" s="24" t="s">
        <v>29643</v>
      </c>
      <c r="O383" s="24" t="s">
        <v>29644</v>
      </c>
      <c r="P383" s="18">
        <v>2.0</v>
      </c>
      <c r="Q383" s="18">
        <v>1.0</v>
      </c>
      <c r="R383" s="18">
        <v>1.0</v>
      </c>
      <c r="S383" s="17"/>
      <c r="T383" s="17"/>
      <c r="U383" s="18">
        <v>217.0</v>
      </c>
      <c r="V383" s="24" t="s">
        <v>29645</v>
      </c>
      <c r="W383" s="10">
        <v>44064.0</v>
      </c>
      <c r="X383" s="24" t="s">
        <v>135</v>
      </c>
      <c r="Y383" s="1" t="s">
        <v>199</v>
      </c>
    </row>
    <row r="384">
      <c r="A384" s="24" t="s">
        <v>29646</v>
      </c>
      <c r="B384" s="24" t="s">
        <v>29275</v>
      </c>
      <c r="C384" s="24" t="s">
        <v>29647</v>
      </c>
      <c r="D384" s="24" t="s">
        <v>29648</v>
      </c>
      <c r="E384" s="17"/>
      <c r="F384" s="24" t="s">
        <v>29649</v>
      </c>
      <c r="G384" s="17"/>
      <c r="H384" s="17"/>
      <c r="I384" s="17"/>
      <c r="J384" s="29" t="s">
        <v>29650</v>
      </c>
      <c r="K384" s="24" t="s">
        <v>61</v>
      </c>
      <c r="L384" s="24" t="s">
        <v>1091</v>
      </c>
      <c r="M384" s="24" t="s">
        <v>29036</v>
      </c>
      <c r="N384" s="24" t="s">
        <v>29651</v>
      </c>
      <c r="O384" s="24" t="s">
        <v>29652</v>
      </c>
      <c r="P384" s="18">
        <v>1.0</v>
      </c>
      <c r="Q384" s="18">
        <v>1.0</v>
      </c>
      <c r="R384" s="17"/>
      <c r="S384" s="18">
        <v>1.0</v>
      </c>
      <c r="T384" s="17"/>
      <c r="U384" s="18">
        <v>420.0</v>
      </c>
      <c r="V384" s="24" t="s">
        <v>29653</v>
      </c>
      <c r="W384" s="9"/>
      <c r="X384" s="24" t="s">
        <v>95</v>
      </c>
      <c r="Y384" s="1" t="s">
        <v>199</v>
      </c>
    </row>
    <row r="385">
      <c r="A385" s="30" t="s">
        <v>29654</v>
      </c>
      <c r="B385" s="30" t="s">
        <v>29655</v>
      </c>
      <c r="C385" s="30" t="s">
        <v>29656</v>
      </c>
      <c r="D385" s="30" t="s">
        <v>29657</v>
      </c>
      <c r="E385" s="30" t="s">
        <v>29658</v>
      </c>
      <c r="F385" s="33"/>
      <c r="G385" s="30" t="s">
        <v>29659</v>
      </c>
      <c r="H385" s="30" t="s">
        <v>29660</v>
      </c>
      <c r="I385" s="33"/>
      <c r="J385" s="31" t="s">
        <v>29661</v>
      </c>
      <c r="K385" s="30" t="s">
        <v>2309</v>
      </c>
      <c r="L385" s="30" t="s">
        <v>1091</v>
      </c>
      <c r="M385" s="30" t="s">
        <v>26290</v>
      </c>
      <c r="N385" s="30" t="s">
        <v>29662</v>
      </c>
      <c r="O385" s="30" t="s">
        <v>29663</v>
      </c>
      <c r="P385" s="30">
        <v>1.0</v>
      </c>
      <c r="Q385" s="30">
        <v>1.0</v>
      </c>
      <c r="R385" s="33"/>
      <c r="S385" s="33"/>
      <c r="T385" s="33"/>
      <c r="U385" s="30">
        <v>18.0</v>
      </c>
      <c r="V385" s="30" t="s">
        <v>29664</v>
      </c>
      <c r="W385" s="10">
        <v>44163.0</v>
      </c>
      <c r="X385" s="30" t="s">
        <v>95</v>
      </c>
      <c r="Y385" s="1" t="s">
        <v>36</v>
      </c>
    </row>
    <row r="386">
      <c r="A386" s="24" t="s">
        <v>29665</v>
      </c>
      <c r="B386" s="24" t="s">
        <v>29666</v>
      </c>
      <c r="C386" s="24" t="s">
        <v>27779</v>
      </c>
      <c r="D386" s="17"/>
      <c r="E386" s="17"/>
      <c r="F386" s="17"/>
      <c r="G386" s="17"/>
      <c r="H386" s="17"/>
      <c r="I386" s="17"/>
      <c r="J386" s="29" t="s">
        <v>29667</v>
      </c>
      <c r="K386" s="24" t="s">
        <v>30</v>
      </c>
      <c r="L386" s="24" t="s">
        <v>51</v>
      </c>
      <c r="M386" s="24" t="s">
        <v>26969</v>
      </c>
      <c r="N386" s="24" t="s">
        <v>29668</v>
      </c>
      <c r="O386" s="24" t="s">
        <v>29669</v>
      </c>
      <c r="P386" s="18">
        <v>1775.0</v>
      </c>
      <c r="Q386" s="18">
        <v>17.0</v>
      </c>
      <c r="R386" s="17"/>
      <c r="S386" s="17"/>
      <c r="T386" s="17"/>
      <c r="U386" s="18">
        <v>7.0</v>
      </c>
      <c r="V386" s="24" t="s">
        <v>29670</v>
      </c>
      <c r="W386" s="10">
        <v>44169.0</v>
      </c>
      <c r="X386" s="24" t="s">
        <v>95</v>
      </c>
      <c r="Y386" s="1" t="s">
        <v>199</v>
      </c>
    </row>
    <row r="387">
      <c r="A387" s="24" t="s">
        <v>29671</v>
      </c>
      <c r="B387" s="24" t="s">
        <v>29672</v>
      </c>
      <c r="C387" s="24" t="s">
        <v>29673</v>
      </c>
      <c r="D387" s="24" t="s">
        <v>29674</v>
      </c>
      <c r="E387" s="24" t="s">
        <v>29675</v>
      </c>
      <c r="F387" s="17"/>
      <c r="G387" s="17"/>
      <c r="H387" s="24" t="s">
        <v>29676</v>
      </c>
      <c r="I387" s="24" t="s">
        <v>29677</v>
      </c>
      <c r="J387" s="29" t="s">
        <v>29678</v>
      </c>
      <c r="K387" s="24" t="s">
        <v>401</v>
      </c>
      <c r="L387" s="24" t="s">
        <v>51</v>
      </c>
      <c r="M387" s="24" t="s">
        <v>29679</v>
      </c>
      <c r="N387" s="24" t="s">
        <v>29680</v>
      </c>
      <c r="O387" s="24" t="s">
        <v>29681</v>
      </c>
      <c r="P387" s="18">
        <v>1.0</v>
      </c>
      <c r="Q387" s="18">
        <v>2.0</v>
      </c>
      <c r="R387" s="18">
        <v>10.0</v>
      </c>
      <c r="S387" s="18">
        <v>2.0</v>
      </c>
      <c r="T387" s="18">
        <v>12.0</v>
      </c>
      <c r="U387" s="18">
        <v>143.0</v>
      </c>
      <c r="V387" s="24" t="s">
        <v>29682</v>
      </c>
      <c r="W387" s="10">
        <v>43403.0</v>
      </c>
      <c r="X387" s="17"/>
      <c r="Y387" s="1" t="s">
        <v>36</v>
      </c>
    </row>
    <row r="388">
      <c r="A388" s="24" t="s">
        <v>29683</v>
      </c>
      <c r="B388" s="24" t="s">
        <v>29684</v>
      </c>
      <c r="C388" s="24" t="s">
        <v>29685</v>
      </c>
      <c r="D388" s="24" t="s">
        <v>29686</v>
      </c>
      <c r="E388" s="17"/>
      <c r="F388" s="17"/>
      <c r="G388" s="24" t="s">
        <v>8325</v>
      </c>
      <c r="H388" s="17"/>
      <c r="I388" s="17"/>
      <c r="J388" s="29" t="s">
        <v>29687</v>
      </c>
      <c r="K388" s="24" t="s">
        <v>30</v>
      </c>
      <c r="L388" s="24" t="s">
        <v>79</v>
      </c>
      <c r="M388" s="24" t="s">
        <v>29688</v>
      </c>
      <c r="N388" s="24" t="s">
        <v>29689</v>
      </c>
      <c r="O388" s="24" t="s">
        <v>29690</v>
      </c>
      <c r="P388" s="18">
        <v>1.0</v>
      </c>
      <c r="Q388" s="18">
        <v>1.0</v>
      </c>
      <c r="R388" s="17"/>
      <c r="S388" s="17"/>
      <c r="T388" s="17"/>
      <c r="U388" s="18">
        <v>11.0</v>
      </c>
      <c r="V388" s="24" t="s">
        <v>29691</v>
      </c>
      <c r="W388" s="10">
        <v>44155.0</v>
      </c>
      <c r="X388" s="17"/>
      <c r="Y388" s="1" t="s">
        <v>199</v>
      </c>
    </row>
    <row r="389">
      <c r="A389" s="24" t="s">
        <v>29692</v>
      </c>
      <c r="B389" s="24" t="s">
        <v>29693</v>
      </c>
      <c r="C389" s="24" t="s">
        <v>29694</v>
      </c>
      <c r="D389" s="24" t="s">
        <v>29695</v>
      </c>
      <c r="E389" s="24" t="s">
        <v>29696</v>
      </c>
      <c r="F389" s="17"/>
      <c r="G389" s="24" t="s">
        <v>12216</v>
      </c>
      <c r="H389" s="24" t="s">
        <v>29697</v>
      </c>
      <c r="I389" s="24" t="s">
        <v>29698</v>
      </c>
      <c r="J389" s="29" t="s">
        <v>29699</v>
      </c>
      <c r="K389" s="24" t="s">
        <v>401</v>
      </c>
      <c r="L389" s="24" t="s">
        <v>1091</v>
      </c>
      <c r="M389" s="24" t="s">
        <v>26418</v>
      </c>
      <c r="N389" s="24" t="s">
        <v>29700</v>
      </c>
      <c r="O389" s="24" t="s">
        <v>29701</v>
      </c>
      <c r="P389" s="18">
        <v>1.0</v>
      </c>
      <c r="Q389" s="18">
        <v>1.0</v>
      </c>
      <c r="R389" s="17"/>
      <c r="S389" s="18">
        <v>2.0</v>
      </c>
      <c r="T389" s="18">
        <v>1.0</v>
      </c>
      <c r="U389" s="18">
        <v>199.0</v>
      </c>
      <c r="V389" s="24" t="s">
        <v>29702</v>
      </c>
      <c r="W389" s="10">
        <v>43450.0</v>
      </c>
      <c r="X389" s="17"/>
      <c r="Y389" s="1"/>
    </row>
    <row r="390">
      <c r="A390" s="24" t="s">
        <v>29703</v>
      </c>
      <c r="B390" s="24" t="s">
        <v>26546</v>
      </c>
      <c r="C390" s="24" t="s">
        <v>29704</v>
      </c>
      <c r="D390" s="17"/>
      <c r="E390" s="17"/>
      <c r="F390" s="17"/>
      <c r="G390" s="17"/>
      <c r="H390" s="17"/>
      <c r="I390" s="17"/>
      <c r="J390" s="29" t="s">
        <v>29705</v>
      </c>
      <c r="K390" s="24" t="s">
        <v>61</v>
      </c>
      <c r="L390" s="24" t="s">
        <v>1091</v>
      </c>
      <c r="M390" s="24" t="s">
        <v>29036</v>
      </c>
      <c r="N390" s="24" t="s">
        <v>29706</v>
      </c>
      <c r="O390" s="24" t="s">
        <v>29707</v>
      </c>
      <c r="P390" s="18">
        <v>1.0</v>
      </c>
      <c r="Q390" s="18">
        <v>1.0</v>
      </c>
      <c r="R390" s="17"/>
      <c r="S390" s="17"/>
      <c r="T390" s="17"/>
      <c r="U390" s="18">
        <v>133.0</v>
      </c>
      <c r="V390" s="24" t="s">
        <v>29708</v>
      </c>
      <c r="W390" s="10">
        <v>43943.0</v>
      </c>
      <c r="X390" s="17"/>
      <c r="Y390" s="1" t="s">
        <v>199</v>
      </c>
    </row>
    <row r="391">
      <c r="A391" s="24" t="s">
        <v>29709</v>
      </c>
      <c r="B391" s="24" t="s">
        <v>29710</v>
      </c>
      <c r="C391" s="24" t="s">
        <v>29711</v>
      </c>
      <c r="D391" s="24" t="s">
        <v>29712</v>
      </c>
      <c r="E391" s="24" t="s">
        <v>29713</v>
      </c>
      <c r="F391" s="24" t="s">
        <v>29714</v>
      </c>
      <c r="G391" s="24" t="s">
        <v>29715</v>
      </c>
      <c r="H391" s="24" t="s">
        <v>29716</v>
      </c>
      <c r="I391" s="24" t="s">
        <v>29717</v>
      </c>
      <c r="J391" s="29" t="s">
        <v>29718</v>
      </c>
      <c r="K391" s="24" t="s">
        <v>30</v>
      </c>
      <c r="L391" s="24" t="s">
        <v>1091</v>
      </c>
      <c r="M391" s="24" t="s">
        <v>1091</v>
      </c>
      <c r="N391" s="24" t="s">
        <v>29719</v>
      </c>
      <c r="O391" s="24" t="s">
        <v>29720</v>
      </c>
      <c r="P391" s="18">
        <v>1.0</v>
      </c>
      <c r="Q391" s="18">
        <v>1.0</v>
      </c>
      <c r="R391" s="18">
        <v>1.0</v>
      </c>
      <c r="S391" s="17"/>
      <c r="T391" s="18">
        <v>4.0</v>
      </c>
      <c r="U391" s="18">
        <v>38.0</v>
      </c>
      <c r="V391" s="24" t="s">
        <v>29721</v>
      </c>
      <c r="W391" s="10">
        <v>44136.0</v>
      </c>
      <c r="X391" s="24" t="s">
        <v>95</v>
      </c>
      <c r="Y391" s="1" t="s">
        <v>36</v>
      </c>
    </row>
    <row r="392">
      <c r="A392" s="24" t="s">
        <v>29722</v>
      </c>
      <c r="B392" s="24" t="s">
        <v>29723</v>
      </c>
      <c r="C392" s="24" t="s">
        <v>29724</v>
      </c>
      <c r="D392" s="17"/>
      <c r="E392" s="17"/>
      <c r="F392" s="17"/>
      <c r="G392" s="17"/>
      <c r="H392" s="24" t="s">
        <v>29725</v>
      </c>
      <c r="I392" s="17"/>
      <c r="J392" s="29" t="s">
        <v>29726</v>
      </c>
      <c r="K392" s="24" t="s">
        <v>30</v>
      </c>
      <c r="L392" s="24" t="s">
        <v>79</v>
      </c>
      <c r="M392" s="24" t="s">
        <v>27410</v>
      </c>
      <c r="N392" s="24" t="s">
        <v>29727</v>
      </c>
      <c r="O392" s="24" t="s">
        <v>29728</v>
      </c>
      <c r="P392" s="18">
        <v>2.0</v>
      </c>
      <c r="Q392" s="18">
        <v>3.0</v>
      </c>
      <c r="R392" s="18">
        <v>18.0</v>
      </c>
      <c r="S392" s="18">
        <v>8.0</v>
      </c>
      <c r="T392" s="18">
        <v>2.0</v>
      </c>
      <c r="U392" s="18">
        <v>39.0</v>
      </c>
      <c r="V392" s="24" t="s">
        <v>29729</v>
      </c>
      <c r="W392" s="10">
        <v>44156.0</v>
      </c>
      <c r="X392" s="24" t="s">
        <v>95</v>
      </c>
      <c r="Y392" s="1" t="s">
        <v>36</v>
      </c>
    </row>
    <row r="393">
      <c r="A393" s="24" t="s">
        <v>29730</v>
      </c>
      <c r="B393" s="24" t="s">
        <v>29731</v>
      </c>
      <c r="C393" s="24" t="s">
        <v>29732</v>
      </c>
      <c r="D393" s="24" t="s">
        <v>29733</v>
      </c>
      <c r="E393" s="17"/>
      <c r="F393" s="24" t="s">
        <v>29734</v>
      </c>
      <c r="G393" s="24" t="s">
        <v>29735</v>
      </c>
      <c r="H393" s="17"/>
      <c r="I393" s="17"/>
      <c r="J393" s="29" t="s">
        <v>29736</v>
      </c>
      <c r="K393" s="24" t="s">
        <v>30</v>
      </c>
      <c r="L393" s="24" t="s">
        <v>51</v>
      </c>
      <c r="M393" s="24" t="s">
        <v>51</v>
      </c>
      <c r="N393" s="24" t="s">
        <v>29737</v>
      </c>
      <c r="O393" s="24" t="s">
        <v>29738</v>
      </c>
      <c r="P393" s="18">
        <v>1.0</v>
      </c>
      <c r="Q393" s="18">
        <v>1.0</v>
      </c>
      <c r="R393" s="17"/>
      <c r="S393" s="17"/>
      <c r="T393" s="17"/>
      <c r="U393" s="18">
        <v>5.0</v>
      </c>
      <c r="V393" s="24" t="s">
        <v>29739</v>
      </c>
      <c r="W393" s="9"/>
      <c r="X393" s="24" t="s">
        <v>95</v>
      </c>
      <c r="Y393" s="1"/>
    </row>
    <row r="394">
      <c r="A394" s="24" t="s">
        <v>29740</v>
      </c>
      <c r="B394" s="24" t="s">
        <v>29741</v>
      </c>
      <c r="C394" s="24" t="s">
        <v>29742</v>
      </c>
      <c r="D394" s="24" t="s">
        <v>29743</v>
      </c>
      <c r="E394" s="17"/>
      <c r="F394" s="17"/>
      <c r="G394" s="17"/>
      <c r="H394" s="17"/>
      <c r="I394" s="17"/>
      <c r="J394" s="29" t="s">
        <v>29744</v>
      </c>
      <c r="K394" s="24" t="s">
        <v>30</v>
      </c>
      <c r="L394" s="24" t="s">
        <v>1091</v>
      </c>
      <c r="M394" s="24" t="s">
        <v>1091</v>
      </c>
      <c r="N394" s="24" t="s">
        <v>29745</v>
      </c>
      <c r="O394" s="24" t="s">
        <v>29746</v>
      </c>
      <c r="P394" s="18">
        <v>1.0</v>
      </c>
      <c r="Q394" s="18">
        <v>1.0</v>
      </c>
      <c r="R394" s="17"/>
      <c r="S394" s="17"/>
      <c r="T394" s="17"/>
      <c r="U394" s="18">
        <v>7.0</v>
      </c>
      <c r="V394" s="24" t="s">
        <v>29747</v>
      </c>
      <c r="W394" s="10">
        <v>44159.0</v>
      </c>
      <c r="X394" s="17"/>
      <c r="Y394" s="1"/>
    </row>
    <row r="395">
      <c r="A395" s="24" t="s">
        <v>29748</v>
      </c>
      <c r="B395" s="24" t="s">
        <v>29749</v>
      </c>
      <c r="C395" s="24" t="s">
        <v>29750</v>
      </c>
      <c r="D395" s="24" t="s">
        <v>29751</v>
      </c>
      <c r="E395" s="24" t="s">
        <v>29752</v>
      </c>
      <c r="F395" s="24" t="s">
        <v>29753</v>
      </c>
      <c r="G395" s="24" t="s">
        <v>29754</v>
      </c>
      <c r="H395" s="35" t="s">
        <v>29755</v>
      </c>
      <c r="I395" s="24" t="s">
        <v>29756</v>
      </c>
      <c r="J395" s="29" t="s">
        <v>29757</v>
      </c>
      <c r="K395" s="24" t="s">
        <v>30</v>
      </c>
      <c r="L395" s="24" t="s">
        <v>51</v>
      </c>
      <c r="M395" s="24" t="s">
        <v>29758</v>
      </c>
      <c r="N395" s="24" t="s">
        <v>29759</v>
      </c>
      <c r="O395" s="24" t="s">
        <v>29760</v>
      </c>
      <c r="P395" s="18">
        <v>1.0</v>
      </c>
      <c r="Q395" s="18">
        <v>1.0</v>
      </c>
      <c r="R395" s="17"/>
      <c r="S395" s="17"/>
      <c r="T395" s="17"/>
      <c r="U395" s="18">
        <v>88.0</v>
      </c>
      <c r="V395" s="24" t="s">
        <v>29761</v>
      </c>
      <c r="W395" s="9"/>
      <c r="X395" s="24" t="s">
        <v>95</v>
      </c>
      <c r="Y395" s="1" t="s">
        <v>168</v>
      </c>
    </row>
    <row r="396">
      <c r="A396" s="30" t="s">
        <v>29762</v>
      </c>
      <c r="B396" s="30" t="s">
        <v>29763</v>
      </c>
      <c r="C396" s="30" t="s">
        <v>29764</v>
      </c>
      <c r="D396" s="30" t="s">
        <v>29765</v>
      </c>
      <c r="E396" s="33"/>
      <c r="F396" s="33"/>
      <c r="G396" s="30" t="s">
        <v>29766</v>
      </c>
      <c r="H396" s="30" t="s">
        <v>29767</v>
      </c>
      <c r="I396" s="30" t="s">
        <v>29768</v>
      </c>
      <c r="J396" s="31" t="s">
        <v>29769</v>
      </c>
      <c r="K396" s="30" t="s">
        <v>30</v>
      </c>
      <c r="L396" s="30" t="s">
        <v>1091</v>
      </c>
      <c r="M396" s="30" t="s">
        <v>26290</v>
      </c>
      <c r="N396" s="30" t="s">
        <v>29770</v>
      </c>
      <c r="O396" s="30" t="s">
        <v>29771</v>
      </c>
      <c r="P396" s="30">
        <v>1.0</v>
      </c>
      <c r="Q396" s="30">
        <v>1.0</v>
      </c>
      <c r="R396" s="33"/>
      <c r="S396" s="33"/>
      <c r="T396" s="33"/>
      <c r="U396" s="30">
        <v>12.0</v>
      </c>
      <c r="V396" s="30" t="s">
        <v>29772</v>
      </c>
      <c r="W396" s="9"/>
      <c r="X396" s="30" t="s">
        <v>95</v>
      </c>
      <c r="Y396" s="1" t="s">
        <v>36</v>
      </c>
    </row>
    <row r="397">
      <c r="A397" s="24" t="s">
        <v>29773</v>
      </c>
      <c r="B397" s="24" t="s">
        <v>29774</v>
      </c>
      <c r="C397" s="24" t="s">
        <v>29775</v>
      </c>
      <c r="D397" s="24" t="s">
        <v>29776</v>
      </c>
      <c r="E397" s="24" t="s">
        <v>29777</v>
      </c>
      <c r="F397" s="24" t="s">
        <v>29778</v>
      </c>
      <c r="G397" s="24" t="s">
        <v>29779</v>
      </c>
      <c r="H397" s="24" t="s">
        <v>29780</v>
      </c>
      <c r="I397" s="24" t="s">
        <v>29781</v>
      </c>
      <c r="J397" s="29" t="s">
        <v>29782</v>
      </c>
      <c r="K397" s="24" t="s">
        <v>401</v>
      </c>
      <c r="L397" s="24" t="s">
        <v>51</v>
      </c>
      <c r="M397" s="24" t="s">
        <v>26290</v>
      </c>
      <c r="N397" s="24" t="s">
        <v>29783</v>
      </c>
      <c r="O397" s="24" t="s">
        <v>29784</v>
      </c>
      <c r="P397" s="18">
        <v>1.0</v>
      </c>
      <c r="Q397" s="18">
        <v>1.0</v>
      </c>
      <c r="R397" s="17"/>
      <c r="S397" s="17"/>
      <c r="T397" s="17"/>
      <c r="U397" s="18">
        <v>2.0</v>
      </c>
      <c r="V397" s="24" t="s">
        <v>29785</v>
      </c>
      <c r="W397" s="9"/>
      <c r="X397" s="24" t="s">
        <v>95</v>
      </c>
      <c r="Y397" s="1" t="s">
        <v>168</v>
      </c>
    </row>
    <row r="398">
      <c r="A398" s="24" t="s">
        <v>29786</v>
      </c>
      <c r="B398" s="24" t="s">
        <v>29787</v>
      </c>
      <c r="C398" s="24" t="s">
        <v>29788</v>
      </c>
      <c r="D398" s="24" t="s">
        <v>29789</v>
      </c>
      <c r="E398" s="17"/>
      <c r="F398" s="17"/>
      <c r="G398" s="17"/>
      <c r="H398" s="17"/>
      <c r="I398" s="17"/>
      <c r="J398" s="29" t="s">
        <v>29790</v>
      </c>
      <c r="K398" s="24" t="s">
        <v>11191</v>
      </c>
      <c r="L398" s="24" t="s">
        <v>51</v>
      </c>
      <c r="M398" s="24" t="s">
        <v>27798</v>
      </c>
      <c r="N398" s="24" t="s">
        <v>29791</v>
      </c>
      <c r="O398" s="24" t="s">
        <v>29792</v>
      </c>
      <c r="P398" s="18">
        <v>1.0</v>
      </c>
      <c r="Q398" s="18">
        <v>1.0</v>
      </c>
      <c r="R398" s="17"/>
      <c r="S398" s="17"/>
      <c r="T398" s="17"/>
      <c r="U398" s="18">
        <v>1.0</v>
      </c>
      <c r="V398" s="24" t="s">
        <v>29793</v>
      </c>
      <c r="W398" s="10">
        <v>44157.0</v>
      </c>
      <c r="X398" s="17"/>
      <c r="Y398" s="1" t="s">
        <v>168</v>
      </c>
    </row>
    <row r="399">
      <c r="A399" s="24" t="s">
        <v>29794</v>
      </c>
      <c r="B399" s="24" t="s">
        <v>29795</v>
      </c>
      <c r="C399" s="24" t="s">
        <v>29764</v>
      </c>
      <c r="D399" s="24" t="s">
        <v>29796</v>
      </c>
      <c r="E399" s="17"/>
      <c r="F399" s="17"/>
      <c r="G399" s="24" t="s">
        <v>29797</v>
      </c>
      <c r="H399" s="24" t="s">
        <v>29798</v>
      </c>
      <c r="I399" s="24" t="s">
        <v>29799</v>
      </c>
      <c r="J399" s="29" t="s">
        <v>29800</v>
      </c>
      <c r="K399" s="24" t="s">
        <v>30</v>
      </c>
      <c r="L399" s="24" t="s">
        <v>1091</v>
      </c>
      <c r="M399" s="24" t="s">
        <v>26290</v>
      </c>
      <c r="N399" s="24" t="s">
        <v>29801</v>
      </c>
      <c r="O399" s="24" t="s">
        <v>29802</v>
      </c>
      <c r="P399" s="18">
        <v>1.0</v>
      </c>
      <c r="Q399" s="18">
        <v>1.0</v>
      </c>
      <c r="R399" s="17"/>
      <c r="S399" s="17"/>
      <c r="T399" s="17"/>
      <c r="U399" s="18">
        <v>3.0</v>
      </c>
      <c r="V399" s="24" t="s">
        <v>29803</v>
      </c>
      <c r="W399" s="9"/>
      <c r="X399" s="24" t="s">
        <v>95</v>
      </c>
      <c r="Y399" s="1" t="s">
        <v>168</v>
      </c>
    </row>
    <row r="400">
      <c r="A400" s="24" t="s">
        <v>29804</v>
      </c>
      <c r="B400" s="24" t="s">
        <v>29805</v>
      </c>
      <c r="C400" s="24" t="s">
        <v>29806</v>
      </c>
      <c r="D400" s="17"/>
      <c r="E400" s="24" t="s">
        <v>29807</v>
      </c>
      <c r="F400" s="24" t="s">
        <v>29808</v>
      </c>
      <c r="G400" s="24" t="s">
        <v>29809</v>
      </c>
      <c r="H400" s="17"/>
      <c r="I400" s="17"/>
      <c r="J400" s="29" t="s">
        <v>29810</v>
      </c>
      <c r="K400" s="24" t="s">
        <v>30</v>
      </c>
      <c r="L400" s="24" t="s">
        <v>51</v>
      </c>
      <c r="M400" s="24" t="s">
        <v>28520</v>
      </c>
      <c r="N400" s="24" t="s">
        <v>29811</v>
      </c>
      <c r="O400" s="24" t="s">
        <v>29812</v>
      </c>
      <c r="P400" s="18">
        <v>1.0</v>
      </c>
      <c r="Q400" s="18">
        <v>1.0</v>
      </c>
      <c r="R400" s="17"/>
      <c r="S400" s="17"/>
      <c r="T400" s="17"/>
      <c r="U400" s="18">
        <v>8.0</v>
      </c>
      <c r="V400" s="24" t="s">
        <v>29813</v>
      </c>
      <c r="W400" s="10">
        <v>44146.0</v>
      </c>
      <c r="X400" s="24" t="s">
        <v>95</v>
      </c>
      <c r="Y400" s="1"/>
    </row>
    <row r="401">
      <c r="A401" s="24" t="s">
        <v>29814</v>
      </c>
      <c r="B401" s="24" t="s">
        <v>29815</v>
      </c>
      <c r="C401" s="24" t="s">
        <v>29816</v>
      </c>
      <c r="D401" s="17"/>
      <c r="E401" s="17"/>
      <c r="F401" s="24" t="s">
        <v>29817</v>
      </c>
      <c r="G401" s="24" t="s">
        <v>29818</v>
      </c>
      <c r="H401" s="24" t="s">
        <v>29819</v>
      </c>
      <c r="I401" s="24" t="s">
        <v>29820</v>
      </c>
      <c r="J401" s="29" t="s">
        <v>29821</v>
      </c>
      <c r="K401" s="24" t="s">
        <v>401</v>
      </c>
      <c r="L401" s="24" t="s">
        <v>1091</v>
      </c>
      <c r="M401" s="24" t="s">
        <v>28957</v>
      </c>
      <c r="N401" s="24" t="s">
        <v>29822</v>
      </c>
      <c r="O401" s="24" t="s">
        <v>29823</v>
      </c>
      <c r="P401" s="18">
        <v>1.0</v>
      </c>
      <c r="Q401" s="18">
        <v>1.0</v>
      </c>
      <c r="R401" s="18">
        <v>1.0</v>
      </c>
      <c r="S401" s="17"/>
      <c r="T401" s="18">
        <v>2.0</v>
      </c>
      <c r="U401" s="18">
        <v>208.0</v>
      </c>
      <c r="V401" s="24" t="s">
        <v>29824</v>
      </c>
      <c r="W401" s="10">
        <v>44022.0</v>
      </c>
      <c r="X401" s="24" t="s">
        <v>95</v>
      </c>
      <c r="Y401" s="1" t="s">
        <v>168</v>
      </c>
    </row>
    <row r="402">
      <c r="A402" s="24" t="s">
        <v>29825</v>
      </c>
      <c r="B402" s="24" t="s">
        <v>29826</v>
      </c>
      <c r="C402" s="24" t="s">
        <v>29827</v>
      </c>
      <c r="D402" s="24" t="s">
        <v>29828</v>
      </c>
      <c r="E402" s="17"/>
      <c r="F402" s="17"/>
      <c r="G402" s="17"/>
      <c r="H402" s="24" t="s">
        <v>29829</v>
      </c>
      <c r="I402" s="17"/>
      <c r="J402" s="29" t="s">
        <v>29830</v>
      </c>
      <c r="K402" s="24" t="s">
        <v>30</v>
      </c>
      <c r="L402" s="24" t="s">
        <v>1091</v>
      </c>
      <c r="M402" s="24" t="s">
        <v>29831</v>
      </c>
      <c r="N402" s="24" t="s">
        <v>29832</v>
      </c>
      <c r="O402" s="24" t="s">
        <v>29833</v>
      </c>
      <c r="P402" s="18">
        <v>1.0</v>
      </c>
      <c r="Q402" s="18">
        <v>1.0</v>
      </c>
      <c r="R402" s="17"/>
      <c r="S402" s="17"/>
      <c r="T402" s="17"/>
      <c r="U402" s="18">
        <v>19.0</v>
      </c>
      <c r="V402" s="24" t="s">
        <v>29834</v>
      </c>
      <c r="W402" s="10">
        <v>44142.0</v>
      </c>
      <c r="X402" s="17"/>
      <c r="Y402" s="1"/>
    </row>
    <row r="403">
      <c r="A403" s="24" t="s">
        <v>29835</v>
      </c>
      <c r="B403" s="24" t="s">
        <v>29836</v>
      </c>
      <c r="C403" s="24" t="s">
        <v>27912</v>
      </c>
      <c r="D403" s="24" t="s">
        <v>27913</v>
      </c>
      <c r="E403" s="17"/>
      <c r="F403" s="17"/>
      <c r="G403" s="17"/>
      <c r="H403" s="24" t="s">
        <v>29837</v>
      </c>
      <c r="I403" s="24" t="s">
        <v>29838</v>
      </c>
      <c r="J403" s="29" t="s">
        <v>29839</v>
      </c>
      <c r="K403" s="24" t="s">
        <v>27917</v>
      </c>
      <c r="L403" s="24" t="s">
        <v>51</v>
      </c>
      <c r="M403" s="24" t="s">
        <v>51</v>
      </c>
      <c r="N403" s="24" t="s">
        <v>29840</v>
      </c>
      <c r="O403" s="24" t="s">
        <v>29841</v>
      </c>
      <c r="P403" s="18">
        <v>2.0</v>
      </c>
      <c r="Q403" s="18">
        <v>1.0</v>
      </c>
      <c r="R403" s="17"/>
      <c r="S403" s="17"/>
      <c r="T403" s="18">
        <v>2.0</v>
      </c>
      <c r="U403" s="18">
        <v>14.0</v>
      </c>
      <c r="V403" s="24" t="s">
        <v>29842</v>
      </c>
      <c r="W403" s="10">
        <v>44048.0</v>
      </c>
      <c r="X403" s="17"/>
      <c r="Y403" s="1" t="s">
        <v>36</v>
      </c>
    </row>
    <row r="404">
      <c r="A404" s="24" t="s">
        <v>29843</v>
      </c>
      <c r="B404" s="24" t="s">
        <v>29844</v>
      </c>
      <c r="C404" s="24" t="s">
        <v>29845</v>
      </c>
      <c r="D404" s="17"/>
      <c r="E404" s="24" t="s">
        <v>29846</v>
      </c>
      <c r="F404" s="17"/>
      <c r="G404" s="17"/>
      <c r="H404" s="24" t="s">
        <v>29847</v>
      </c>
      <c r="I404" s="17"/>
      <c r="J404" s="29" t="s">
        <v>29848</v>
      </c>
      <c r="K404" s="24" t="s">
        <v>30</v>
      </c>
      <c r="L404" s="24" t="s">
        <v>51</v>
      </c>
      <c r="M404" s="24" t="s">
        <v>26943</v>
      </c>
      <c r="N404" s="24" t="s">
        <v>29849</v>
      </c>
      <c r="O404" s="24" t="s">
        <v>29850</v>
      </c>
      <c r="P404" s="18">
        <v>1.0</v>
      </c>
      <c r="Q404" s="18">
        <v>1.0</v>
      </c>
      <c r="R404" s="17"/>
      <c r="S404" s="17"/>
      <c r="T404" s="17"/>
      <c r="U404" s="18">
        <v>4.0</v>
      </c>
      <c r="V404" s="24" t="s">
        <v>29851</v>
      </c>
      <c r="W404" s="10">
        <v>44147.0</v>
      </c>
      <c r="X404" s="24" t="s">
        <v>135</v>
      </c>
      <c r="Y404" s="1" t="s">
        <v>199</v>
      </c>
    </row>
    <row r="405">
      <c r="A405" s="24" t="s">
        <v>29852</v>
      </c>
      <c r="B405" s="24" t="s">
        <v>29853</v>
      </c>
      <c r="C405" s="24" t="s">
        <v>29854</v>
      </c>
      <c r="D405" s="24" t="s">
        <v>29855</v>
      </c>
      <c r="E405" s="17"/>
      <c r="F405" s="24" t="s">
        <v>29856</v>
      </c>
      <c r="G405" s="24" t="s">
        <v>29857</v>
      </c>
      <c r="H405" s="24" t="s">
        <v>29858</v>
      </c>
      <c r="I405" s="17"/>
      <c r="J405" s="29" t="s">
        <v>29859</v>
      </c>
      <c r="K405" s="24" t="s">
        <v>401</v>
      </c>
      <c r="L405" s="24" t="s">
        <v>51</v>
      </c>
      <c r="M405" s="24" t="s">
        <v>29860</v>
      </c>
      <c r="N405" s="24" t="s">
        <v>29861</v>
      </c>
      <c r="O405" s="24" t="s">
        <v>29862</v>
      </c>
      <c r="P405" s="18">
        <v>1.0</v>
      </c>
      <c r="Q405" s="18">
        <v>1.0</v>
      </c>
      <c r="R405" s="17"/>
      <c r="S405" s="17"/>
      <c r="T405" s="17"/>
      <c r="U405" s="18">
        <v>2.0</v>
      </c>
      <c r="V405" s="24" t="s">
        <v>29863</v>
      </c>
      <c r="W405" s="9"/>
      <c r="X405" s="24" t="s">
        <v>95</v>
      </c>
      <c r="Y405" s="1" t="s">
        <v>199</v>
      </c>
    </row>
    <row r="406">
      <c r="A406" s="24" t="s">
        <v>29864</v>
      </c>
      <c r="B406" s="24" t="s">
        <v>26448</v>
      </c>
      <c r="C406" s="24" t="s">
        <v>29865</v>
      </c>
      <c r="D406" s="24" t="s">
        <v>29866</v>
      </c>
      <c r="E406" s="17"/>
      <c r="F406" s="17"/>
      <c r="G406" s="24" t="s">
        <v>29867</v>
      </c>
      <c r="H406" s="24" t="s">
        <v>29868</v>
      </c>
      <c r="I406" s="17"/>
      <c r="J406" s="29" t="s">
        <v>29869</v>
      </c>
      <c r="K406" s="24" t="s">
        <v>61</v>
      </c>
      <c r="L406" s="24" t="s">
        <v>1091</v>
      </c>
      <c r="M406" s="24" t="s">
        <v>29036</v>
      </c>
      <c r="N406" s="24" t="s">
        <v>29870</v>
      </c>
      <c r="O406" s="24" t="s">
        <v>29871</v>
      </c>
      <c r="P406" s="18">
        <v>1.0</v>
      </c>
      <c r="Q406" s="18">
        <v>1.0</v>
      </c>
      <c r="R406" s="17"/>
      <c r="S406" s="17"/>
      <c r="T406" s="17"/>
      <c r="U406" s="18">
        <v>46.0</v>
      </c>
      <c r="V406" s="24" t="s">
        <v>29872</v>
      </c>
      <c r="W406" s="10">
        <v>44138.0</v>
      </c>
      <c r="X406" s="17"/>
      <c r="Y406" s="1" t="s">
        <v>199</v>
      </c>
    </row>
    <row r="407">
      <c r="A407" s="24" t="s">
        <v>29873</v>
      </c>
      <c r="B407" s="24" t="s">
        <v>29874</v>
      </c>
      <c r="C407" s="24" t="s">
        <v>29875</v>
      </c>
      <c r="D407" s="17"/>
      <c r="E407" s="17"/>
      <c r="F407" s="17"/>
      <c r="G407" s="17"/>
      <c r="H407" s="24" t="s">
        <v>29876</v>
      </c>
      <c r="I407" s="17"/>
      <c r="J407" s="29" t="s">
        <v>29877</v>
      </c>
      <c r="K407" s="24" t="s">
        <v>401</v>
      </c>
      <c r="L407" s="24" t="s">
        <v>29445</v>
      </c>
      <c r="M407" s="24" t="s">
        <v>29878</v>
      </c>
      <c r="N407" s="24" t="s">
        <v>29879</v>
      </c>
      <c r="O407" s="24" t="s">
        <v>29880</v>
      </c>
      <c r="P407" s="18">
        <v>6.0</v>
      </c>
      <c r="Q407" s="18">
        <v>1.0</v>
      </c>
      <c r="R407" s="17"/>
      <c r="S407" s="17"/>
      <c r="T407" s="17"/>
      <c r="U407" s="18">
        <v>6.0</v>
      </c>
      <c r="V407" s="24" t="s">
        <v>29881</v>
      </c>
      <c r="W407" s="10">
        <v>44140.0</v>
      </c>
      <c r="X407" s="17"/>
      <c r="Y407" s="1"/>
    </row>
    <row r="408">
      <c r="A408" s="24" t="s">
        <v>29882</v>
      </c>
      <c r="B408" s="24" t="s">
        <v>29883</v>
      </c>
      <c r="C408" s="24" t="s">
        <v>29884</v>
      </c>
      <c r="D408" s="24" t="s">
        <v>29885</v>
      </c>
      <c r="E408" s="17"/>
      <c r="F408" s="17"/>
      <c r="G408" s="17"/>
      <c r="H408" s="17"/>
      <c r="I408" s="17"/>
      <c r="J408" s="29" t="s">
        <v>29886</v>
      </c>
      <c r="K408" s="24" t="s">
        <v>30</v>
      </c>
      <c r="L408" s="24" t="s">
        <v>1091</v>
      </c>
      <c r="M408" s="24" t="s">
        <v>29887</v>
      </c>
      <c r="N408" s="24" t="s">
        <v>29888</v>
      </c>
      <c r="O408" s="24" t="s">
        <v>29889</v>
      </c>
      <c r="P408" s="18">
        <v>2.0</v>
      </c>
      <c r="Q408" s="18">
        <v>1.0</v>
      </c>
      <c r="R408" s="17"/>
      <c r="S408" s="17"/>
      <c r="T408" s="17"/>
      <c r="U408" s="18">
        <v>193.0</v>
      </c>
      <c r="V408" s="24" t="s">
        <v>29890</v>
      </c>
      <c r="W408" s="9"/>
      <c r="X408" s="17"/>
      <c r="Y408" s="1" t="s">
        <v>168</v>
      </c>
    </row>
    <row r="409">
      <c r="A409" s="30" t="s">
        <v>29891</v>
      </c>
      <c r="B409" s="30" t="s">
        <v>29892</v>
      </c>
      <c r="C409" s="30" t="s">
        <v>29893</v>
      </c>
      <c r="D409" s="33"/>
      <c r="E409" s="33"/>
      <c r="F409" s="33"/>
      <c r="G409" s="33"/>
      <c r="H409" s="33"/>
      <c r="I409" s="33"/>
      <c r="J409" s="31" t="s">
        <v>29894</v>
      </c>
      <c r="K409" s="30" t="s">
        <v>61</v>
      </c>
      <c r="L409" s="30" t="s">
        <v>1091</v>
      </c>
      <c r="M409" s="30" t="s">
        <v>29036</v>
      </c>
      <c r="N409" s="30" t="s">
        <v>29895</v>
      </c>
      <c r="O409" s="30" t="s">
        <v>29896</v>
      </c>
      <c r="P409" s="30">
        <v>1.0</v>
      </c>
      <c r="Q409" s="30">
        <v>1.0</v>
      </c>
      <c r="R409" s="33"/>
      <c r="S409" s="33"/>
      <c r="T409" s="33"/>
      <c r="U409" s="30">
        <v>115.0</v>
      </c>
      <c r="V409" s="30" t="s">
        <v>29897</v>
      </c>
      <c r="W409" s="10">
        <v>43943.0</v>
      </c>
      <c r="X409" s="33"/>
      <c r="Y409" s="1" t="s">
        <v>199</v>
      </c>
    </row>
    <row r="410">
      <c r="A410" s="24" t="s">
        <v>29898</v>
      </c>
      <c r="B410" s="24" t="s">
        <v>29899</v>
      </c>
      <c r="C410" s="24" t="s">
        <v>29900</v>
      </c>
      <c r="D410" s="24" t="s">
        <v>29901</v>
      </c>
      <c r="E410" s="17"/>
      <c r="F410" s="24" t="s">
        <v>29902</v>
      </c>
      <c r="G410" s="24" t="s">
        <v>16998</v>
      </c>
      <c r="H410" s="24" t="s">
        <v>29903</v>
      </c>
      <c r="I410" s="17"/>
      <c r="J410" s="19" t="s">
        <v>29904</v>
      </c>
      <c r="K410" s="24" t="s">
        <v>401</v>
      </c>
      <c r="L410" s="24" t="s">
        <v>1091</v>
      </c>
      <c r="M410" s="34" t="s">
        <v>1091</v>
      </c>
      <c r="N410" s="24" t="s">
        <v>29905</v>
      </c>
      <c r="O410" s="24" t="s">
        <v>29906</v>
      </c>
      <c r="P410" s="24">
        <v>1.0</v>
      </c>
      <c r="Q410" s="24">
        <v>2.0</v>
      </c>
      <c r="R410" s="34">
        <v>2.0</v>
      </c>
      <c r="S410" s="18"/>
      <c r="T410" s="18"/>
      <c r="U410" s="32">
        <v>115.0</v>
      </c>
      <c r="V410" s="24" t="s">
        <v>29907</v>
      </c>
      <c r="W410" s="10">
        <v>43850.0</v>
      </c>
      <c r="X410" s="24" t="s">
        <v>95</v>
      </c>
      <c r="Y410" s="1" t="s">
        <v>36</v>
      </c>
    </row>
    <row r="411">
      <c r="A411" s="24" t="s">
        <v>29908</v>
      </c>
      <c r="B411" s="24" t="s">
        <v>29909</v>
      </c>
      <c r="C411" s="24" t="s">
        <v>29910</v>
      </c>
      <c r="D411" s="17"/>
      <c r="E411" s="17"/>
      <c r="F411" s="17"/>
      <c r="G411" s="17"/>
      <c r="H411" s="17"/>
      <c r="I411" s="17"/>
      <c r="J411" s="29" t="s">
        <v>29911</v>
      </c>
      <c r="K411" s="24" t="s">
        <v>61</v>
      </c>
      <c r="L411" s="24" t="s">
        <v>1091</v>
      </c>
      <c r="M411" s="24" t="s">
        <v>29036</v>
      </c>
      <c r="N411" s="24" t="s">
        <v>29912</v>
      </c>
      <c r="O411" s="24" t="s">
        <v>29913</v>
      </c>
      <c r="P411" s="18">
        <v>1.0</v>
      </c>
      <c r="Q411" s="18">
        <v>1.0</v>
      </c>
      <c r="R411" s="17"/>
      <c r="S411" s="17"/>
      <c r="T411" s="17"/>
      <c r="U411" s="18">
        <v>6.0</v>
      </c>
      <c r="V411" s="24" t="s">
        <v>29914</v>
      </c>
      <c r="W411" s="10">
        <v>44138.0</v>
      </c>
      <c r="X411" s="17"/>
      <c r="Y411" s="1" t="s">
        <v>199</v>
      </c>
    </row>
    <row r="412">
      <c r="A412" s="24" t="s">
        <v>29915</v>
      </c>
      <c r="B412" s="24" t="s">
        <v>29916</v>
      </c>
      <c r="C412" s="24" t="s">
        <v>26680</v>
      </c>
      <c r="D412" s="24" t="s">
        <v>26681</v>
      </c>
      <c r="E412" s="24" t="s">
        <v>26682</v>
      </c>
      <c r="F412" s="29" t="s">
        <v>26683</v>
      </c>
      <c r="G412" s="24" t="s">
        <v>26684</v>
      </c>
      <c r="H412" s="24" t="s">
        <v>29917</v>
      </c>
      <c r="I412" s="24" t="s">
        <v>29918</v>
      </c>
      <c r="J412" s="29" t="s">
        <v>29919</v>
      </c>
      <c r="K412" s="24" t="s">
        <v>30</v>
      </c>
      <c r="L412" s="24" t="s">
        <v>1091</v>
      </c>
      <c r="M412" s="24" t="s">
        <v>29920</v>
      </c>
      <c r="N412" s="24" t="s">
        <v>29921</v>
      </c>
      <c r="O412" s="24" t="s">
        <v>29922</v>
      </c>
      <c r="P412" s="18">
        <v>1.0</v>
      </c>
      <c r="Q412" s="17"/>
      <c r="R412" s="18">
        <v>2.0</v>
      </c>
      <c r="S412" s="17"/>
      <c r="T412" s="18">
        <v>1.0</v>
      </c>
      <c r="U412" s="18">
        <v>176.0</v>
      </c>
      <c r="V412" s="24" t="s">
        <v>29923</v>
      </c>
      <c r="W412" s="10">
        <v>43524.0</v>
      </c>
      <c r="X412" s="24" t="s">
        <v>95</v>
      </c>
      <c r="Y412" s="1" t="s">
        <v>36</v>
      </c>
    </row>
    <row r="413">
      <c r="A413" s="24" t="s">
        <v>29924</v>
      </c>
      <c r="B413" s="24" t="s">
        <v>29925</v>
      </c>
      <c r="C413" s="24" t="s">
        <v>29926</v>
      </c>
      <c r="D413" s="17"/>
      <c r="E413" s="24" t="s">
        <v>29927</v>
      </c>
      <c r="F413" s="17"/>
      <c r="G413" s="24" t="s">
        <v>14465</v>
      </c>
      <c r="H413" s="17"/>
      <c r="I413" s="17"/>
      <c r="J413" s="29" t="s">
        <v>29928</v>
      </c>
      <c r="K413" s="24" t="s">
        <v>61</v>
      </c>
      <c r="L413" s="24" t="s">
        <v>1091</v>
      </c>
      <c r="M413" s="24" t="s">
        <v>29036</v>
      </c>
      <c r="N413" s="24" t="s">
        <v>29929</v>
      </c>
      <c r="O413" s="24" t="s">
        <v>29930</v>
      </c>
      <c r="P413" s="18">
        <v>1.0</v>
      </c>
      <c r="Q413" s="18">
        <v>1.0</v>
      </c>
      <c r="R413" s="17"/>
      <c r="S413" s="17"/>
      <c r="T413" s="17"/>
      <c r="U413" s="18">
        <v>91.0</v>
      </c>
      <c r="V413" s="24" t="s">
        <v>29931</v>
      </c>
      <c r="W413" s="10">
        <v>43943.0</v>
      </c>
      <c r="X413" s="17"/>
      <c r="Y413" s="1" t="s">
        <v>199</v>
      </c>
    </row>
    <row r="414">
      <c r="A414" s="24" t="s">
        <v>29932</v>
      </c>
      <c r="B414" s="24" t="s">
        <v>29933</v>
      </c>
      <c r="C414" s="24" t="s">
        <v>26344</v>
      </c>
      <c r="D414" s="17"/>
      <c r="E414" s="17"/>
      <c r="F414" s="17"/>
      <c r="G414" s="17"/>
      <c r="H414" s="24" t="s">
        <v>29934</v>
      </c>
      <c r="I414" s="24" t="s">
        <v>29933</v>
      </c>
      <c r="J414" s="29" t="s">
        <v>29935</v>
      </c>
      <c r="K414" s="24" t="s">
        <v>401</v>
      </c>
      <c r="L414" s="24" t="s">
        <v>51</v>
      </c>
      <c r="M414" s="24" t="s">
        <v>51</v>
      </c>
      <c r="N414" s="24" t="s">
        <v>29936</v>
      </c>
      <c r="O414" s="24" t="s">
        <v>29937</v>
      </c>
      <c r="P414" s="18">
        <v>14.0</v>
      </c>
      <c r="Q414" s="18">
        <v>4.0</v>
      </c>
      <c r="R414" s="18">
        <v>1.0</v>
      </c>
      <c r="S414" s="17"/>
      <c r="T414" s="18">
        <v>5.0</v>
      </c>
      <c r="U414" s="18">
        <v>258.0</v>
      </c>
      <c r="V414" s="24" t="s">
        <v>29938</v>
      </c>
      <c r="W414" s="10">
        <v>43864.0</v>
      </c>
      <c r="X414" s="24" t="s">
        <v>95</v>
      </c>
      <c r="Y414" s="1" t="s">
        <v>36</v>
      </c>
    </row>
    <row r="415">
      <c r="A415" s="24" t="s">
        <v>29939</v>
      </c>
      <c r="B415" s="24" t="s">
        <v>29940</v>
      </c>
      <c r="C415" s="24" t="s">
        <v>26680</v>
      </c>
      <c r="D415" s="24" t="s">
        <v>26681</v>
      </c>
      <c r="E415" s="24" t="s">
        <v>29941</v>
      </c>
      <c r="F415" s="29" t="s">
        <v>26683</v>
      </c>
      <c r="G415" s="24" t="s">
        <v>26684</v>
      </c>
      <c r="H415" s="24" t="s">
        <v>29942</v>
      </c>
      <c r="I415" s="24" t="s">
        <v>29943</v>
      </c>
      <c r="J415" s="29" t="s">
        <v>29944</v>
      </c>
      <c r="K415" s="24" t="s">
        <v>30</v>
      </c>
      <c r="L415" s="24" t="s">
        <v>51</v>
      </c>
      <c r="M415" s="24" t="s">
        <v>26836</v>
      </c>
      <c r="N415" s="24" t="s">
        <v>29945</v>
      </c>
      <c r="O415" s="24" t="s">
        <v>29946</v>
      </c>
      <c r="P415" s="18">
        <v>1.0</v>
      </c>
      <c r="Q415" s="17"/>
      <c r="R415" s="18">
        <v>1.0</v>
      </c>
      <c r="S415" s="17"/>
      <c r="T415" s="18">
        <v>1.0</v>
      </c>
      <c r="U415" s="18">
        <v>109.0</v>
      </c>
      <c r="V415" s="24" t="s">
        <v>29947</v>
      </c>
      <c r="W415" s="10">
        <v>43521.0</v>
      </c>
      <c r="X415" s="24" t="s">
        <v>95</v>
      </c>
      <c r="Y415" s="1" t="s">
        <v>36</v>
      </c>
    </row>
    <row r="416">
      <c r="A416" s="24" t="s">
        <v>29948</v>
      </c>
      <c r="B416" s="24" t="s">
        <v>29949</v>
      </c>
      <c r="C416" s="24" t="s">
        <v>29950</v>
      </c>
      <c r="D416" s="17"/>
      <c r="E416" s="17"/>
      <c r="F416" s="17"/>
      <c r="G416" s="17"/>
      <c r="H416" s="24" t="s">
        <v>29951</v>
      </c>
      <c r="I416" s="17"/>
      <c r="J416" s="29" t="s">
        <v>29952</v>
      </c>
      <c r="K416" s="24" t="s">
        <v>401</v>
      </c>
      <c r="L416" s="24" t="s">
        <v>51</v>
      </c>
      <c r="M416" s="24" t="s">
        <v>51</v>
      </c>
      <c r="N416" s="24" t="s">
        <v>29953</v>
      </c>
      <c r="O416" s="24" t="s">
        <v>29954</v>
      </c>
      <c r="P416" s="18">
        <v>13.0</v>
      </c>
      <c r="Q416" s="17"/>
      <c r="R416" s="17"/>
      <c r="S416" s="17"/>
      <c r="T416" s="18">
        <v>1.0</v>
      </c>
      <c r="U416" s="18">
        <v>13.0</v>
      </c>
      <c r="V416" s="24" t="s">
        <v>29955</v>
      </c>
      <c r="W416" s="10">
        <v>43916.0</v>
      </c>
      <c r="X416" s="24" t="s">
        <v>95</v>
      </c>
      <c r="Y416" s="1" t="s">
        <v>36</v>
      </c>
    </row>
    <row r="417">
      <c r="A417" s="30" t="s">
        <v>29956</v>
      </c>
      <c r="B417" s="30" t="s">
        <v>29957</v>
      </c>
      <c r="C417" s="30" t="s">
        <v>29958</v>
      </c>
      <c r="D417" s="33"/>
      <c r="E417" s="33"/>
      <c r="F417" s="33"/>
      <c r="G417" s="33"/>
      <c r="H417" s="30" t="s">
        <v>29959</v>
      </c>
      <c r="I417" s="33"/>
      <c r="J417" s="31" t="s">
        <v>29960</v>
      </c>
      <c r="K417" s="30" t="s">
        <v>2309</v>
      </c>
      <c r="L417" s="30" t="s">
        <v>1091</v>
      </c>
      <c r="M417" s="30" t="s">
        <v>26418</v>
      </c>
      <c r="N417" s="30" t="s">
        <v>29961</v>
      </c>
      <c r="O417" s="30" t="s">
        <v>29962</v>
      </c>
      <c r="P417" s="30">
        <v>4.0</v>
      </c>
      <c r="Q417" s="30">
        <v>2.0</v>
      </c>
      <c r="R417" s="33"/>
      <c r="S417" s="33"/>
      <c r="T417" s="30">
        <v>1.0</v>
      </c>
      <c r="U417" s="30">
        <v>54.0</v>
      </c>
      <c r="V417" s="30" t="s">
        <v>29963</v>
      </c>
      <c r="W417" s="10">
        <v>43723.0</v>
      </c>
      <c r="X417" s="30" t="s">
        <v>95</v>
      </c>
      <c r="Y417" s="1" t="s">
        <v>36</v>
      </c>
    </row>
    <row r="418">
      <c r="A418" s="24" t="s">
        <v>29964</v>
      </c>
      <c r="B418" s="24" t="s">
        <v>27785</v>
      </c>
      <c r="C418" s="24" t="s">
        <v>29965</v>
      </c>
      <c r="D418" s="24" t="s">
        <v>29966</v>
      </c>
      <c r="E418" s="24" t="s">
        <v>29967</v>
      </c>
      <c r="F418" s="24" t="s">
        <v>29968</v>
      </c>
      <c r="G418" s="24" t="s">
        <v>20430</v>
      </c>
      <c r="H418" s="17"/>
      <c r="I418" s="17"/>
      <c r="J418" s="29" t="s">
        <v>29969</v>
      </c>
      <c r="K418" s="24" t="s">
        <v>61</v>
      </c>
      <c r="L418" s="24" t="s">
        <v>1091</v>
      </c>
      <c r="M418" s="24" t="s">
        <v>29036</v>
      </c>
      <c r="N418" s="24" t="s">
        <v>29970</v>
      </c>
      <c r="O418" s="24" t="s">
        <v>29971</v>
      </c>
      <c r="P418" s="18">
        <v>1.0</v>
      </c>
      <c r="Q418" s="18">
        <v>1.0</v>
      </c>
      <c r="R418" s="17"/>
      <c r="S418" s="17"/>
      <c r="T418" s="17"/>
      <c r="U418" s="18">
        <v>8.0</v>
      </c>
      <c r="V418" s="24" t="s">
        <v>29972</v>
      </c>
      <c r="W418" s="10">
        <v>44101.0</v>
      </c>
      <c r="X418" s="24" t="s">
        <v>135</v>
      </c>
      <c r="Y418" s="1" t="s">
        <v>199</v>
      </c>
    </row>
    <row r="419">
      <c r="A419" s="24" t="s">
        <v>29973</v>
      </c>
      <c r="B419" s="24" t="s">
        <v>29974</v>
      </c>
      <c r="C419" s="24" t="s">
        <v>29975</v>
      </c>
      <c r="D419" s="17"/>
      <c r="E419" s="17"/>
      <c r="F419" s="17"/>
      <c r="G419" s="17"/>
      <c r="H419" s="17"/>
      <c r="I419" s="17"/>
      <c r="J419" s="29" t="s">
        <v>29976</v>
      </c>
      <c r="K419" s="24" t="s">
        <v>30</v>
      </c>
      <c r="L419" s="24" t="s">
        <v>30</v>
      </c>
      <c r="M419" s="17"/>
      <c r="N419" s="24" t="s">
        <v>29977</v>
      </c>
      <c r="O419" s="24" t="s">
        <v>29978</v>
      </c>
      <c r="P419" s="18">
        <v>86.0</v>
      </c>
      <c r="Q419" s="18">
        <v>1.0</v>
      </c>
      <c r="R419" s="17"/>
      <c r="S419" s="17"/>
      <c r="T419" s="18">
        <v>1.0</v>
      </c>
      <c r="U419" s="18">
        <v>2.0</v>
      </c>
      <c r="V419" s="24" t="s">
        <v>29979</v>
      </c>
      <c r="W419" s="9"/>
      <c r="X419" s="24" t="s">
        <v>135</v>
      </c>
      <c r="Y419" s="1" t="s">
        <v>199</v>
      </c>
    </row>
    <row r="420">
      <c r="A420" s="24" t="s">
        <v>29980</v>
      </c>
      <c r="B420" s="24" t="s">
        <v>14968</v>
      </c>
      <c r="C420" s="24" t="s">
        <v>29981</v>
      </c>
      <c r="D420" s="24" t="s">
        <v>29982</v>
      </c>
      <c r="E420" s="24" t="s">
        <v>29983</v>
      </c>
      <c r="F420" s="24" t="s">
        <v>29984</v>
      </c>
      <c r="G420" s="17"/>
      <c r="H420" s="17"/>
      <c r="I420" s="17"/>
      <c r="J420" s="29" t="s">
        <v>29985</v>
      </c>
      <c r="K420" s="24" t="s">
        <v>30</v>
      </c>
      <c r="L420" s="24" t="s">
        <v>51</v>
      </c>
      <c r="M420" s="24" t="s">
        <v>51</v>
      </c>
      <c r="N420" s="24" t="s">
        <v>29986</v>
      </c>
      <c r="O420" s="24" t="s">
        <v>29987</v>
      </c>
      <c r="P420" s="18">
        <v>1.0</v>
      </c>
      <c r="Q420" s="18">
        <v>1.0</v>
      </c>
      <c r="R420" s="17"/>
      <c r="S420" s="17"/>
      <c r="T420" s="17"/>
      <c r="U420" s="18">
        <v>6.0</v>
      </c>
      <c r="V420" s="24" t="s">
        <v>29988</v>
      </c>
      <c r="W420" s="10">
        <v>44132.0</v>
      </c>
      <c r="X420" s="24" t="s">
        <v>95</v>
      </c>
      <c r="Y420" s="1" t="s">
        <v>168</v>
      </c>
    </row>
    <row r="421">
      <c r="A421" s="24" t="s">
        <v>29989</v>
      </c>
      <c r="B421" s="24" t="s">
        <v>29990</v>
      </c>
      <c r="C421" s="24" t="s">
        <v>29066</v>
      </c>
      <c r="D421" s="24" t="s">
        <v>29067</v>
      </c>
      <c r="E421" s="29" t="s">
        <v>29068</v>
      </c>
      <c r="F421" s="17"/>
      <c r="G421" s="24" t="s">
        <v>3239</v>
      </c>
      <c r="H421" s="17"/>
      <c r="I421" s="17"/>
      <c r="J421" s="29" t="s">
        <v>29991</v>
      </c>
      <c r="K421" s="24" t="s">
        <v>30</v>
      </c>
      <c r="L421" s="24" t="s">
        <v>1091</v>
      </c>
      <c r="M421" s="24" t="s">
        <v>26290</v>
      </c>
      <c r="N421" s="24" t="s">
        <v>29992</v>
      </c>
      <c r="O421" s="24" t="s">
        <v>29993</v>
      </c>
      <c r="P421" s="18">
        <v>1.0</v>
      </c>
      <c r="Q421" s="18">
        <v>1.0</v>
      </c>
      <c r="R421" s="17"/>
      <c r="S421" s="17"/>
      <c r="T421" s="17"/>
      <c r="U421" s="18">
        <v>21.0</v>
      </c>
      <c r="V421" s="24" t="s">
        <v>29994</v>
      </c>
      <c r="W421" s="10">
        <v>43884.0</v>
      </c>
      <c r="X421" s="24" t="s">
        <v>95</v>
      </c>
      <c r="Y421" s="1" t="s">
        <v>36</v>
      </c>
    </row>
    <row r="422">
      <c r="A422" s="24" t="s">
        <v>29995</v>
      </c>
      <c r="B422" s="24" t="s">
        <v>29996</v>
      </c>
      <c r="C422" s="24" t="s">
        <v>29997</v>
      </c>
      <c r="D422" s="24" t="s">
        <v>29998</v>
      </c>
      <c r="E422" s="24" t="s">
        <v>29999</v>
      </c>
      <c r="F422" s="17"/>
      <c r="G422" s="24" t="s">
        <v>30000</v>
      </c>
      <c r="H422" s="24" t="s">
        <v>30001</v>
      </c>
      <c r="I422" s="24" t="s">
        <v>30002</v>
      </c>
      <c r="J422" s="29" t="s">
        <v>30003</v>
      </c>
      <c r="K422" s="24" t="s">
        <v>401</v>
      </c>
      <c r="L422" s="24" t="s">
        <v>1091</v>
      </c>
      <c r="M422" s="24" t="s">
        <v>26290</v>
      </c>
      <c r="N422" s="24" t="s">
        <v>30004</v>
      </c>
      <c r="O422" s="24" t="s">
        <v>30005</v>
      </c>
      <c r="P422" s="18">
        <v>1.0</v>
      </c>
      <c r="Q422" s="18">
        <v>1.0</v>
      </c>
      <c r="R422" s="18">
        <v>1.0</v>
      </c>
      <c r="S422" s="17"/>
      <c r="T422" s="17"/>
      <c r="U422" s="18">
        <v>68.0</v>
      </c>
      <c r="V422" s="24" t="s">
        <v>30006</v>
      </c>
      <c r="W422" s="10">
        <v>41815.0</v>
      </c>
      <c r="X422" s="17"/>
      <c r="Y422" s="1" t="s">
        <v>199</v>
      </c>
    </row>
    <row r="423">
      <c r="A423" s="24" t="s">
        <v>30007</v>
      </c>
      <c r="B423" s="24" t="s">
        <v>30008</v>
      </c>
      <c r="C423" s="24" t="s">
        <v>30009</v>
      </c>
      <c r="D423" s="24" t="s">
        <v>30010</v>
      </c>
      <c r="E423" s="24" t="s">
        <v>30011</v>
      </c>
      <c r="F423" s="17"/>
      <c r="G423" s="24" t="s">
        <v>28414</v>
      </c>
      <c r="H423" s="24" t="s">
        <v>30012</v>
      </c>
      <c r="I423" s="17"/>
      <c r="J423" s="29" t="s">
        <v>30013</v>
      </c>
      <c r="K423" s="24" t="s">
        <v>30</v>
      </c>
      <c r="L423" s="24" t="s">
        <v>1091</v>
      </c>
      <c r="M423" s="24" t="s">
        <v>26290</v>
      </c>
      <c r="N423" s="24" t="s">
        <v>30014</v>
      </c>
      <c r="O423" s="24" t="s">
        <v>30015</v>
      </c>
      <c r="P423" s="18">
        <v>1.0</v>
      </c>
      <c r="Q423" s="18">
        <v>1.0</v>
      </c>
      <c r="R423" s="17"/>
      <c r="S423" s="17"/>
      <c r="T423" s="17"/>
      <c r="U423" s="18">
        <v>6.0</v>
      </c>
      <c r="V423" s="24" t="s">
        <v>30016</v>
      </c>
      <c r="W423" s="10">
        <v>44049.0</v>
      </c>
      <c r="X423" s="17"/>
      <c r="Y423" s="1" t="s">
        <v>36</v>
      </c>
    </row>
    <row r="424">
      <c r="A424" s="24" t="s">
        <v>30017</v>
      </c>
      <c r="B424" s="24" t="s">
        <v>30018</v>
      </c>
      <c r="C424" s="24" t="s">
        <v>30019</v>
      </c>
      <c r="D424" s="24" t="s">
        <v>30020</v>
      </c>
      <c r="E424" s="17"/>
      <c r="F424" s="17"/>
      <c r="G424" s="17"/>
      <c r="H424" s="24" t="s">
        <v>30021</v>
      </c>
      <c r="I424" s="17"/>
      <c r="J424" s="29" t="s">
        <v>30022</v>
      </c>
      <c r="K424" s="24" t="s">
        <v>30</v>
      </c>
      <c r="L424" s="24" t="s">
        <v>51</v>
      </c>
      <c r="M424" s="24" t="s">
        <v>27124</v>
      </c>
      <c r="N424" s="24" t="s">
        <v>30023</v>
      </c>
      <c r="O424" s="24" t="s">
        <v>30024</v>
      </c>
      <c r="P424" s="18">
        <v>1.0</v>
      </c>
      <c r="Q424" s="18">
        <v>1.0</v>
      </c>
      <c r="R424" s="17"/>
      <c r="S424" s="17"/>
      <c r="T424" s="17"/>
      <c r="U424" s="18">
        <v>8.0</v>
      </c>
      <c r="V424" s="24" t="s">
        <v>30025</v>
      </c>
      <c r="W424" s="9"/>
      <c r="X424" s="17"/>
      <c r="Y424" s="1"/>
    </row>
    <row r="425">
      <c r="A425" s="24" t="s">
        <v>30026</v>
      </c>
      <c r="B425" s="24" t="s">
        <v>30027</v>
      </c>
      <c r="C425" s="24" t="s">
        <v>30028</v>
      </c>
      <c r="D425" s="24" t="s">
        <v>30029</v>
      </c>
      <c r="E425" s="24" t="s">
        <v>30030</v>
      </c>
      <c r="F425" s="24" t="s">
        <v>30031</v>
      </c>
      <c r="G425" s="24" t="s">
        <v>19007</v>
      </c>
      <c r="H425" s="17"/>
      <c r="I425" s="17"/>
      <c r="J425" s="29" t="s">
        <v>30032</v>
      </c>
      <c r="K425" s="24" t="s">
        <v>61</v>
      </c>
      <c r="L425" s="24" t="s">
        <v>1091</v>
      </c>
      <c r="M425" s="24" t="s">
        <v>29036</v>
      </c>
      <c r="N425" s="24" t="s">
        <v>30033</v>
      </c>
      <c r="O425" s="24" t="s">
        <v>30034</v>
      </c>
      <c r="P425" s="18">
        <v>1.0</v>
      </c>
      <c r="Q425" s="18">
        <v>1.0</v>
      </c>
      <c r="R425" s="17"/>
      <c r="S425" s="17"/>
      <c r="T425" s="17"/>
      <c r="U425" s="18">
        <v>224.0</v>
      </c>
      <c r="V425" s="24" t="s">
        <v>30035</v>
      </c>
      <c r="W425" s="10">
        <v>43943.0</v>
      </c>
      <c r="X425" s="24" t="s">
        <v>95</v>
      </c>
      <c r="Y425" s="1" t="s">
        <v>199</v>
      </c>
    </row>
    <row r="426">
      <c r="A426" s="24" t="s">
        <v>30036</v>
      </c>
      <c r="B426" s="24" t="s">
        <v>30037</v>
      </c>
      <c r="C426" s="24" t="s">
        <v>29764</v>
      </c>
      <c r="D426" s="24" t="s">
        <v>29796</v>
      </c>
      <c r="E426" s="17"/>
      <c r="F426" s="17"/>
      <c r="G426" s="24" t="s">
        <v>30038</v>
      </c>
      <c r="H426" s="24" t="s">
        <v>30039</v>
      </c>
      <c r="I426" s="24" t="s">
        <v>30040</v>
      </c>
      <c r="J426" s="29" t="s">
        <v>30041</v>
      </c>
      <c r="K426" s="24" t="s">
        <v>30</v>
      </c>
      <c r="L426" s="24" t="s">
        <v>1091</v>
      </c>
      <c r="M426" s="24" t="s">
        <v>30042</v>
      </c>
      <c r="N426" s="24" t="s">
        <v>30043</v>
      </c>
      <c r="O426" s="24" t="s">
        <v>30044</v>
      </c>
      <c r="P426" s="18">
        <v>1.0</v>
      </c>
      <c r="Q426" s="18">
        <v>1.0</v>
      </c>
      <c r="R426" s="17"/>
      <c r="S426" s="17"/>
      <c r="T426" s="17"/>
      <c r="U426" s="18">
        <v>22.0</v>
      </c>
      <c r="V426" s="24" t="s">
        <v>30045</v>
      </c>
      <c r="W426" s="10">
        <v>44114.0</v>
      </c>
      <c r="X426" s="24" t="s">
        <v>95</v>
      </c>
      <c r="Y426" s="1" t="s">
        <v>36</v>
      </c>
    </row>
    <row r="427">
      <c r="A427" s="24" t="s">
        <v>30046</v>
      </c>
      <c r="B427" s="24" t="s">
        <v>30047</v>
      </c>
      <c r="C427" s="24" t="s">
        <v>30048</v>
      </c>
      <c r="D427" s="17"/>
      <c r="E427" s="17"/>
      <c r="F427" s="17"/>
      <c r="G427" s="17"/>
      <c r="H427" s="17"/>
      <c r="I427" s="17"/>
      <c r="J427" s="29" t="s">
        <v>30049</v>
      </c>
      <c r="K427" s="24" t="s">
        <v>401</v>
      </c>
      <c r="L427" s="24" t="s">
        <v>51</v>
      </c>
      <c r="M427" s="24" t="s">
        <v>26836</v>
      </c>
      <c r="N427" s="24" t="s">
        <v>30050</v>
      </c>
      <c r="O427" s="24" t="s">
        <v>30051</v>
      </c>
      <c r="P427" s="18">
        <v>5.0</v>
      </c>
      <c r="Q427" s="17"/>
      <c r="R427" s="17"/>
      <c r="S427" s="17"/>
      <c r="T427" s="18">
        <v>1.0</v>
      </c>
      <c r="U427" s="18">
        <v>12.0</v>
      </c>
      <c r="V427" s="24" t="s">
        <v>30052</v>
      </c>
      <c r="W427" s="10">
        <v>44092.0</v>
      </c>
      <c r="X427" s="17"/>
      <c r="Y427" s="1"/>
    </row>
    <row r="428">
      <c r="A428" s="30" t="s">
        <v>12921</v>
      </c>
      <c r="B428" s="30" t="s">
        <v>12922</v>
      </c>
      <c r="C428" s="30" t="s">
        <v>12923</v>
      </c>
      <c r="D428" s="30" t="s">
        <v>12924</v>
      </c>
      <c r="E428" s="30" t="s">
        <v>12925</v>
      </c>
      <c r="F428" s="30" t="s">
        <v>12926</v>
      </c>
      <c r="G428" s="30" t="s">
        <v>10280</v>
      </c>
      <c r="H428" s="30" t="s">
        <v>12927</v>
      </c>
      <c r="I428" s="30" t="s">
        <v>12928</v>
      </c>
      <c r="J428" s="31" t="s">
        <v>12929</v>
      </c>
      <c r="K428" s="30" t="s">
        <v>30</v>
      </c>
      <c r="L428" s="30" t="s">
        <v>10828</v>
      </c>
      <c r="M428" s="30" t="s">
        <v>12930</v>
      </c>
      <c r="N428" s="30" t="s">
        <v>12931</v>
      </c>
      <c r="O428" s="30" t="s">
        <v>12932</v>
      </c>
      <c r="P428" s="30">
        <v>1.0</v>
      </c>
      <c r="Q428" s="30">
        <v>1.0</v>
      </c>
      <c r="R428" s="33"/>
      <c r="S428" s="33"/>
      <c r="T428" s="33"/>
      <c r="U428" s="30">
        <v>26.0</v>
      </c>
      <c r="V428" s="30" t="s">
        <v>12933</v>
      </c>
      <c r="W428" s="10">
        <v>43355.0</v>
      </c>
      <c r="X428" s="30" t="s">
        <v>95</v>
      </c>
      <c r="Y428" s="1" t="s">
        <v>168</v>
      </c>
    </row>
    <row r="429">
      <c r="A429" s="24" t="s">
        <v>30053</v>
      </c>
      <c r="B429" s="24" t="s">
        <v>30054</v>
      </c>
      <c r="C429" s="24" t="s">
        <v>30055</v>
      </c>
      <c r="D429" s="24" t="s">
        <v>30056</v>
      </c>
      <c r="E429" s="17"/>
      <c r="F429" s="24" t="s">
        <v>30057</v>
      </c>
      <c r="G429" s="24" t="s">
        <v>30058</v>
      </c>
      <c r="H429" s="17"/>
      <c r="I429" s="17"/>
      <c r="J429" s="29" t="s">
        <v>30059</v>
      </c>
      <c r="K429" s="24" t="s">
        <v>30</v>
      </c>
      <c r="L429" s="24" t="s">
        <v>51</v>
      </c>
      <c r="M429" s="24" t="s">
        <v>26969</v>
      </c>
      <c r="N429" s="24" t="s">
        <v>30060</v>
      </c>
      <c r="O429" s="24" t="s">
        <v>30061</v>
      </c>
      <c r="P429" s="18">
        <v>1.0</v>
      </c>
      <c r="Q429" s="18">
        <v>1.0</v>
      </c>
      <c r="R429" s="17"/>
      <c r="S429" s="17"/>
      <c r="T429" s="17"/>
      <c r="U429" s="18">
        <v>5.0</v>
      </c>
      <c r="V429" s="24" t="s">
        <v>30062</v>
      </c>
      <c r="W429" s="10">
        <v>44097.0</v>
      </c>
      <c r="X429" s="24" t="s">
        <v>95</v>
      </c>
      <c r="Y429" s="1" t="s">
        <v>36</v>
      </c>
    </row>
    <row r="430">
      <c r="A430" s="30" t="s">
        <v>30063</v>
      </c>
      <c r="B430" s="30" t="s">
        <v>30064</v>
      </c>
      <c r="C430" s="30" t="s">
        <v>30065</v>
      </c>
      <c r="D430" s="30" t="s">
        <v>30066</v>
      </c>
      <c r="E430" s="30" t="s">
        <v>10891</v>
      </c>
      <c r="F430" s="30" t="s">
        <v>30067</v>
      </c>
      <c r="G430" s="30" t="s">
        <v>30068</v>
      </c>
      <c r="H430" s="30" t="s">
        <v>30069</v>
      </c>
      <c r="I430" s="33"/>
      <c r="J430" s="31" t="s">
        <v>30070</v>
      </c>
      <c r="K430" s="30" t="s">
        <v>30</v>
      </c>
      <c r="L430" s="30" t="s">
        <v>375</v>
      </c>
      <c r="M430" s="30" t="s">
        <v>30071</v>
      </c>
      <c r="N430" s="30" t="s">
        <v>30072</v>
      </c>
      <c r="O430" s="30" t="s">
        <v>30073</v>
      </c>
      <c r="P430" s="30">
        <v>1.0</v>
      </c>
      <c r="Q430" s="30">
        <v>1.0</v>
      </c>
      <c r="R430" s="33"/>
      <c r="S430" s="33"/>
      <c r="T430" s="33"/>
      <c r="U430" s="30">
        <v>21.0</v>
      </c>
      <c r="V430" s="30" t="s">
        <v>30074</v>
      </c>
      <c r="W430" s="10">
        <v>44063.0</v>
      </c>
      <c r="X430" s="30" t="s">
        <v>95</v>
      </c>
      <c r="Y430" s="1" t="s">
        <v>199</v>
      </c>
    </row>
    <row r="431">
      <c r="A431" s="24" t="s">
        <v>30075</v>
      </c>
      <c r="B431" s="24" t="s">
        <v>30076</v>
      </c>
      <c r="C431" s="24" t="s">
        <v>30077</v>
      </c>
      <c r="D431" s="24" t="s">
        <v>30078</v>
      </c>
      <c r="E431" s="17"/>
      <c r="F431" s="17"/>
      <c r="G431" s="17"/>
      <c r="H431" s="24" t="s">
        <v>30079</v>
      </c>
      <c r="I431" s="17"/>
      <c r="J431" s="29" t="s">
        <v>30080</v>
      </c>
      <c r="K431" s="24" t="s">
        <v>401</v>
      </c>
      <c r="L431" s="24" t="s">
        <v>1091</v>
      </c>
      <c r="M431" s="24" t="s">
        <v>30081</v>
      </c>
      <c r="N431" s="24" t="s">
        <v>30082</v>
      </c>
      <c r="O431" s="24" t="s">
        <v>30083</v>
      </c>
      <c r="P431" s="18">
        <v>7.0</v>
      </c>
      <c r="Q431" s="18">
        <v>6.0</v>
      </c>
      <c r="R431" s="18">
        <v>7.0</v>
      </c>
      <c r="S431" s="17"/>
      <c r="T431" s="17"/>
      <c r="U431" s="18">
        <v>131.0</v>
      </c>
      <c r="V431" s="24" t="s">
        <v>30084</v>
      </c>
      <c r="W431" s="10">
        <v>43993.0</v>
      </c>
      <c r="X431" s="17"/>
      <c r="Y431" s="1" t="s">
        <v>36</v>
      </c>
    </row>
    <row r="432">
      <c r="A432" s="30" t="s">
        <v>30085</v>
      </c>
      <c r="B432" s="30" t="s">
        <v>30086</v>
      </c>
      <c r="C432" s="30" t="s">
        <v>30087</v>
      </c>
      <c r="D432" s="30" t="s">
        <v>30088</v>
      </c>
      <c r="E432" s="30" t="s">
        <v>30089</v>
      </c>
      <c r="F432" s="33"/>
      <c r="G432" s="30" t="s">
        <v>30090</v>
      </c>
      <c r="H432" s="30" t="s">
        <v>30091</v>
      </c>
      <c r="I432" s="33"/>
      <c r="J432" s="31" t="s">
        <v>30092</v>
      </c>
      <c r="K432" s="30" t="s">
        <v>61</v>
      </c>
      <c r="L432" s="30" t="s">
        <v>1091</v>
      </c>
      <c r="M432" s="30" t="s">
        <v>30093</v>
      </c>
      <c r="N432" s="30" t="s">
        <v>30094</v>
      </c>
      <c r="O432" s="30" t="s">
        <v>30095</v>
      </c>
      <c r="P432" s="30">
        <v>1.0</v>
      </c>
      <c r="Q432" s="33"/>
      <c r="R432" s="33"/>
      <c r="S432" s="33"/>
      <c r="T432" s="30">
        <v>1.0</v>
      </c>
      <c r="U432" s="30">
        <v>99.0</v>
      </c>
      <c r="V432" s="30" t="s">
        <v>30096</v>
      </c>
      <c r="W432" s="10">
        <v>43943.0</v>
      </c>
      <c r="X432" s="33"/>
      <c r="Y432" s="1" t="s">
        <v>199</v>
      </c>
    </row>
    <row r="433">
      <c r="A433" s="24" t="s">
        <v>30097</v>
      </c>
      <c r="B433" s="24" t="s">
        <v>19129</v>
      </c>
      <c r="C433" s="24" t="s">
        <v>30098</v>
      </c>
      <c r="D433" s="24" t="s">
        <v>30099</v>
      </c>
      <c r="E433" s="24" t="s">
        <v>30100</v>
      </c>
      <c r="F433" s="24" t="s">
        <v>30101</v>
      </c>
      <c r="G433" s="24" t="s">
        <v>522</v>
      </c>
      <c r="H433" s="24" t="s">
        <v>30102</v>
      </c>
      <c r="I433" s="24" t="s">
        <v>30103</v>
      </c>
      <c r="J433" s="29" t="s">
        <v>30104</v>
      </c>
      <c r="K433" s="24" t="s">
        <v>401</v>
      </c>
      <c r="L433" s="24" t="s">
        <v>51</v>
      </c>
      <c r="M433" s="24" t="s">
        <v>51</v>
      </c>
      <c r="N433" s="24" t="s">
        <v>30105</v>
      </c>
      <c r="O433" s="24" t="s">
        <v>30106</v>
      </c>
      <c r="P433" s="18">
        <v>1.0</v>
      </c>
      <c r="Q433" s="18">
        <v>1.0</v>
      </c>
      <c r="R433" s="17"/>
      <c r="S433" s="17"/>
      <c r="T433" s="17"/>
      <c r="U433" s="18">
        <v>14.0</v>
      </c>
      <c r="V433" s="24" t="s">
        <v>30107</v>
      </c>
      <c r="W433" s="10">
        <v>43332.0</v>
      </c>
      <c r="X433" s="24" t="s">
        <v>95</v>
      </c>
      <c r="Y433" s="1" t="s">
        <v>199</v>
      </c>
    </row>
    <row r="434">
      <c r="A434" s="24" t="s">
        <v>30108</v>
      </c>
      <c r="B434" s="24" t="s">
        <v>30109</v>
      </c>
      <c r="C434" s="24" t="s">
        <v>30110</v>
      </c>
      <c r="D434" s="24" t="s">
        <v>30111</v>
      </c>
      <c r="E434" s="17"/>
      <c r="F434" s="17"/>
      <c r="G434" s="24" t="s">
        <v>30112</v>
      </c>
      <c r="H434" s="24"/>
      <c r="I434" s="17"/>
      <c r="J434" s="29" t="s">
        <v>30113</v>
      </c>
      <c r="K434" s="24" t="s">
        <v>30</v>
      </c>
      <c r="L434" s="24" t="s">
        <v>1091</v>
      </c>
      <c r="M434" s="24" t="s">
        <v>26290</v>
      </c>
      <c r="N434" s="24" t="s">
        <v>30114</v>
      </c>
      <c r="O434" s="24" t="s">
        <v>30115</v>
      </c>
      <c r="P434" s="18">
        <v>1.0</v>
      </c>
      <c r="Q434" s="18">
        <v>2.0</v>
      </c>
      <c r="R434" s="17"/>
      <c r="S434" s="18">
        <v>2.0</v>
      </c>
      <c r="T434" s="18">
        <v>1.0</v>
      </c>
      <c r="U434" s="18">
        <v>57.0</v>
      </c>
      <c r="V434" s="24" t="s">
        <v>30116</v>
      </c>
      <c r="W434" s="10">
        <v>43898.0</v>
      </c>
      <c r="X434" s="17"/>
      <c r="Y434" s="1"/>
    </row>
    <row r="435">
      <c r="A435" s="24" t="s">
        <v>30117</v>
      </c>
      <c r="B435" s="24" t="s">
        <v>30118</v>
      </c>
      <c r="C435" s="24" t="s">
        <v>30119</v>
      </c>
      <c r="D435" s="17"/>
      <c r="E435" s="17"/>
      <c r="F435" s="17"/>
      <c r="G435" s="17"/>
      <c r="H435" s="24" t="s">
        <v>30120</v>
      </c>
      <c r="I435" s="17"/>
      <c r="J435" s="29" t="s">
        <v>30121</v>
      </c>
      <c r="K435" s="24" t="s">
        <v>30</v>
      </c>
      <c r="L435" s="24" t="s">
        <v>51</v>
      </c>
      <c r="M435" s="24" t="s">
        <v>30122</v>
      </c>
      <c r="N435" s="24" t="s">
        <v>30123</v>
      </c>
      <c r="O435" s="24" t="s">
        <v>30124</v>
      </c>
      <c r="P435" s="18">
        <v>5.0</v>
      </c>
      <c r="Q435" s="18">
        <v>1.0</v>
      </c>
      <c r="R435" s="17"/>
      <c r="S435" s="17"/>
      <c r="T435" s="18">
        <v>1.0</v>
      </c>
      <c r="U435" s="18">
        <v>91.0</v>
      </c>
      <c r="V435" s="24" t="s">
        <v>30125</v>
      </c>
      <c r="W435" s="10">
        <v>43870.0</v>
      </c>
      <c r="X435" s="24" t="s">
        <v>95</v>
      </c>
      <c r="Y435" s="1" t="s">
        <v>36</v>
      </c>
    </row>
    <row r="436">
      <c r="A436" s="24" t="s">
        <v>30126</v>
      </c>
      <c r="B436" s="24" t="s">
        <v>30127</v>
      </c>
      <c r="C436" s="24" t="s">
        <v>30128</v>
      </c>
      <c r="D436" s="24" t="s">
        <v>30129</v>
      </c>
      <c r="E436" s="24" t="s">
        <v>30130</v>
      </c>
      <c r="F436" s="24" t="s">
        <v>30131</v>
      </c>
      <c r="G436" s="17"/>
      <c r="H436" s="24" t="s">
        <v>30132</v>
      </c>
      <c r="I436" s="24" t="s">
        <v>30133</v>
      </c>
      <c r="J436" s="29" t="s">
        <v>30134</v>
      </c>
      <c r="K436" s="24" t="s">
        <v>30</v>
      </c>
      <c r="L436" s="24" t="s">
        <v>79</v>
      </c>
      <c r="M436" s="24" t="s">
        <v>29887</v>
      </c>
      <c r="N436" s="24" t="s">
        <v>30135</v>
      </c>
      <c r="O436" s="24" t="s">
        <v>30136</v>
      </c>
      <c r="P436" s="18">
        <v>1.0</v>
      </c>
      <c r="Q436" s="18">
        <v>1.0</v>
      </c>
      <c r="R436" s="17"/>
      <c r="S436" s="17"/>
      <c r="T436" s="17"/>
      <c r="U436" s="18">
        <v>60.0</v>
      </c>
      <c r="V436" s="24" t="s">
        <v>30137</v>
      </c>
      <c r="W436" s="10">
        <v>44066.0</v>
      </c>
      <c r="X436" s="24" t="s">
        <v>95</v>
      </c>
      <c r="Y436" s="1" t="s">
        <v>199</v>
      </c>
    </row>
    <row r="437">
      <c r="A437" s="24" t="s">
        <v>30138</v>
      </c>
      <c r="B437" s="24" t="s">
        <v>30139</v>
      </c>
      <c r="C437" s="24" t="s">
        <v>30140</v>
      </c>
      <c r="D437" s="24" t="s">
        <v>30141</v>
      </c>
      <c r="E437" s="17"/>
      <c r="F437" s="17"/>
      <c r="G437" s="24" t="s">
        <v>30142</v>
      </c>
      <c r="H437" s="24" t="s">
        <v>30143</v>
      </c>
      <c r="I437" s="17"/>
      <c r="J437" s="29" t="s">
        <v>30144</v>
      </c>
      <c r="K437" s="24" t="s">
        <v>401</v>
      </c>
      <c r="L437" s="24" t="s">
        <v>1091</v>
      </c>
      <c r="M437" s="24" t="s">
        <v>26328</v>
      </c>
      <c r="N437" s="24" t="s">
        <v>30145</v>
      </c>
      <c r="O437" s="24" t="s">
        <v>30146</v>
      </c>
      <c r="P437" s="18">
        <v>1.0</v>
      </c>
      <c r="Q437" s="18">
        <v>1.0</v>
      </c>
      <c r="R437" s="17"/>
      <c r="S437" s="17"/>
      <c r="T437" s="17"/>
      <c r="U437" s="18">
        <v>36.0</v>
      </c>
      <c r="V437" s="24" t="s">
        <v>30147</v>
      </c>
      <c r="W437" s="10">
        <v>43479.0</v>
      </c>
      <c r="X437" s="17"/>
      <c r="Y437" s="1" t="s">
        <v>36</v>
      </c>
    </row>
    <row r="438">
      <c r="A438" s="24" t="s">
        <v>30148</v>
      </c>
      <c r="B438" s="24" t="s">
        <v>30149</v>
      </c>
      <c r="C438" s="24" t="s">
        <v>26805</v>
      </c>
      <c r="D438" s="24" t="s">
        <v>26806</v>
      </c>
      <c r="E438" s="24" t="s">
        <v>26807</v>
      </c>
      <c r="F438" s="24" t="s">
        <v>22715</v>
      </c>
      <c r="G438" s="24" t="s">
        <v>26808</v>
      </c>
      <c r="H438" s="24" t="s">
        <v>30150</v>
      </c>
      <c r="I438" s="24"/>
      <c r="J438" s="29" t="s">
        <v>30151</v>
      </c>
      <c r="K438" s="24" t="s">
        <v>30</v>
      </c>
      <c r="L438" s="24" t="s">
        <v>1091</v>
      </c>
      <c r="M438" s="24" t="s">
        <v>26290</v>
      </c>
      <c r="N438" s="24" t="s">
        <v>30152</v>
      </c>
      <c r="O438" s="24" t="s">
        <v>30153</v>
      </c>
      <c r="P438" s="18">
        <v>1.0</v>
      </c>
      <c r="Q438" s="18">
        <v>3.0</v>
      </c>
      <c r="R438" s="18">
        <v>88.0</v>
      </c>
      <c r="S438" s="18">
        <v>8.0</v>
      </c>
      <c r="T438" s="18">
        <v>15.0</v>
      </c>
      <c r="U438" s="18">
        <v>75.0</v>
      </c>
      <c r="V438" s="24" t="s">
        <v>30154</v>
      </c>
      <c r="W438" s="10">
        <v>42888.0</v>
      </c>
      <c r="X438" s="24" t="s">
        <v>95</v>
      </c>
      <c r="Y438" s="1" t="s">
        <v>36</v>
      </c>
    </row>
    <row r="439">
      <c r="A439" s="24" t="s">
        <v>30155</v>
      </c>
      <c r="B439" s="24" t="s">
        <v>30156</v>
      </c>
      <c r="C439" s="24" t="s">
        <v>30157</v>
      </c>
      <c r="D439" s="17"/>
      <c r="E439" s="17"/>
      <c r="F439" s="17"/>
      <c r="G439" s="17"/>
      <c r="H439" s="17"/>
      <c r="I439" s="17"/>
      <c r="J439" s="29" t="s">
        <v>30158</v>
      </c>
      <c r="K439" s="24" t="s">
        <v>30</v>
      </c>
      <c r="L439" s="24" t="s">
        <v>1091</v>
      </c>
      <c r="M439" s="24" t="s">
        <v>27537</v>
      </c>
      <c r="N439" s="24" t="s">
        <v>30159</v>
      </c>
      <c r="O439" s="24" t="s">
        <v>30160</v>
      </c>
      <c r="P439" s="18">
        <v>1.0</v>
      </c>
      <c r="Q439" s="18">
        <v>1.0</v>
      </c>
      <c r="R439" s="17"/>
      <c r="S439" s="17"/>
      <c r="T439" s="17"/>
      <c r="U439" s="18">
        <v>1.0</v>
      </c>
      <c r="V439" s="24" t="s">
        <v>30161</v>
      </c>
      <c r="W439" s="10">
        <v>44120.0</v>
      </c>
      <c r="X439" s="17"/>
      <c r="Y439" s="1"/>
    </row>
    <row r="440">
      <c r="A440" s="24" t="s">
        <v>30162</v>
      </c>
      <c r="B440" s="24" t="s">
        <v>18827</v>
      </c>
      <c r="C440" s="24" t="s">
        <v>30163</v>
      </c>
      <c r="D440" s="24" t="s">
        <v>30164</v>
      </c>
      <c r="E440" s="24" t="s">
        <v>30165</v>
      </c>
      <c r="F440" s="24" t="s">
        <v>30166</v>
      </c>
      <c r="G440" s="24" t="s">
        <v>30167</v>
      </c>
      <c r="H440" s="24" t="s">
        <v>30168</v>
      </c>
      <c r="I440" s="17"/>
      <c r="J440" s="29" t="s">
        <v>30169</v>
      </c>
      <c r="K440" s="24" t="s">
        <v>30</v>
      </c>
      <c r="L440" s="24" t="s">
        <v>51</v>
      </c>
      <c r="M440" s="24" t="s">
        <v>29104</v>
      </c>
      <c r="N440" s="24" t="s">
        <v>30170</v>
      </c>
      <c r="O440" s="24" t="s">
        <v>30171</v>
      </c>
      <c r="P440" s="18">
        <v>1.0</v>
      </c>
      <c r="Q440" s="18">
        <v>1.0</v>
      </c>
      <c r="R440" s="17"/>
      <c r="S440" s="17"/>
      <c r="T440" s="17"/>
      <c r="U440" s="18">
        <v>29.0</v>
      </c>
      <c r="V440" s="24" t="s">
        <v>30172</v>
      </c>
      <c r="W440" s="10">
        <v>44050.0</v>
      </c>
      <c r="X440" s="24" t="s">
        <v>95</v>
      </c>
      <c r="Y440" s="1" t="s">
        <v>168</v>
      </c>
    </row>
    <row r="441">
      <c r="A441" s="24" t="s">
        <v>30173</v>
      </c>
      <c r="B441" s="24" t="s">
        <v>30174</v>
      </c>
      <c r="C441" s="24" t="s">
        <v>29958</v>
      </c>
      <c r="D441" s="17"/>
      <c r="E441" s="17"/>
      <c r="F441" s="17"/>
      <c r="G441" s="17"/>
      <c r="H441" s="24" t="s">
        <v>30175</v>
      </c>
      <c r="I441" s="17"/>
      <c r="J441" s="29" t="s">
        <v>30176</v>
      </c>
      <c r="K441" s="24" t="s">
        <v>2309</v>
      </c>
      <c r="L441" s="24" t="s">
        <v>1091</v>
      </c>
      <c r="M441" s="24" t="s">
        <v>26418</v>
      </c>
      <c r="N441" s="24" t="s">
        <v>30177</v>
      </c>
      <c r="O441" s="24" t="s">
        <v>30178</v>
      </c>
      <c r="P441" s="18">
        <v>4.0</v>
      </c>
      <c r="Q441" s="18">
        <v>2.0</v>
      </c>
      <c r="R441" s="18">
        <v>2.0</v>
      </c>
      <c r="S441" s="17"/>
      <c r="T441" s="18">
        <v>6.0</v>
      </c>
      <c r="U441" s="18">
        <v>45.0</v>
      </c>
      <c r="V441" s="24" t="s">
        <v>30179</v>
      </c>
      <c r="W441" s="10">
        <v>43723.0</v>
      </c>
      <c r="X441" s="24" t="s">
        <v>95</v>
      </c>
      <c r="Y441" s="1" t="s">
        <v>36</v>
      </c>
    </row>
    <row r="442">
      <c r="A442" s="24" t="s">
        <v>30180</v>
      </c>
      <c r="B442" s="24" t="s">
        <v>29329</v>
      </c>
      <c r="C442" s="24" t="s">
        <v>30181</v>
      </c>
      <c r="D442" s="24" t="s">
        <v>30182</v>
      </c>
      <c r="E442" s="17"/>
      <c r="F442" s="17"/>
      <c r="G442" s="24" t="s">
        <v>14547</v>
      </c>
      <c r="H442" s="24" t="s">
        <v>30183</v>
      </c>
      <c r="I442" s="24"/>
      <c r="J442" s="29" t="s">
        <v>30184</v>
      </c>
      <c r="K442" s="24" t="s">
        <v>61</v>
      </c>
      <c r="L442" s="24" t="s">
        <v>1091</v>
      </c>
      <c r="M442" s="24" t="s">
        <v>29036</v>
      </c>
      <c r="N442" s="24" t="s">
        <v>30185</v>
      </c>
      <c r="O442" s="24" t="s">
        <v>30186</v>
      </c>
      <c r="P442" s="18">
        <v>1.0</v>
      </c>
      <c r="Q442" s="18">
        <v>1.0</v>
      </c>
      <c r="R442" s="17"/>
      <c r="S442" s="17"/>
      <c r="T442" s="17"/>
      <c r="U442" s="18">
        <v>151.0</v>
      </c>
      <c r="V442" s="24" t="s">
        <v>30187</v>
      </c>
      <c r="W442" s="10">
        <v>43943.0</v>
      </c>
      <c r="X442" s="17"/>
      <c r="Y442" s="1" t="s">
        <v>199</v>
      </c>
    </row>
    <row r="443">
      <c r="A443" s="24" t="s">
        <v>30188</v>
      </c>
      <c r="B443" s="24" t="s">
        <v>30189</v>
      </c>
      <c r="C443" s="24" t="s">
        <v>29764</v>
      </c>
      <c r="D443" s="24" t="s">
        <v>29796</v>
      </c>
      <c r="E443" s="17"/>
      <c r="F443" s="17"/>
      <c r="G443" s="24" t="s">
        <v>29797</v>
      </c>
      <c r="H443" s="17"/>
      <c r="I443" s="17"/>
      <c r="J443" s="29" t="s">
        <v>30190</v>
      </c>
      <c r="K443" s="24" t="s">
        <v>30</v>
      </c>
      <c r="L443" s="24" t="s">
        <v>213</v>
      </c>
      <c r="M443" s="24" t="s">
        <v>30191</v>
      </c>
      <c r="N443" s="24" t="s">
        <v>30192</v>
      </c>
      <c r="O443" s="24" t="s">
        <v>30193</v>
      </c>
      <c r="P443" s="18">
        <v>1.0</v>
      </c>
      <c r="Q443" s="18">
        <v>1.0</v>
      </c>
      <c r="R443" s="17"/>
      <c r="S443" s="17"/>
      <c r="T443" s="17"/>
      <c r="U443" s="18">
        <v>44.0</v>
      </c>
      <c r="V443" s="24" t="s">
        <v>30194</v>
      </c>
      <c r="W443" s="10">
        <v>44103.0</v>
      </c>
      <c r="X443" s="24" t="s">
        <v>95</v>
      </c>
      <c r="Y443" s="1" t="s">
        <v>36</v>
      </c>
    </row>
    <row r="444">
      <c r="A444" s="24" t="s">
        <v>30195</v>
      </c>
      <c r="B444" s="24" t="s">
        <v>30196</v>
      </c>
      <c r="C444" s="24" t="s">
        <v>30197</v>
      </c>
      <c r="D444" s="17"/>
      <c r="E444" s="17"/>
      <c r="F444" s="17"/>
      <c r="G444" s="17"/>
      <c r="H444" s="17"/>
      <c r="I444" s="17"/>
      <c r="J444" s="29" t="s">
        <v>30198</v>
      </c>
      <c r="K444" s="24" t="s">
        <v>30</v>
      </c>
      <c r="L444" s="24" t="s">
        <v>51</v>
      </c>
      <c r="M444" s="24" t="s">
        <v>51</v>
      </c>
      <c r="N444" s="24" t="s">
        <v>30199</v>
      </c>
      <c r="O444" s="24" t="s">
        <v>30200</v>
      </c>
      <c r="P444" s="18">
        <v>1.0</v>
      </c>
      <c r="Q444" s="18">
        <v>1.0</v>
      </c>
      <c r="R444" s="17"/>
      <c r="S444" s="17"/>
      <c r="T444" s="17"/>
      <c r="U444" s="18">
        <v>1.0</v>
      </c>
      <c r="V444" s="24" t="s">
        <v>30201</v>
      </c>
      <c r="W444" s="10">
        <v>44112.0</v>
      </c>
      <c r="X444" s="17"/>
      <c r="Y444" s="1"/>
    </row>
    <row r="445">
      <c r="A445" s="24" t="s">
        <v>30202</v>
      </c>
      <c r="B445" s="24" t="s">
        <v>30203</v>
      </c>
      <c r="C445" s="24" t="s">
        <v>30204</v>
      </c>
      <c r="D445" s="24" t="s">
        <v>30205</v>
      </c>
      <c r="E445" s="17"/>
      <c r="F445" s="24" t="s">
        <v>30206</v>
      </c>
      <c r="G445" s="24" t="s">
        <v>30207</v>
      </c>
      <c r="H445" s="24"/>
      <c r="I445" s="17"/>
      <c r="J445" s="29" t="s">
        <v>30208</v>
      </c>
      <c r="K445" s="24" t="s">
        <v>30</v>
      </c>
      <c r="L445" s="24" t="s">
        <v>51</v>
      </c>
      <c r="M445" s="24" t="s">
        <v>27132</v>
      </c>
      <c r="N445" s="24" t="s">
        <v>30209</v>
      </c>
      <c r="O445" s="24" t="s">
        <v>30210</v>
      </c>
      <c r="P445" s="18">
        <v>1.0</v>
      </c>
      <c r="Q445" s="18">
        <v>1.0</v>
      </c>
      <c r="R445" s="17"/>
      <c r="S445" s="17"/>
      <c r="T445" s="17"/>
      <c r="U445" s="18">
        <v>2.0</v>
      </c>
      <c r="V445" s="24" t="s">
        <v>30211</v>
      </c>
      <c r="W445" s="10">
        <v>44053.0</v>
      </c>
      <c r="X445" s="24" t="s">
        <v>95</v>
      </c>
      <c r="Y445" s="1"/>
    </row>
    <row r="446">
      <c r="A446" s="24" t="s">
        <v>30212</v>
      </c>
      <c r="B446" s="24" t="s">
        <v>30213</v>
      </c>
      <c r="C446" s="24" t="s">
        <v>30214</v>
      </c>
      <c r="D446" s="24" t="s">
        <v>30215</v>
      </c>
      <c r="E446" s="17"/>
      <c r="F446" s="17"/>
      <c r="G446" s="17"/>
      <c r="H446" s="17"/>
      <c r="I446" s="17"/>
      <c r="J446" s="29" t="s">
        <v>30216</v>
      </c>
      <c r="K446" s="24" t="s">
        <v>30</v>
      </c>
      <c r="L446" s="24" t="s">
        <v>79</v>
      </c>
      <c r="M446" s="24" t="s">
        <v>30217</v>
      </c>
      <c r="N446" s="24" t="s">
        <v>30218</v>
      </c>
      <c r="O446" s="24" t="s">
        <v>30219</v>
      </c>
      <c r="P446" s="18">
        <v>3.0</v>
      </c>
      <c r="Q446" s="18">
        <v>1.0</v>
      </c>
      <c r="R446" s="17"/>
      <c r="S446" s="17"/>
      <c r="T446" s="17"/>
      <c r="U446" s="18">
        <v>25.0</v>
      </c>
      <c r="V446" s="24" t="s">
        <v>30220</v>
      </c>
      <c r="W446" s="10">
        <v>44097.0</v>
      </c>
      <c r="X446" s="17"/>
      <c r="Y446" s="1"/>
    </row>
    <row r="447">
      <c r="A447" s="24" t="s">
        <v>30221</v>
      </c>
      <c r="B447" s="24" t="s">
        <v>30222</v>
      </c>
      <c r="C447" s="24" t="s">
        <v>30223</v>
      </c>
      <c r="D447" s="24" t="s">
        <v>30224</v>
      </c>
      <c r="E447" s="24" t="s">
        <v>30225</v>
      </c>
      <c r="F447" s="24" t="s">
        <v>30226</v>
      </c>
      <c r="G447" s="24" t="s">
        <v>30227</v>
      </c>
      <c r="H447" s="24" t="s">
        <v>30228</v>
      </c>
      <c r="I447" s="17"/>
      <c r="J447" s="29" t="s">
        <v>30229</v>
      </c>
      <c r="K447" s="24" t="s">
        <v>401</v>
      </c>
      <c r="L447" s="24" t="s">
        <v>1091</v>
      </c>
      <c r="M447" s="24" t="s">
        <v>30230</v>
      </c>
      <c r="N447" s="24" t="s">
        <v>30231</v>
      </c>
      <c r="O447" s="24" t="s">
        <v>30232</v>
      </c>
      <c r="P447" s="18">
        <v>1.0</v>
      </c>
      <c r="Q447" s="18">
        <v>1.0</v>
      </c>
      <c r="R447" s="17"/>
      <c r="S447" s="17"/>
      <c r="T447" s="17"/>
      <c r="U447" s="18">
        <v>9.0</v>
      </c>
      <c r="V447" s="24" t="s">
        <v>30233</v>
      </c>
      <c r="W447" s="10">
        <v>44105.0</v>
      </c>
      <c r="X447" s="24" t="s">
        <v>95</v>
      </c>
      <c r="Y447" s="1" t="s">
        <v>168</v>
      </c>
    </row>
    <row r="448">
      <c r="A448" s="24" t="s">
        <v>30234</v>
      </c>
      <c r="B448" s="24" t="s">
        <v>30235</v>
      </c>
      <c r="C448" s="24" t="s">
        <v>30236</v>
      </c>
      <c r="D448" s="17"/>
      <c r="E448" s="17"/>
      <c r="F448" s="17"/>
      <c r="G448" s="17"/>
      <c r="H448" s="24" t="s">
        <v>30237</v>
      </c>
      <c r="I448" s="24" t="s">
        <v>30238</v>
      </c>
      <c r="J448" s="29" t="s">
        <v>30239</v>
      </c>
      <c r="K448" s="24" t="s">
        <v>61</v>
      </c>
      <c r="L448" s="24" t="s">
        <v>51</v>
      </c>
      <c r="M448" s="24" t="s">
        <v>30240</v>
      </c>
      <c r="N448" s="24" t="s">
        <v>30241</v>
      </c>
      <c r="O448" s="24" t="s">
        <v>30242</v>
      </c>
      <c r="P448" s="18">
        <v>61.0</v>
      </c>
      <c r="Q448" s="18">
        <v>12.0</v>
      </c>
      <c r="R448" s="18">
        <v>11.0</v>
      </c>
      <c r="S448" s="18">
        <v>2.0</v>
      </c>
      <c r="T448" s="18">
        <v>48.0</v>
      </c>
      <c r="U448" s="18">
        <v>287.0</v>
      </c>
      <c r="V448" s="24" t="s">
        <v>30243</v>
      </c>
      <c r="W448" s="10">
        <v>42708.0</v>
      </c>
      <c r="X448" s="24" t="s">
        <v>95</v>
      </c>
      <c r="Y448" s="1" t="s">
        <v>36</v>
      </c>
    </row>
    <row r="449">
      <c r="A449" s="24" t="s">
        <v>30244</v>
      </c>
      <c r="B449" s="24" t="s">
        <v>30245</v>
      </c>
      <c r="C449" s="24" t="s">
        <v>30246</v>
      </c>
      <c r="D449" s="24" t="s">
        <v>30247</v>
      </c>
      <c r="E449" s="17"/>
      <c r="F449" s="17"/>
      <c r="G449" s="24" t="s">
        <v>4988</v>
      </c>
      <c r="H449" s="17"/>
      <c r="I449" s="17"/>
      <c r="J449" s="29" t="s">
        <v>30248</v>
      </c>
      <c r="K449" s="24" t="s">
        <v>30</v>
      </c>
      <c r="L449" s="24" t="s">
        <v>1091</v>
      </c>
      <c r="M449" s="24" t="s">
        <v>28957</v>
      </c>
      <c r="N449" s="24" t="s">
        <v>30249</v>
      </c>
      <c r="O449" s="24" t="s">
        <v>30250</v>
      </c>
      <c r="P449" s="18">
        <v>1.0</v>
      </c>
      <c r="Q449" s="18">
        <v>1.0</v>
      </c>
      <c r="R449" s="17"/>
      <c r="S449" s="17"/>
      <c r="T449" s="17"/>
      <c r="U449" s="18">
        <v>3.0</v>
      </c>
      <c r="V449" s="24" t="s">
        <v>30251</v>
      </c>
      <c r="W449" s="10">
        <v>44105.0</v>
      </c>
      <c r="X449" s="17"/>
      <c r="Y449" s="1" t="s">
        <v>168</v>
      </c>
    </row>
    <row r="450">
      <c r="A450" s="24" t="s">
        <v>30252</v>
      </c>
      <c r="B450" s="24" t="s">
        <v>30253</v>
      </c>
      <c r="C450" s="24" t="s">
        <v>30254</v>
      </c>
      <c r="D450" s="17"/>
      <c r="E450" s="17"/>
      <c r="F450" s="17"/>
      <c r="G450" s="17"/>
      <c r="H450" s="24" t="s">
        <v>30255</v>
      </c>
      <c r="I450" s="17"/>
      <c r="J450" s="29" t="s">
        <v>30256</v>
      </c>
      <c r="K450" s="24" t="s">
        <v>2309</v>
      </c>
      <c r="L450" s="24" t="s">
        <v>51</v>
      </c>
      <c r="M450" s="24" t="s">
        <v>51</v>
      </c>
      <c r="N450" s="24" t="s">
        <v>30257</v>
      </c>
      <c r="O450" s="24" t="s">
        <v>30258</v>
      </c>
      <c r="P450" s="18">
        <v>17.0</v>
      </c>
      <c r="Q450" s="18">
        <v>18.0</v>
      </c>
      <c r="R450" s="18">
        <v>7.0</v>
      </c>
      <c r="S450" s="18">
        <v>6.0</v>
      </c>
      <c r="T450" s="18">
        <v>19.0</v>
      </c>
      <c r="U450" s="18">
        <v>266.0</v>
      </c>
      <c r="V450" s="24" t="s">
        <v>30259</v>
      </c>
      <c r="W450" s="10">
        <v>43200.0</v>
      </c>
      <c r="X450" s="17"/>
      <c r="Y450" s="1" t="s">
        <v>36</v>
      </c>
    </row>
    <row r="451">
      <c r="A451" s="24" t="s">
        <v>30260</v>
      </c>
      <c r="B451" s="24" t="s">
        <v>30261</v>
      </c>
      <c r="C451" s="24" t="s">
        <v>30262</v>
      </c>
      <c r="D451" s="24" t="s">
        <v>30263</v>
      </c>
      <c r="E451" s="24" t="s">
        <v>30264</v>
      </c>
      <c r="F451" s="17"/>
      <c r="G451" s="24" t="s">
        <v>30265</v>
      </c>
      <c r="H451" s="24" t="s">
        <v>30266</v>
      </c>
      <c r="I451" s="17"/>
      <c r="J451" s="29" t="s">
        <v>30267</v>
      </c>
      <c r="K451" s="24" t="s">
        <v>61</v>
      </c>
      <c r="L451" s="24" t="s">
        <v>1091</v>
      </c>
      <c r="M451" s="24" t="s">
        <v>30093</v>
      </c>
      <c r="N451" s="24" t="s">
        <v>30268</v>
      </c>
      <c r="O451" s="24" t="s">
        <v>30269</v>
      </c>
      <c r="P451" s="18">
        <v>1.0</v>
      </c>
      <c r="Q451" s="18">
        <v>1.0</v>
      </c>
      <c r="R451" s="17"/>
      <c r="S451" s="17"/>
      <c r="T451" s="17"/>
      <c r="U451" s="18">
        <v>120.0</v>
      </c>
      <c r="V451" s="24" t="s">
        <v>30270</v>
      </c>
      <c r="W451" s="10">
        <v>43943.0</v>
      </c>
      <c r="X451" s="17"/>
      <c r="Y451" s="1" t="s">
        <v>199</v>
      </c>
    </row>
    <row r="452">
      <c r="A452" s="24" t="s">
        <v>30271</v>
      </c>
      <c r="B452" s="24" t="s">
        <v>30272</v>
      </c>
      <c r="C452" s="24" t="s">
        <v>30273</v>
      </c>
      <c r="D452" s="24" t="s">
        <v>30274</v>
      </c>
      <c r="E452" s="17"/>
      <c r="F452" s="17"/>
      <c r="G452" s="24" t="s">
        <v>8682</v>
      </c>
      <c r="H452" s="17"/>
      <c r="I452" s="17"/>
      <c r="J452" s="29" t="s">
        <v>30275</v>
      </c>
      <c r="K452" s="24" t="s">
        <v>61</v>
      </c>
      <c r="L452" s="24" t="s">
        <v>1091</v>
      </c>
      <c r="M452" s="24" t="s">
        <v>30276</v>
      </c>
      <c r="N452" s="24" t="s">
        <v>30277</v>
      </c>
      <c r="O452" s="24" t="s">
        <v>30278</v>
      </c>
      <c r="P452" s="18">
        <v>1.0</v>
      </c>
      <c r="Q452" s="18">
        <v>1.0</v>
      </c>
      <c r="R452" s="17"/>
      <c r="S452" s="17"/>
      <c r="T452" s="17"/>
      <c r="U452" s="18">
        <v>113.0</v>
      </c>
      <c r="V452" s="24" t="s">
        <v>30279</v>
      </c>
      <c r="W452" s="10">
        <v>44024.0</v>
      </c>
      <c r="X452" s="17"/>
      <c r="Y452" s="1" t="s">
        <v>199</v>
      </c>
    </row>
    <row r="453">
      <c r="A453" s="24" t="s">
        <v>30280</v>
      </c>
      <c r="B453" s="24" t="s">
        <v>30281</v>
      </c>
      <c r="C453" s="24" t="s">
        <v>28018</v>
      </c>
      <c r="D453" s="24" t="s">
        <v>28019</v>
      </c>
      <c r="E453" s="24" t="s">
        <v>28020</v>
      </c>
      <c r="F453" s="24" t="s">
        <v>28021</v>
      </c>
      <c r="G453" s="24" t="s">
        <v>28022</v>
      </c>
      <c r="H453" s="24" t="s">
        <v>30282</v>
      </c>
      <c r="I453" s="17"/>
      <c r="J453" s="29" t="s">
        <v>30283</v>
      </c>
      <c r="K453" s="24" t="s">
        <v>30</v>
      </c>
      <c r="L453" s="24" t="s">
        <v>79</v>
      </c>
      <c r="M453" s="24" t="s">
        <v>30284</v>
      </c>
      <c r="N453" s="24" t="s">
        <v>30285</v>
      </c>
      <c r="O453" s="24" t="s">
        <v>30286</v>
      </c>
      <c r="P453" s="18">
        <v>1.0</v>
      </c>
      <c r="Q453" s="18">
        <v>1.0</v>
      </c>
      <c r="R453" s="17"/>
      <c r="S453" s="17"/>
      <c r="T453" s="17"/>
      <c r="U453" s="18">
        <v>13.0</v>
      </c>
      <c r="V453" s="24" t="s">
        <v>30287</v>
      </c>
      <c r="W453" s="10">
        <v>44094.0</v>
      </c>
      <c r="X453" s="24" t="s">
        <v>95</v>
      </c>
      <c r="Y453" s="1" t="s">
        <v>36</v>
      </c>
    </row>
    <row r="454">
      <c r="A454" s="24" t="s">
        <v>30288</v>
      </c>
      <c r="B454" s="24" t="s">
        <v>30289</v>
      </c>
      <c r="C454" s="24" t="s">
        <v>27703</v>
      </c>
      <c r="D454" s="24" t="s">
        <v>27704</v>
      </c>
      <c r="E454" s="17"/>
      <c r="F454" s="17"/>
      <c r="G454" s="17"/>
      <c r="H454" s="17"/>
      <c r="I454" s="17"/>
      <c r="J454" s="29" t="s">
        <v>30290</v>
      </c>
      <c r="K454" s="24" t="s">
        <v>30</v>
      </c>
      <c r="L454" s="24" t="s">
        <v>51</v>
      </c>
      <c r="M454" s="24" t="s">
        <v>30291</v>
      </c>
      <c r="N454" s="24" t="s">
        <v>30292</v>
      </c>
      <c r="O454" s="24" t="s">
        <v>30293</v>
      </c>
      <c r="P454" s="18">
        <v>1.0</v>
      </c>
      <c r="Q454" s="18">
        <v>1.0</v>
      </c>
      <c r="R454" s="17"/>
      <c r="S454" s="17"/>
      <c r="T454" s="17"/>
      <c r="U454" s="18">
        <v>21.0</v>
      </c>
      <c r="V454" s="24" t="s">
        <v>30294</v>
      </c>
      <c r="W454" s="10">
        <v>44082.0</v>
      </c>
      <c r="X454" s="17"/>
      <c r="Y454" s="1" t="s">
        <v>168</v>
      </c>
    </row>
    <row r="455">
      <c r="A455" s="24" t="s">
        <v>30295</v>
      </c>
      <c r="B455" s="24" t="s">
        <v>26546</v>
      </c>
      <c r="C455" s="24" t="s">
        <v>30296</v>
      </c>
      <c r="D455" s="24" t="s">
        <v>30297</v>
      </c>
      <c r="E455" s="24" t="s">
        <v>30298</v>
      </c>
      <c r="F455" s="24" t="s">
        <v>30299</v>
      </c>
      <c r="G455" s="24" t="s">
        <v>30300</v>
      </c>
      <c r="H455" s="24" t="s">
        <v>30301</v>
      </c>
      <c r="I455" s="17"/>
      <c r="J455" s="29" t="s">
        <v>30302</v>
      </c>
      <c r="K455" s="24" t="s">
        <v>61</v>
      </c>
      <c r="L455" s="24" t="s">
        <v>1091</v>
      </c>
      <c r="M455" s="24" t="s">
        <v>30093</v>
      </c>
      <c r="N455" s="24" t="s">
        <v>30303</v>
      </c>
      <c r="O455" s="24" t="s">
        <v>30304</v>
      </c>
      <c r="P455" s="18">
        <v>1.0</v>
      </c>
      <c r="Q455" s="17"/>
      <c r="R455" s="18">
        <v>1.0</v>
      </c>
      <c r="S455" s="18">
        <v>4.0</v>
      </c>
      <c r="T455" s="18">
        <v>1.0</v>
      </c>
      <c r="U455" s="18">
        <v>183.0</v>
      </c>
      <c r="V455" s="24" t="s">
        <v>30305</v>
      </c>
      <c r="W455" s="10">
        <v>43943.0</v>
      </c>
      <c r="X455" s="24" t="s">
        <v>95</v>
      </c>
      <c r="Y455" s="1" t="s">
        <v>199</v>
      </c>
    </row>
    <row r="456">
      <c r="A456" s="24" t="s">
        <v>30306</v>
      </c>
      <c r="B456" s="24" t="s">
        <v>30307</v>
      </c>
      <c r="C456" s="24" t="s">
        <v>30308</v>
      </c>
      <c r="D456" s="17"/>
      <c r="E456" s="17"/>
      <c r="F456" s="17"/>
      <c r="G456" s="17"/>
      <c r="H456" s="24" t="s">
        <v>30309</v>
      </c>
      <c r="I456" s="17"/>
      <c r="J456" s="29" t="s">
        <v>30310</v>
      </c>
      <c r="K456" s="24" t="s">
        <v>663</v>
      </c>
      <c r="L456" s="24" t="s">
        <v>1091</v>
      </c>
      <c r="M456" s="24" t="s">
        <v>26290</v>
      </c>
      <c r="N456" s="24" t="s">
        <v>30311</v>
      </c>
      <c r="O456" s="24" t="s">
        <v>30312</v>
      </c>
      <c r="P456" s="18">
        <v>181.0</v>
      </c>
      <c r="Q456" s="18">
        <v>14.0</v>
      </c>
      <c r="R456" s="18">
        <v>1.0</v>
      </c>
      <c r="S456" s="17"/>
      <c r="T456" s="18">
        <v>3.0</v>
      </c>
      <c r="U456" s="18">
        <v>143.0</v>
      </c>
      <c r="V456" s="24" t="s">
        <v>30313</v>
      </c>
      <c r="W456" s="10">
        <v>43543.0</v>
      </c>
      <c r="X456" s="24" t="s">
        <v>95</v>
      </c>
      <c r="Y456" s="1" t="s">
        <v>36</v>
      </c>
    </row>
    <row r="457">
      <c r="A457" s="30" t="s">
        <v>30314</v>
      </c>
      <c r="B457" s="30" t="s">
        <v>30315</v>
      </c>
      <c r="C457" s="30" t="s">
        <v>30316</v>
      </c>
      <c r="D457" s="30" t="s">
        <v>30317</v>
      </c>
      <c r="E457" s="30" t="s">
        <v>30318</v>
      </c>
      <c r="F457" s="33"/>
      <c r="G457" s="33"/>
      <c r="H457" s="33"/>
      <c r="I457" s="33"/>
      <c r="J457" s="31" t="s">
        <v>30319</v>
      </c>
      <c r="K457" s="30" t="s">
        <v>30</v>
      </c>
      <c r="L457" s="30" t="s">
        <v>51</v>
      </c>
      <c r="M457" s="30" t="s">
        <v>30320</v>
      </c>
      <c r="N457" s="30" t="s">
        <v>30321</v>
      </c>
      <c r="O457" s="30" t="s">
        <v>30322</v>
      </c>
      <c r="P457" s="30">
        <v>2.0</v>
      </c>
      <c r="Q457" s="30">
        <v>1.0</v>
      </c>
      <c r="R457" s="33"/>
      <c r="S457" s="33"/>
      <c r="T457" s="33"/>
      <c r="U457" s="30">
        <v>26.0</v>
      </c>
      <c r="V457" s="30" t="s">
        <v>30323</v>
      </c>
      <c r="W457" s="10">
        <v>44059.0</v>
      </c>
      <c r="X457" s="33"/>
      <c r="Y457" s="1"/>
    </row>
    <row r="458">
      <c r="A458" s="24" t="s">
        <v>30324</v>
      </c>
      <c r="B458" s="24" t="s">
        <v>30325</v>
      </c>
      <c r="C458" s="24" t="s">
        <v>30326</v>
      </c>
      <c r="D458" s="24" t="s">
        <v>30327</v>
      </c>
      <c r="E458" s="17"/>
      <c r="F458" s="17"/>
      <c r="G458" s="24" t="s">
        <v>12195</v>
      </c>
      <c r="H458" s="17"/>
      <c r="I458" s="17"/>
      <c r="J458" s="29" t="s">
        <v>30328</v>
      </c>
      <c r="K458" s="24" t="s">
        <v>30</v>
      </c>
      <c r="L458" s="24" t="s">
        <v>1091</v>
      </c>
      <c r="M458" s="24" t="s">
        <v>30329</v>
      </c>
      <c r="N458" s="24" t="s">
        <v>30330</v>
      </c>
      <c r="O458" s="24" t="s">
        <v>30331</v>
      </c>
      <c r="P458" s="18">
        <v>1.0</v>
      </c>
      <c r="Q458" s="18">
        <v>2.0</v>
      </c>
      <c r="R458" s="17"/>
      <c r="S458" s="17"/>
      <c r="T458" s="18">
        <v>5.0</v>
      </c>
      <c r="U458" s="18">
        <v>227.0</v>
      </c>
      <c r="V458" s="24" t="s">
        <v>30332</v>
      </c>
      <c r="W458" s="10">
        <v>43925.0</v>
      </c>
      <c r="X458" s="24" t="s">
        <v>95</v>
      </c>
      <c r="Y458" s="1" t="s">
        <v>168</v>
      </c>
    </row>
    <row r="459">
      <c r="A459" s="24" t="s">
        <v>30333</v>
      </c>
      <c r="B459" s="24" t="s">
        <v>12007</v>
      </c>
      <c r="C459" s="24" t="s">
        <v>30334</v>
      </c>
      <c r="D459" s="17"/>
      <c r="E459" s="17"/>
      <c r="F459" s="17"/>
      <c r="G459" s="17"/>
      <c r="H459" s="24" t="s">
        <v>2261</v>
      </c>
      <c r="I459" s="17"/>
      <c r="J459" s="29" t="s">
        <v>30335</v>
      </c>
      <c r="K459" s="24" t="s">
        <v>401</v>
      </c>
      <c r="L459" s="24" t="s">
        <v>51</v>
      </c>
      <c r="M459" s="24" t="s">
        <v>30336</v>
      </c>
      <c r="N459" s="24" t="s">
        <v>30337</v>
      </c>
      <c r="O459" s="24" t="s">
        <v>30338</v>
      </c>
      <c r="P459" s="18">
        <v>2.0</v>
      </c>
      <c r="Q459" s="18">
        <v>1.0</v>
      </c>
      <c r="R459" s="17"/>
      <c r="S459" s="17"/>
      <c r="T459" s="17"/>
      <c r="U459" s="18">
        <v>3.0</v>
      </c>
      <c r="V459" s="24" t="s">
        <v>30339</v>
      </c>
      <c r="W459" s="10">
        <v>44048.0</v>
      </c>
      <c r="X459" s="17"/>
      <c r="Y459" s="1" t="s">
        <v>168</v>
      </c>
    </row>
    <row r="460">
      <c r="A460" s="24" t="s">
        <v>30340</v>
      </c>
      <c r="B460" s="24" t="s">
        <v>16803</v>
      </c>
      <c r="C460" s="24" t="s">
        <v>30098</v>
      </c>
      <c r="D460" s="24" t="s">
        <v>30099</v>
      </c>
      <c r="E460" s="24" t="s">
        <v>30100</v>
      </c>
      <c r="F460" s="24" t="s">
        <v>30101</v>
      </c>
      <c r="G460" s="24" t="s">
        <v>522</v>
      </c>
      <c r="H460" s="24" t="s">
        <v>29829</v>
      </c>
      <c r="I460" s="24" t="s">
        <v>30341</v>
      </c>
      <c r="J460" s="29" t="s">
        <v>30342</v>
      </c>
      <c r="K460" s="24" t="s">
        <v>401</v>
      </c>
      <c r="L460" s="24" t="s">
        <v>51</v>
      </c>
      <c r="M460" s="24" t="s">
        <v>51</v>
      </c>
      <c r="N460" s="24" t="s">
        <v>30343</v>
      </c>
      <c r="O460" s="24" t="s">
        <v>30344</v>
      </c>
      <c r="P460" s="18">
        <v>1.0</v>
      </c>
      <c r="Q460" s="18">
        <v>1.0</v>
      </c>
      <c r="R460" s="17"/>
      <c r="S460" s="17"/>
      <c r="T460" s="17"/>
      <c r="U460" s="18">
        <v>5.0</v>
      </c>
      <c r="V460" s="24" t="s">
        <v>30345</v>
      </c>
      <c r="W460" s="10">
        <v>43337.0</v>
      </c>
      <c r="X460" s="24" t="s">
        <v>95</v>
      </c>
      <c r="Y460" s="1"/>
    </row>
    <row r="461">
      <c r="A461" s="24" t="s">
        <v>30346</v>
      </c>
      <c r="B461" s="24" t="s">
        <v>30347</v>
      </c>
      <c r="C461" s="24" t="s">
        <v>30348</v>
      </c>
      <c r="D461" s="24" t="s">
        <v>30349</v>
      </c>
      <c r="E461" s="17"/>
      <c r="F461" s="17"/>
      <c r="G461" s="24" t="s">
        <v>28355</v>
      </c>
      <c r="H461" s="24" t="s">
        <v>30350</v>
      </c>
      <c r="I461" s="24" t="s">
        <v>30351</v>
      </c>
      <c r="J461" s="29" t="s">
        <v>30352</v>
      </c>
      <c r="K461" s="24" t="s">
        <v>401</v>
      </c>
      <c r="L461" s="24" t="s">
        <v>51</v>
      </c>
      <c r="M461" s="24" t="s">
        <v>51</v>
      </c>
      <c r="N461" s="24" t="s">
        <v>30353</v>
      </c>
      <c r="O461" s="24" t="s">
        <v>30354</v>
      </c>
      <c r="P461" s="18">
        <v>1.0</v>
      </c>
      <c r="Q461" s="18">
        <v>1.0</v>
      </c>
      <c r="R461" s="18">
        <v>2.0</v>
      </c>
      <c r="S461" s="17"/>
      <c r="T461" s="18">
        <v>15.0</v>
      </c>
      <c r="U461" s="18">
        <v>1098.0</v>
      </c>
      <c r="V461" s="24" t="s">
        <v>30355</v>
      </c>
      <c r="W461" s="10">
        <v>43498.0</v>
      </c>
      <c r="X461" s="24" t="s">
        <v>95</v>
      </c>
      <c r="Y461" s="1" t="s">
        <v>199</v>
      </c>
    </row>
    <row r="462">
      <c r="A462" s="24" t="s">
        <v>30356</v>
      </c>
      <c r="B462" s="24" t="s">
        <v>30357</v>
      </c>
      <c r="C462" s="24" t="s">
        <v>30358</v>
      </c>
      <c r="D462" s="24" t="s">
        <v>30359</v>
      </c>
      <c r="E462" s="24" t="s">
        <v>30360</v>
      </c>
      <c r="F462" s="29" t="s">
        <v>30361</v>
      </c>
      <c r="G462" s="17"/>
      <c r="H462" s="24" t="s">
        <v>30362</v>
      </c>
      <c r="I462" s="17"/>
      <c r="J462" s="29" t="s">
        <v>30363</v>
      </c>
      <c r="K462" s="24" t="s">
        <v>30</v>
      </c>
      <c r="L462" s="24" t="s">
        <v>51</v>
      </c>
      <c r="M462" s="24" t="s">
        <v>30364</v>
      </c>
      <c r="N462" s="24" t="s">
        <v>30365</v>
      </c>
      <c r="O462" s="24" t="s">
        <v>30366</v>
      </c>
      <c r="P462" s="18">
        <v>11.0</v>
      </c>
      <c r="Q462" s="18">
        <v>1.0</v>
      </c>
      <c r="R462" s="18">
        <v>1.0</v>
      </c>
      <c r="S462" s="18">
        <v>4.0</v>
      </c>
      <c r="T462" s="17"/>
      <c r="U462" s="18">
        <v>112.0</v>
      </c>
      <c r="V462" s="24" t="s">
        <v>30367</v>
      </c>
      <c r="W462" s="10">
        <v>43567.0</v>
      </c>
      <c r="X462" s="24" t="s">
        <v>95</v>
      </c>
      <c r="Y462" s="1" t="s">
        <v>168</v>
      </c>
    </row>
    <row r="463">
      <c r="A463" s="24" t="s">
        <v>30368</v>
      </c>
      <c r="B463" s="24" t="s">
        <v>30369</v>
      </c>
      <c r="C463" s="24" t="s">
        <v>30370</v>
      </c>
      <c r="D463" s="24" t="s">
        <v>30371</v>
      </c>
      <c r="E463" s="17"/>
      <c r="F463" s="17"/>
      <c r="G463" s="24" t="s">
        <v>1589</v>
      </c>
      <c r="H463" s="17"/>
      <c r="I463" s="17"/>
      <c r="J463" s="29" t="s">
        <v>30372</v>
      </c>
      <c r="K463" s="24" t="s">
        <v>30</v>
      </c>
      <c r="L463" s="24" t="s">
        <v>51</v>
      </c>
      <c r="M463" s="24" t="s">
        <v>29104</v>
      </c>
      <c r="N463" s="24" t="s">
        <v>30373</v>
      </c>
      <c r="O463" s="24" t="s">
        <v>30374</v>
      </c>
      <c r="P463" s="18">
        <v>1.0</v>
      </c>
      <c r="Q463" s="18">
        <v>1.0</v>
      </c>
      <c r="R463" s="17"/>
      <c r="S463" s="17"/>
      <c r="T463" s="17"/>
      <c r="U463" s="18">
        <v>1.0</v>
      </c>
      <c r="V463" s="24" t="s">
        <v>30375</v>
      </c>
      <c r="W463" s="10">
        <v>44045.0</v>
      </c>
      <c r="X463" s="17"/>
      <c r="Y463" s="1"/>
    </row>
    <row r="464">
      <c r="A464" s="24" t="s">
        <v>30376</v>
      </c>
      <c r="B464" s="24" t="s">
        <v>30377</v>
      </c>
      <c r="C464" s="24" t="s">
        <v>30378</v>
      </c>
      <c r="D464" s="17"/>
      <c r="E464" s="17"/>
      <c r="F464" s="17"/>
      <c r="G464" s="17"/>
      <c r="H464" s="17"/>
      <c r="I464" s="17"/>
      <c r="J464" s="29" t="s">
        <v>30379</v>
      </c>
      <c r="K464" s="24" t="s">
        <v>61</v>
      </c>
      <c r="L464" s="24" t="s">
        <v>1091</v>
      </c>
      <c r="M464" s="24" t="s">
        <v>30276</v>
      </c>
      <c r="N464" s="24" t="s">
        <v>30380</v>
      </c>
      <c r="O464" s="24" t="s">
        <v>30381</v>
      </c>
      <c r="P464" s="18">
        <v>1.0</v>
      </c>
      <c r="Q464" s="18">
        <v>1.0</v>
      </c>
      <c r="R464" s="17"/>
      <c r="S464" s="17"/>
      <c r="T464" s="17"/>
      <c r="U464" s="18">
        <v>2.0</v>
      </c>
      <c r="V464" s="24" t="s">
        <v>30382</v>
      </c>
      <c r="W464" s="10">
        <v>44044.0</v>
      </c>
      <c r="X464" s="17"/>
      <c r="Y464" s="1" t="s">
        <v>199</v>
      </c>
    </row>
    <row r="465">
      <c r="A465" s="24" t="s">
        <v>30383</v>
      </c>
      <c r="B465" s="24" t="s">
        <v>30384</v>
      </c>
      <c r="C465" s="24" t="s">
        <v>30378</v>
      </c>
      <c r="D465" s="17"/>
      <c r="E465" s="17"/>
      <c r="F465" s="17"/>
      <c r="G465" s="17"/>
      <c r="H465" s="17"/>
      <c r="I465" s="17"/>
      <c r="J465" s="29" t="s">
        <v>30385</v>
      </c>
      <c r="K465" s="24" t="s">
        <v>61</v>
      </c>
      <c r="L465" s="24" t="s">
        <v>1091</v>
      </c>
      <c r="M465" s="24" t="s">
        <v>30276</v>
      </c>
      <c r="N465" s="24" t="s">
        <v>30386</v>
      </c>
      <c r="O465" s="24" t="s">
        <v>30387</v>
      </c>
      <c r="P465" s="18">
        <v>1.0</v>
      </c>
      <c r="Q465" s="17"/>
      <c r="R465" s="17"/>
      <c r="S465" s="17"/>
      <c r="T465" s="17"/>
      <c r="U465" s="18">
        <v>2.0</v>
      </c>
      <c r="V465" s="24" t="s">
        <v>30388</v>
      </c>
      <c r="W465" s="10">
        <v>44044.0</v>
      </c>
      <c r="X465" s="17"/>
      <c r="Y465" s="1" t="s">
        <v>199</v>
      </c>
    </row>
    <row r="466">
      <c r="A466" s="24" t="s">
        <v>30389</v>
      </c>
      <c r="B466" s="24" t="s">
        <v>30390</v>
      </c>
      <c r="C466" s="24" t="s">
        <v>29958</v>
      </c>
      <c r="D466" s="17"/>
      <c r="E466" s="17"/>
      <c r="F466" s="17"/>
      <c r="G466" s="17"/>
      <c r="H466" s="24" t="s">
        <v>30391</v>
      </c>
      <c r="I466" s="17"/>
      <c r="J466" s="29" t="s">
        <v>30392</v>
      </c>
      <c r="K466" s="24" t="s">
        <v>2309</v>
      </c>
      <c r="L466" s="24" t="s">
        <v>1091</v>
      </c>
      <c r="M466" s="24" t="s">
        <v>26418</v>
      </c>
      <c r="N466" s="24" t="s">
        <v>30393</v>
      </c>
      <c r="O466" s="24" t="s">
        <v>30394</v>
      </c>
      <c r="P466" s="18">
        <v>4.0</v>
      </c>
      <c r="Q466" s="18">
        <v>5.0</v>
      </c>
      <c r="R466" s="18">
        <v>19.0</v>
      </c>
      <c r="S466" s="18">
        <v>4.0</v>
      </c>
      <c r="T466" s="18">
        <v>10.0</v>
      </c>
      <c r="U466" s="18">
        <v>68.0</v>
      </c>
      <c r="V466" s="24" t="s">
        <v>30395</v>
      </c>
      <c r="W466" s="10">
        <v>43725.0</v>
      </c>
      <c r="X466" s="24" t="s">
        <v>95</v>
      </c>
      <c r="Y466" s="1" t="s">
        <v>36</v>
      </c>
    </row>
    <row r="467">
      <c r="A467" s="30" t="s">
        <v>30396</v>
      </c>
      <c r="B467" s="30" t="s">
        <v>30397</v>
      </c>
      <c r="C467" s="30" t="s">
        <v>30398</v>
      </c>
      <c r="D467" s="33"/>
      <c r="E467" s="33"/>
      <c r="F467" s="33"/>
      <c r="G467" s="33"/>
      <c r="H467" s="33"/>
      <c r="I467" s="33"/>
      <c r="J467" s="31" t="s">
        <v>30399</v>
      </c>
      <c r="K467" s="30" t="s">
        <v>61</v>
      </c>
      <c r="L467" s="30" t="s">
        <v>1091</v>
      </c>
      <c r="M467" s="30" t="s">
        <v>30276</v>
      </c>
      <c r="N467" s="30" t="s">
        <v>30400</v>
      </c>
      <c r="O467" s="30" t="s">
        <v>30401</v>
      </c>
      <c r="P467" s="30">
        <v>1.0</v>
      </c>
      <c r="Q467" s="33"/>
      <c r="R467" s="33"/>
      <c r="S467" s="33"/>
      <c r="T467" s="33"/>
      <c r="U467" s="30">
        <v>148.0</v>
      </c>
      <c r="V467" s="30" t="s">
        <v>30402</v>
      </c>
      <c r="W467" s="10">
        <v>44031.0</v>
      </c>
      <c r="X467" s="33"/>
      <c r="Y467" s="1" t="s">
        <v>199</v>
      </c>
    </row>
    <row r="468">
      <c r="A468" s="24" t="s">
        <v>30403</v>
      </c>
      <c r="B468" s="24" t="s">
        <v>30404</v>
      </c>
      <c r="C468" s="24" t="s">
        <v>29958</v>
      </c>
      <c r="D468" s="17"/>
      <c r="E468" s="17"/>
      <c r="F468" s="17"/>
      <c r="G468" s="17"/>
      <c r="H468" s="24" t="s">
        <v>30405</v>
      </c>
      <c r="I468" s="17"/>
      <c r="J468" s="29" t="s">
        <v>30406</v>
      </c>
      <c r="K468" s="24" t="s">
        <v>2309</v>
      </c>
      <c r="L468" s="24" t="s">
        <v>1091</v>
      </c>
      <c r="M468" s="24" t="s">
        <v>26418</v>
      </c>
      <c r="N468" s="24" t="s">
        <v>30407</v>
      </c>
      <c r="O468" s="24" t="s">
        <v>30408</v>
      </c>
      <c r="P468" s="18">
        <v>4.0</v>
      </c>
      <c r="Q468" s="18">
        <v>2.0</v>
      </c>
      <c r="R468" s="18">
        <v>5.0</v>
      </c>
      <c r="S468" s="18">
        <v>2.0</v>
      </c>
      <c r="T468" s="18">
        <v>3.0</v>
      </c>
      <c r="U468" s="18">
        <v>51.0</v>
      </c>
      <c r="V468" s="24" t="s">
        <v>30409</v>
      </c>
      <c r="W468" s="10">
        <v>43723.0</v>
      </c>
      <c r="X468" s="24" t="s">
        <v>95</v>
      </c>
      <c r="Y468" s="1" t="s">
        <v>36</v>
      </c>
    </row>
    <row r="469">
      <c r="A469" s="24" t="s">
        <v>30410</v>
      </c>
      <c r="B469" s="24" t="s">
        <v>30377</v>
      </c>
      <c r="C469" s="24" t="s">
        <v>30411</v>
      </c>
      <c r="D469" s="24" t="s">
        <v>30412</v>
      </c>
      <c r="E469" s="24" t="s">
        <v>10891</v>
      </c>
      <c r="F469" s="24" t="s">
        <v>30413</v>
      </c>
      <c r="G469" s="24" t="s">
        <v>898</v>
      </c>
      <c r="H469" s="24" t="s">
        <v>30414</v>
      </c>
      <c r="I469" s="24" t="s">
        <v>30415</v>
      </c>
      <c r="J469" s="29" t="s">
        <v>30416</v>
      </c>
      <c r="K469" s="24" t="s">
        <v>61</v>
      </c>
      <c r="L469" s="24" t="s">
        <v>1091</v>
      </c>
      <c r="M469" s="24" t="s">
        <v>30276</v>
      </c>
      <c r="N469" s="24" t="s">
        <v>30417</v>
      </c>
      <c r="O469" s="24" t="s">
        <v>30418</v>
      </c>
      <c r="P469" s="18">
        <v>1.0</v>
      </c>
      <c r="Q469" s="18">
        <v>1.0</v>
      </c>
      <c r="R469" s="18">
        <v>1.0</v>
      </c>
      <c r="S469" s="17"/>
      <c r="T469" s="17"/>
      <c r="U469" s="18">
        <v>290.0</v>
      </c>
      <c r="V469" s="24" t="s">
        <v>30419</v>
      </c>
      <c r="W469" s="10">
        <v>43943.0</v>
      </c>
      <c r="X469" s="24" t="s">
        <v>95</v>
      </c>
      <c r="Y469" s="1" t="s">
        <v>199</v>
      </c>
    </row>
    <row r="470">
      <c r="A470" s="24" t="s">
        <v>30420</v>
      </c>
      <c r="B470" s="24" t="s">
        <v>30421</v>
      </c>
      <c r="C470" s="24" t="s">
        <v>29958</v>
      </c>
      <c r="D470" s="17"/>
      <c r="E470" s="17"/>
      <c r="F470" s="17"/>
      <c r="G470" s="17"/>
      <c r="H470" s="24" t="s">
        <v>30422</v>
      </c>
      <c r="I470" s="17"/>
      <c r="J470" s="29" t="s">
        <v>30423</v>
      </c>
      <c r="K470" s="24" t="s">
        <v>2309</v>
      </c>
      <c r="L470" s="24" t="s">
        <v>1091</v>
      </c>
      <c r="M470" s="24" t="s">
        <v>26418</v>
      </c>
      <c r="N470" s="24" t="s">
        <v>30424</v>
      </c>
      <c r="O470" s="24" t="s">
        <v>30425</v>
      </c>
      <c r="P470" s="18">
        <v>4.0</v>
      </c>
      <c r="Q470" s="18">
        <v>3.0</v>
      </c>
      <c r="R470" s="18">
        <v>1.0</v>
      </c>
      <c r="S470" s="18">
        <v>1.0</v>
      </c>
      <c r="T470" s="18">
        <v>4.0</v>
      </c>
      <c r="U470" s="18">
        <v>79.0</v>
      </c>
      <c r="V470" s="24" t="s">
        <v>30426</v>
      </c>
      <c r="W470" s="10">
        <v>43723.0</v>
      </c>
      <c r="X470" s="24" t="s">
        <v>95</v>
      </c>
      <c r="Y470" s="1" t="s">
        <v>36</v>
      </c>
    </row>
    <row r="471">
      <c r="A471" s="24" t="s">
        <v>30427</v>
      </c>
      <c r="B471" s="24" t="s">
        <v>30428</v>
      </c>
      <c r="C471" s="24" t="s">
        <v>30429</v>
      </c>
      <c r="D471" s="17"/>
      <c r="E471" s="24" t="s">
        <v>30430</v>
      </c>
      <c r="F471" s="24" t="s">
        <v>30431</v>
      </c>
      <c r="G471" s="24" t="s">
        <v>30432</v>
      </c>
      <c r="H471" s="17"/>
      <c r="I471" s="17"/>
      <c r="J471" s="29" t="s">
        <v>30433</v>
      </c>
      <c r="K471" s="24" t="s">
        <v>61</v>
      </c>
      <c r="L471" s="24" t="s">
        <v>1091</v>
      </c>
      <c r="M471" s="24" t="s">
        <v>30276</v>
      </c>
      <c r="N471" s="24" t="s">
        <v>30434</v>
      </c>
      <c r="O471" s="24" t="s">
        <v>30435</v>
      </c>
      <c r="P471" s="18">
        <v>1.0</v>
      </c>
      <c r="Q471" s="17"/>
      <c r="R471" s="17"/>
      <c r="S471" s="17"/>
      <c r="T471" s="17"/>
      <c r="U471" s="18">
        <v>112.0</v>
      </c>
      <c r="V471" s="24" t="s">
        <v>30436</v>
      </c>
      <c r="W471" s="10">
        <v>44034.0</v>
      </c>
      <c r="X471" s="24" t="s">
        <v>95</v>
      </c>
      <c r="Y471" s="1" t="s">
        <v>199</v>
      </c>
    </row>
    <row r="472">
      <c r="A472" s="24" t="s">
        <v>30437</v>
      </c>
      <c r="B472" s="24" t="s">
        <v>30438</v>
      </c>
      <c r="C472" s="24" t="s">
        <v>29958</v>
      </c>
      <c r="D472" s="17"/>
      <c r="E472" s="17"/>
      <c r="F472" s="17"/>
      <c r="G472" s="17"/>
      <c r="H472" s="24" t="s">
        <v>30439</v>
      </c>
      <c r="I472" s="17"/>
      <c r="J472" s="29" t="s">
        <v>30440</v>
      </c>
      <c r="K472" s="24" t="s">
        <v>2309</v>
      </c>
      <c r="L472" s="24" t="s">
        <v>1091</v>
      </c>
      <c r="M472" s="24" t="s">
        <v>26418</v>
      </c>
      <c r="N472" s="24" t="s">
        <v>30441</v>
      </c>
      <c r="O472" s="24" t="s">
        <v>30442</v>
      </c>
      <c r="P472" s="18">
        <v>4.0</v>
      </c>
      <c r="Q472" s="18">
        <v>3.0</v>
      </c>
      <c r="R472" s="17"/>
      <c r="S472" s="18">
        <v>1.0</v>
      </c>
      <c r="T472" s="18">
        <v>2.0</v>
      </c>
      <c r="U472" s="18">
        <v>27.0</v>
      </c>
      <c r="V472" s="24" t="s">
        <v>30443</v>
      </c>
      <c r="W472" s="10">
        <v>43723.0</v>
      </c>
      <c r="X472" s="24" t="s">
        <v>95</v>
      </c>
      <c r="Y472" s="1" t="s">
        <v>36</v>
      </c>
    </row>
    <row r="473">
      <c r="A473" s="24" t="s">
        <v>30444</v>
      </c>
      <c r="B473" s="24" t="s">
        <v>30445</v>
      </c>
      <c r="C473" s="24" t="s">
        <v>29958</v>
      </c>
      <c r="D473" s="17"/>
      <c r="E473" s="17"/>
      <c r="F473" s="17"/>
      <c r="G473" s="17"/>
      <c r="H473" s="24" t="s">
        <v>30446</v>
      </c>
      <c r="I473" s="17"/>
      <c r="J473" s="29" t="s">
        <v>30447</v>
      </c>
      <c r="K473" s="24" t="s">
        <v>2309</v>
      </c>
      <c r="L473" s="24" t="s">
        <v>1091</v>
      </c>
      <c r="M473" s="24" t="s">
        <v>26418</v>
      </c>
      <c r="N473" s="24" t="s">
        <v>30448</v>
      </c>
      <c r="O473" s="24" t="s">
        <v>30449</v>
      </c>
      <c r="P473" s="18">
        <v>4.0</v>
      </c>
      <c r="Q473" s="18">
        <v>2.0</v>
      </c>
      <c r="R473" s="17"/>
      <c r="S473" s="18">
        <v>1.0</v>
      </c>
      <c r="T473" s="18">
        <v>11.0</v>
      </c>
      <c r="U473" s="18">
        <v>65.0</v>
      </c>
      <c r="V473" s="24" t="s">
        <v>30450</v>
      </c>
      <c r="W473" s="10">
        <v>43724.0</v>
      </c>
      <c r="X473" s="24" t="s">
        <v>95</v>
      </c>
      <c r="Y473" s="1" t="s">
        <v>36</v>
      </c>
    </row>
    <row r="474">
      <c r="A474" s="24" t="s">
        <v>30451</v>
      </c>
      <c r="B474" s="24" t="s">
        <v>30452</v>
      </c>
      <c r="C474" s="24" t="s">
        <v>30453</v>
      </c>
      <c r="D474" s="17"/>
      <c r="E474" s="24" t="s">
        <v>8177</v>
      </c>
      <c r="F474" s="17"/>
      <c r="G474" s="24" t="s">
        <v>6870</v>
      </c>
      <c r="H474" s="24" t="s">
        <v>30454</v>
      </c>
      <c r="I474" s="17"/>
      <c r="J474" s="29" t="s">
        <v>30455</v>
      </c>
      <c r="K474" s="24" t="s">
        <v>30</v>
      </c>
      <c r="L474" s="24" t="s">
        <v>1091</v>
      </c>
      <c r="M474" s="24" t="s">
        <v>26290</v>
      </c>
      <c r="N474" s="24" t="s">
        <v>30456</v>
      </c>
      <c r="O474" s="24" t="s">
        <v>30457</v>
      </c>
      <c r="P474" s="18">
        <v>1.0</v>
      </c>
      <c r="Q474" s="18">
        <v>1.0</v>
      </c>
      <c r="R474" s="17"/>
      <c r="S474" s="17"/>
      <c r="T474" s="17"/>
      <c r="U474" s="18">
        <v>10.0</v>
      </c>
      <c r="V474" s="24" t="s">
        <v>30458</v>
      </c>
      <c r="W474" s="10">
        <v>43969.0</v>
      </c>
      <c r="X474" s="17"/>
      <c r="Y474" s="1" t="s">
        <v>168</v>
      </c>
    </row>
    <row r="475">
      <c r="A475" s="24" t="s">
        <v>30459</v>
      </c>
      <c r="B475" s="24" t="s">
        <v>30460</v>
      </c>
      <c r="C475" s="24" t="s">
        <v>26723</v>
      </c>
      <c r="D475" s="17"/>
      <c r="E475" s="17"/>
      <c r="F475" s="17"/>
      <c r="G475" s="17"/>
      <c r="H475" s="17"/>
      <c r="I475" s="17"/>
      <c r="J475" s="29" t="s">
        <v>30461</v>
      </c>
      <c r="K475" s="24" t="s">
        <v>30</v>
      </c>
      <c r="L475" s="24" t="s">
        <v>51</v>
      </c>
      <c r="M475" s="24" t="s">
        <v>30462</v>
      </c>
      <c r="N475" s="24" t="s">
        <v>30463</v>
      </c>
      <c r="O475" s="24" t="s">
        <v>30464</v>
      </c>
      <c r="P475" s="18">
        <v>15.0</v>
      </c>
      <c r="Q475" s="18">
        <v>6.0</v>
      </c>
      <c r="R475" s="18">
        <v>1.0</v>
      </c>
      <c r="S475" s="18">
        <v>1.0</v>
      </c>
      <c r="T475" s="17"/>
      <c r="U475" s="18">
        <v>10.0</v>
      </c>
      <c r="V475" s="24" t="s">
        <v>30465</v>
      </c>
      <c r="W475" s="10">
        <v>44000.0</v>
      </c>
      <c r="X475" s="24" t="s">
        <v>95</v>
      </c>
      <c r="Y475" s="1" t="s">
        <v>199</v>
      </c>
    </row>
    <row r="476">
      <c r="A476" s="30" t="s">
        <v>30466</v>
      </c>
      <c r="B476" s="30" t="s">
        <v>30467</v>
      </c>
      <c r="C476" s="30" t="s">
        <v>30468</v>
      </c>
      <c r="D476" s="30" t="s">
        <v>30469</v>
      </c>
      <c r="E476" s="33"/>
      <c r="F476" s="33"/>
      <c r="G476" s="33"/>
      <c r="H476" s="33"/>
      <c r="I476" s="33"/>
      <c r="J476" s="31" t="s">
        <v>30470</v>
      </c>
      <c r="K476" s="30" t="s">
        <v>30</v>
      </c>
      <c r="L476" s="30" t="s">
        <v>51</v>
      </c>
      <c r="M476" s="30" t="s">
        <v>26969</v>
      </c>
      <c r="N476" s="30" t="s">
        <v>30471</v>
      </c>
      <c r="O476" s="30" t="s">
        <v>30472</v>
      </c>
      <c r="P476" s="30">
        <v>2.0</v>
      </c>
      <c r="Q476" s="30">
        <v>1.0</v>
      </c>
      <c r="R476" s="30">
        <v>2.0</v>
      </c>
      <c r="S476" s="33"/>
      <c r="T476" s="33"/>
      <c r="U476" s="30">
        <v>287.0</v>
      </c>
      <c r="V476" s="30" t="s">
        <v>30473</v>
      </c>
      <c r="W476" s="10">
        <v>43681.0</v>
      </c>
      <c r="X476" s="33"/>
      <c r="Y476" s="1"/>
    </row>
    <row r="477">
      <c r="A477" s="24" t="s">
        <v>30474</v>
      </c>
      <c r="B477" s="24" t="s">
        <v>30475</v>
      </c>
      <c r="C477" s="24" t="s">
        <v>30476</v>
      </c>
      <c r="D477" s="24" t="s">
        <v>30477</v>
      </c>
      <c r="E477" s="24" t="s">
        <v>30478</v>
      </c>
      <c r="F477" s="29" t="s">
        <v>30479</v>
      </c>
      <c r="G477" s="24" t="s">
        <v>27729</v>
      </c>
      <c r="H477" s="24" t="s">
        <v>30480</v>
      </c>
      <c r="I477" s="17"/>
      <c r="J477" s="29" t="s">
        <v>30481</v>
      </c>
      <c r="K477" s="24" t="s">
        <v>30</v>
      </c>
      <c r="L477" s="24" t="s">
        <v>51</v>
      </c>
      <c r="M477" s="24" t="s">
        <v>30482</v>
      </c>
      <c r="N477" s="24" t="s">
        <v>30483</v>
      </c>
      <c r="O477" s="24" t="s">
        <v>30484</v>
      </c>
      <c r="P477" s="18">
        <v>1.0</v>
      </c>
      <c r="Q477" s="18">
        <v>2.0</v>
      </c>
      <c r="R477" s="18">
        <v>4.0</v>
      </c>
      <c r="S477" s="18">
        <v>1.0</v>
      </c>
      <c r="T477" s="18">
        <v>9.0</v>
      </c>
      <c r="U477" s="18">
        <v>107.0</v>
      </c>
      <c r="V477" s="24" t="s">
        <v>30485</v>
      </c>
      <c r="W477" s="10">
        <v>43947.0</v>
      </c>
      <c r="X477" s="24" t="s">
        <v>95</v>
      </c>
      <c r="Y477" s="1" t="s">
        <v>36</v>
      </c>
    </row>
    <row r="478">
      <c r="A478" s="24" t="s">
        <v>30486</v>
      </c>
      <c r="B478" s="24" t="s">
        <v>30487</v>
      </c>
      <c r="C478" s="24" t="s">
        <v>30488</v>
      </c>
      <c r="D478" s="24" t="s">
        <v>30489</v>
      </c>
      <c r="E478" s="17"/>
      <c r="F478" s="17"/>
      <c r="G478" s="17"/>
      <c r="H478" s="17"/>
      <c r="I478" s="17"/>
      <c r="J478" s="29" t="s">
        <v>30490</v>
      </c>
      <c r="K478" s="24" t="s">
        <v>61</v>
      </c>
      <c r="L478" s="24" t="s">
        <v>1091</v>
      </c>
      <c r="M478" s="24" t="s">
        <v>30093</v>
      </c>
      <c r="N478" s="24" t="s">
        <v>30491</v>
      </c>
      <c r="O478" s="24" t="s">
        <v>30492</v>
      </c>
      <c r="P478" s="18">
        <v>1.0</v>
      </c>
      <c r="Q478" s="18">
        <v>1.0</v>
      </c>
      <c r="R478" s="17"/>
      <c r="S478" s="17"/>
      <c r="T478" s="17"/>
      <c r="U478" s="18">
        <v>247.0</v>
      </c>
      <c r="V478" s="24" t="s">
        <v>30493</v>
      </c>
      <c r="W478" s="10">
        <v>43943.0</v>
      </c>
      <c r="X478" s="17"/>
      <c r="Y478" s="1" t="s">
        <v>199</v>
      </c>
    </row>
    <row r="479">
      <c r="A479" s="24" t="s">
        <v>30494</v>
      </c>
      <c r="B479" s="24" t="s">
        <v>30495</v>
      </c>
      <c r="C479" s="24" t="s">
        <v>30496</v>
      </c>
      <c r="D479" s="17"/>
      <c r="E479" s="17"/>
      <c r="F479" s="17"/>
      <c r="G479" s="17"/>
      <c r="H479" s="17"/>
      <c r="I479" s="17"/>
      <c r="J479" s="29" t="s">
        <v>30497</v>
      </c>
      <c r="K479" s="24" t="s">
        <v>9123</v>
      </c>
      <c r="L479" s="24" t="s">
        <v>51</v>
      </c>
      <c r="M479" s="24" t="s">
        <v>30498</v>
      </c>
      <c r="N479" s="24" t="s">
        <v>30499</v>
      </c>
      <c r="O479" s="24" t="s">
        <v>30500</v>
      </c>
      <c r="P479" s="18">
        <v>1.0</v>
      </c>
      <c r="Q479" s="18">
        <v>2.0</v>
      </c>
      <c r="R479" s="18">
        <v>1.0</v>
      </c>
      <c r="S479" s="17"/>
      <c r="T479" s="17"/>
      <c r="U479" s="18">
        <v>18.0</v>
      </c>
      <c r="V479" s="24" t="s">
        <v>30501</v>
      </c>
      <c r="W479" s="10">
        <v>42866.0</v>
      </c>
      <c r="X479" s="17"/>
      <c r="Y479" s="1"/>
    </row>
    <row r="480">
      <c r="A480" s="24" t="s">
        <v>26007</v>
      </c>
      <c r="B480" s="24" t="s">
        <v>26008</v>
      </c>
      <c r="C480" s="24" t="s">
        <v>26009</v>
      </c>
      <c r="D480" s="17"/>
      <c r="E480" s="17"/>
      <c r="F480" s="17"/>
      <c r="G480" s="17"/>
      <c r="H480" s="17"/>
      <c r="I480" s="17"/>
      <c r="J480" s="29" t="s">
        <v>26010</v>
      </c>
      <c r="K480" s="24" t="s">
        <v>30</v>
      </c>
      <c r="L480" s="24" t="s">
        <v>10828</v>
      </c>
      <c r="M480" s="24" t="s">
        <v>26011</v>
      </c>
      <c r="N480" s="24" t="s">
        <v>26012</v>
      </c>
      <c r="O480" s="24" t="s">
        <v>26013</v>
      </c>
      <c r="P480" s="18">
        <v>2.0</v>
      </c>
      <c r="Q480" s="18">
        <v>2.0</v>
      </c>
      <c r="R480" s="17"/>
      <c r="S480" s="17"/>
      <c r="T480" s="17"/>
      <c r="U480" s="18">
        <v>42.0</v>
      </c>
      <c r="V480" s="24" t="s">
        <v>26014</v>
      </c>
      <c r="W480" s="10">
        <v>43929.0</v>
      </c>
      <c r="X480" s="17"/>
      <c r="Y480" s="1" t="s">
        <v>199</v>
      </c>
    </row>
    <row r="481">
      <c r="A481" s="24" t="s">
        <v>30502</v>
      </c>
      <c r="B481" s="24" t="s">
        <v>30503</v>
      </c>
      <c r="C481" s="24" t="s">
        <v>30504</v>
      </c>
      <c r="D481" s="17"/>
      <c r="E481" s="17"/>
      <c r="F481" s="17"/>
      <c r="G481" s="17"/>
      <c r="H481" s="17"/>
      <c r="I481" s="17"/>
      <c r="J481" s="29" t="s">
        <v>30505</v>
      </c>
      <c r="K481" s="24" t="s">
        <v>61</v>
      </c>
      <c r="L481" s="24" t="s">
        <v>1091</v>
      </c>
      <c r="M481" s="24" t="s">
        <v>29887</v>
      </c>
      <c r="N481" s="24" t="s">
        <v>30506</v>
      </c>
      <c r="O481" s="24" t="s">
        <v>30507</v>
      </c>
      <c r="P481" s="18">
        <v>1.0</v>
      </c>
      <c r="Q481" s="18">
        <v>1.0</v>
      </c>
      <c r="R481" s="17"/>
      <c r="S481" s="17"/>
      <c r="T481" s="17"/>
      <c r="U481" s="18">
        <v>4.0</v>
      </c>
      <c r="V481" s="24" t="s">
        <v>30508</v>
      </c>
      <c r="W481" s="10">
        <v>44013.0</v>
      </c>
      <c r="X481" s="17"/>
      <c r="Y481" s="1" t="s">
        <v>199</v>
      </c>
    </row>
    <row r="482">
      <c r="A482" s="30" t="s">
        <v>30509</v>
      </c>
      <c r="B482" s="30" t="s">
        <v>30510</v>
      </c>
      <c r="C482" s="30" t="s">
        <v>30511</v>
      </c>
      <c r="D482" s="30" t="s">
        <v>30512</v>
      </c>
      <c r="E482" s="30" t="s">
        <v>30513</v>
      </c>
      <c r="F482" s="33"/>
      <c r="G482" s="30" t="s">
        <v>30514</v>
      </c>
      <c r="H482" s="33"/>
      <c r="I482" s="33"/>
      <c r="J482" s="31" t="s">
        <v>30515</v>
      </c>
      <c r="K482" s="30" t="s">
        <v>61</v>
      </c>
      <c r="L482" s="30" t="s">
        <v>1091</v>
      </c>
      <c r="M482" s="30" t="s">
        <v>30276</v>
      </c>
      <c r="N482" s="30" t="s">
        <v>30516</v>
      </c>
      <c r="O482" s="30" t="s">
        <v>30517</v>
      </c>
      <c r="P482" s="30">
        <v>1.0</v>
      </c>
      <c r="Q482" s="30">
        <v>1.0</v>
      </c>
      <c r="R482" s="33"/>
      <c r="S482" s="33"/>
      <c r="T482" s="33"/>
      <c r="U482" s="30">
        <v>1.0</v>
      </c>
      <c r="V482" s="30" t="s">
        <v>30518</v>
      </c>
      <c r="W482" s="10">
        <v>44008.0</v>
      </c>
      <c r="X482" s="33"/>
      <c r="Y482" s="1" t="s">
        <v>199</v>
      </c>
    </row>
    <row r="483">
      <c r="A483" s="24" t="s">
        <v>30519</v>
      </c>
      <c r="B483" s="24" t="s">
        <v>26647</v>
      </c>
      <c r="C483" s="24" t="s">
        <v>30520</v>
      </c>
      <c r="D483" s="24" t="s">
        <v>30521</v>
      </c>
      <c r="E483" s="24" t="s">
        <v>30522</v>
      </c>
      <c r="F483" s="29" t="s">
        <v>30523</v>
      </c>
      <c r="G483" s="24" t="s">
        <v>30524</v>
      </c>
      <c r="H483" s="17"/>
      <c r="I483" s="17"/>
      <c r="J483" s="29" t="s">
        <v>30525</v>
      </c>
      <c r="K483" s="24" t="s">
        <v>61</v>
      </c>
      <c r="L483" s="24" t="s">
        <v>3469</v>
      </c>
      <c r="M483" s="24" t="s">
        <v>28012</v>
      </c>
      <c r="N483" s="24" t="s">
        <v>30526</v>
      </c>
      <c r="O483" s="24" t="s">
        <v>30527</v>
      </c>
      <c r="P483" s="18">
        <v>1.0</v>
      </c>
      <c r="Q483" s="18">
        <v>1.0</v>
      </c>
      <c r="R483" s="17"/>
      <c r="S483" s="17"/>
      <c r="T483" s="17"/>
      <c r="U483" s="18">
        <v>462.0</v>
      </c>
      <c r="V483" s="24" t="s">
        <v>30528</v>
      </c>
      <c r="W483" s="10">
        <v>42492.0</v>
      </c>
      <c r="X483" s="24" t="s">
        <v>95</v>
      </c>
      <c r="Y483" s="1" t="s">
        <v>36</v>
      </c>
    </row>
    <row r="484">
      <c r="A484" s="24" t="s">
        <v>30529</v>
      </c>
      <c r="B484" s="24" t="s">
        <v>30530</v>
      </c>
      <c r="C484" s="24" t="s">
        <v>30531</v>
      </c>
      <c r="D484" s="17"/>
      <c r="E484" s="17"/>
      <c r="F484" s="17"/>
      <c r="G484" s="17"/>
      <c r="H484" s="17"/>
      <c r="I484" s="17"/>
      <c r="J484" s="29" t="s">
        <v>30532</v>
      </c>
      <c r="K484" s="24" t="s">
        <v>401</v>
      </c>
      <c r="L484" s="24" t="s">
        <v>51</v>
      </c>
      <c r="M484" s="24" t="s">
        <v>30533</v>
      </c>
      <c r="N484" s="24" t="s">
        <v>30534</v>
      </c>
      <c r="O484" s="24" t="s">
        <v>30535</v>
      </c>
      <c r="P484" s="18">
        <v>18.0</v>
      </c>
      <c r="Q484" s="18">
        <v>5.0</v>
      </c>
      <c r="R484" s="18">
        <v>1.0</v>
      </c>
      <c r="S484" s="18">
        <v>1.0</v>
      </c>
      <c r="T484" s="17"/>
      <c r="U484" s="18">
        <v>6.0</v>
      </c>
      <c r="V484" s="24" t="s">
        <v>30536</v>
      </c>
      <c r="W484" s="10">
        <v>44005.0</v>
      </c>
      <c r="X484" s="24" t="s">
        <v>95</v>
      </c>
      <c r="Y484" s="1" t="s">
        <v>199</v>
      </c>
    </row>
    <row r="485">
      <c r="A485" s="24" t="s">
        <v>30537</v>
      </c>
      <c r="B485" s="24" t="s">
        <v>30538</v>
      </c>
      <c r="C485" s="24" t="s">
        <v>30539</v>
      </c>
      <c r="D485" s="24" t="s">
        <v>30540</v>
      </c>
      <c r="E485" s="24" t="s">
        <v>30541</v>
      </c>
      <c r="F485" s="17"/>
      <c r="G485" s="17"/>
      <c r="H485" s="17"/>
      <c r="I485" s="17"/>
      <c r="J485" s="29" t="s">
        <v>30542</v>
      </c>
      <c r="K485" s="24" t="s">
        <v>61</v>
      </c>
      <c r="L485" s="24" t="s">
        <v>1091</v>
      </c>
      <c r="M485" s="24" t="s">
        <v>30276</v>
      </c>
      <c r="N485" s="24" t="s">
        <v>30543</v>
      </c>
      <c r="O485" s="24" t="s">
        <v>30544</v>
      </c>
      <c r="P485" s="18">
        <v>1.0</v>
      </c>
      <c r="Q485" s="18">
        <v>1.0</v>
      </c>
      <c r="R485" s="17"/>
      <c r="S485" s="17"/>
      <c r="T485" s="17"/>
      <c r="U485" s="18">
        <v>1.0</v>
      </c>
      <c r="V485" s="24" t="s">
        <v>30545</v>
      </c>
      <c r="W485" s="10">
        <v>44004.0</v>
      </c>
      <c r="X485" s="24" t="s">
        <v>135</v>
      </c>
      <c r="Y485" s="1" t="s">
        <v>199</v>
      </c>
    </row>
    <row r="486">
      <c r="A486" s="24" t="s">
        <v>30546</v>
      </c>
      <c r="B486" s="24" t="s">
        <v>30547</v>
      </c>
      <c r="C486" s="24" t="s">
        <v>30548</v>
      </c>
      <c r="D486" s="17"/>
      <c r="E486" s="17"/>
      <c r="F486" s="17"/>
      <c r="G486" s="17"/>
      <c r="H486" s="17"/>
      <c r="I486" s="17"/>
      <c r="J486" s="29" t="s">
        <v>30549</v>
      </c>
      <c r="K486" s="24" t="s">
        <v>30</v>
      </c>
      <c r="L486" s="24" t="s">
        <v>51</v>
      </c>
      <c r="M486" s="24" t="s">
        <v>51</v>
      </c>
      <c r="N486" s="24" t="s">
        <v>30550</v>
      </c>
      <c r="O486" s="24" t="s">
        <v>30551</v>
      </c>
      <c r="P486" s="18">
        <v>29.0</v>
      </c>
      <c r="Q486" s="18">
        <v>12.0</v>
      </c>
      <c r="R486" s="17"/>
      <c r="S486" s="18">
        <v>3.0</v>
      </c>
      <c r="T486" s="17"/>
      <c r="U486" s="18">
        <v>17.0</v>
      </c>
      <c r="V486" s="24" t="s">
        <v>30552</v>
      </c>
      <c r="W486" s="10">
        <v>42397.0</v>
      </c>
      <c r="X486" s="24" t="s">
        <v>95</v>
      </c>
      <c r="Y486" s="1" t="s">
        <v>199</v>
      </c>
    </row>
    <row r="487">
      <c r="A487" s="24" t="s">
        <v>30553</v>
      </c>
      <c r="B487" s="24" t="s">
        <v>30554</v>
      </c>
      <c r="C487" s="24" t="s">
        <v>30555</v>
      </c>
      <c r="D487" s="17"/>
      <c r="E487" s="17"/>
      <c r="F487" s="17"/>
      <c r="G487" s="17"/>
      <c r="H487" s="17"/>
      <c r="I487" s="17"/>
      <c r="J487" s="29" t="s">
        <v>30556</v>
      </c>
      <c r="K487" s="24" t="s">
        <v>61</v>
      </c>
      <c r="L487" s="24" t="s">
        <v>1091</v>
      </c>
      <c r="M487" s="24" t="s">
        <v>30276</v>
      </c>
      <c r="N487" s="24" t="s">
        <v>30557</v>
      </c>
      <c r="O487" s="24" t="s">
        <v>30558</v>
      </c>
      <c r="P487" s="18">
        <v>1.0</v>
      </c>
      <c r="Q487" s="18">
        <v>2.0</v>
      </c>
      <c r="R487" s="17"/>
      <c r="S487" s="17"/>
      <c r="T487" s="17"/>
      <c r="U487" s="18">
        <v>42.0</v>
      </c>
      <c r="V487" s="24" t="s">
        <v>30559</v>
      </c>
      <c r="W487" s="10">
        <v>43943.0</v>
      </c>
      <c r="X487" s="17"/>
      <c r="Y487" s="1" t="s">
        <v>199</v>
      </c>
    </row>
    <row r="488">
      <c r="A488" s="24" t="s">
        <v>30560</v>
      </c>
      <c r="B488" s="24" t="s">
        <v>30561</v>
      </c>
      <c r="C488" s="24" t="s">
        <v>30562</v>
      </c>
      <c r="D488" s="24" t="s">
        <v>30563</v>
      </c>
      <c r="E488" s="17"/>
      <c r="F488" s="24" t="s">
        <v>30564</v>
      </c>
      <c r="G488" s="24" t="s">
        <v>30565</v>
      </c>
      <c r="H488" s="17"/>
      <c r="I488" s="17"/>
      <c r="J488" s="29" t="s">
        <v>30566</v>
      </c>
      <c r="K488" s="24" t="s">
        <v>30</v>
      </c>
      <c r="L488" s="24" t="s">
        <v>79</v>
      </c>
      <c r="M488" s="24" t="s">
        <v>30567</v>
      </c>
      <c r="N488" s="24" t="s">
        <v>30568</v>
      </c>
      <c r="O488" s="24" t="s">
        <v>30569</v>
      </c>
      <c r="P488" s="18">
        <v>2.0</v>
      </c>
      <c r="Q488" s="18">
        <v>2.0</v>
      </c>
      <c r="R488" s="17"/>
      <c r="S488" s="17"/>
      <c r="T488" s="17"/>
      <c r="U488" s="18">
        <v>6.0</v>
      </c>
      <c r="V488" s="24" t="s">
        <v>30570</v>
      </c>
      <c r="W488" s="10">
        <v>43993.0</v>
      </c>
      <c r="X488" s="24" t="s">
        <v>95</v>
      </c>
      <c r="Y488" s="1" t="s">
        <v>36</v>
      </c>
    </row>
  </sheetData>
  <dataValidations>
    <dataValidation type="list" allowBlank="1" sqref="X2:X488">
      <formula1>"A,I,P"</formula1>
    </dataValidation>
    <dataValidation type="list" allowBlank="1" sqref="Y2:Y488">
      <formula1>"unrelated,mainrepo,extension/clon,teaching,research,development,learning"</formula1>
    </dataValidation>
  </dataValidations>
  <hyperlinks>
    <hyperlink r:id="rId1" ref="J2"/>
    <hyperlink r:id="rId2" ref="J3"/>
    <hyperlink r:id="rId3" ref="J4"/>
    <hyperlink r:id="rId4" ref="J5"/>
    <hyperlink r:id="rId5" ref="J6"/>
    <hyperlink r:id="rId6" ref="J7"/>
    <hyperlink r:id="rId7" ref="B8"/>
    <hyperlink r:id="rId8" ref="J8"/>
    <hyperlink r:id="rId9" ref="J9"/>
    <hyperlink r:id="rId10" ref="J10"/>
    <hyperlink r:id="rId11" ref="J11"/>
    <hyperlink r:id="rId12" ref="J12"/>
    <hyperlink r:id="rId13" ref="J13"/>
    <hyperlink r:id="rId14" ref="J14"/>
    <hyperlink r:id="rId15" ref="J15"/>
    <hyperlink r:id="rId16" ref="J16"/>
    <hyperlink r:id="rId17" ref="J17"/>
    <hyperlink r:id="rId18" ref="J18"/>
    <hyperlink r:id="rId19" ref="J19"/>
    <hyperlink r:id="rId20" ref="J20"/>
    <hyperlink r:id="rId21" ref="J21"/>
    <hyperlink r:id="rId22" ref="J22"/>
    <hyperlink r:id="rId23" ref="J23"/>
    <hyperlink r:id="rId24" ref="J24"/>
    <hyperlink r:id="rId25" ref="J25"/>
    <hyperlink r:id="rId26" ref="J26"/>
    <hyperlink r:id="rId27" ref="J27"/>
    <hyperlink r:id="rId28" ref="J28"/>
    <hyperlink r:id="rId29" ref="J29"/>
    <hyperlink r:id="rId30" ref="J30"/>
    <hyperlink r:id="rId31" ref="J31"/>
    <hyperlink r:id="rId32" ref="J32"/>
    <hyperlink r:id="rId33" ref="J33"/>
    <hyperlink r:id="rId34" ref="J34"/>
    <hyperlink r:id="rId35" ref="J35"/>
    <hyperlink r:id="rId36" ref="J36"/>
    <hyperlink r:id="rId37" ref="J37"/>
    <hyperlink r:id="rId38" ref="J38"/>
    <hyperlink r:id="rId39" ref="J39"/>
    <hyperlink r:id="rId40" ref="J40"/>
    <hyperlink r:id="rId41" ref="J41"/>
    <hyperlink r:id="rId42" ref="J42"/>
    <hyperlink r:id="rId43" ref="J43"/>
    <hyperlink r:id="rId44" ref="J44"/>
    <hyperlink r:id="rId45" ref="J45"/>
    <hyperlink r:id="rId46" ref="B46"/>
    <hyperlink r:id="rId47" ref="J46"/>
    <hyperlink r:id="rId48" ref="J47"/>
    <hyperlink r:id="rId49" ref="J48"/>
    <hyperlink r:id="rId50" ref="J49"/>
    <hyperlink r:id="rId51" ref="J50"/>
    <hyperlink r:id="rId52" ref="F51"/>
    <hyperlink r:id="rId53" ref="J51"/>
    <hyperlink r:id="rId54" ref="J52"/>
    <hyperlink r:id="rId55" ref="J53"/>
    <hyperlink r:id="rId56" ref="J54"/>
    <hyperlink r:id="rId57" ref="J55"/>
    <hyperlink r:id="rId58" ref="J56"/>
    <hyperlink r:id="rId59" ref="J57"/>
    <hyperlink r:id="rId60" ref="J58"/>
    <hyperlink r:id="rId61" ref="J59"/>
    <hyperlink r:id="rId62" ref="J60"/>
    <hyperlink r:id="rId63" ref="J61"/>
    <hyperlink r:id="rId64" ref="J62"/>
    <hyperlink r:id="rId65" ref="J63"/>
    <hyperlink r:id="rId66" ref="J64"/>
    <hyperlink r:id="rId67" ref="J65"/>
    <hyperlink r:id="rId68" ref="J66"/>
    <hyperlink r:id="rId69" ref="J67"/>
    <hyperlink r:id="rId70" ref="J68"/>
    <hyperlink r:id="rId71" ref="J69"/>
    <hyperlink r:id="rId72" ref="J70"/>
    <hyperlink r:id="rId73" ref="F71"/>
    <hyperlink r:id="rId74" ref="J71"/>
    <hyperlink r:id="rId75" ref="J72"/>
    <hyperlink r:id="rId76" ref="J73"/>
    <hyperlink r:id="rId77" ref="J74"/>
    <hyperlink r:id="rId78" ref="J75"/>
    <hyperlink r:id="rId79" ref="J76"/>
    <hyperlink r:id="rId80" ref="J77"/>
    <hyperlink r:id="rId81" ref="J78"/>
    <hyperlink r:id="rId82" ref="J79"/>
    <hyperlink r:id="rId83" ref="J80"/>
    <hyperlink r:id="rId84" ref="J81"/>
    <hyperlink r:id="rId85" ref="J82"/>
    <hyperlink r:id="rId86" ref="J83"/>
    <hyperlink r:id="rId87" ref="J84"/>
    <hyperlink r:id="rId88" ref="J85"/>
    <hyperlink r:id="rId89" ref="J86"/>
    <hyperlink r:id="rId90" ref="J87"/>
    <hyperlink r:id="rId91" ref="J88"/>
    <hyperlink r:id="rId92" ref="J89"/>
    <hyperlink r:id="rId93" ref="J90"/>
    <hyperlink r:id="rId94" ref="J91"/>
    <hyperlink r:id="rId95" ref="J92"/>
    <hyperlink r:id="rId96" ref="J93"/>
    <hyperlink r:id="rId97" ref="J94"/>
    <hyperlink r:id="rId98" ref="J95"/>
    <hyperlink r:id="rId99" ref="J96"/>
    <hyperlink r:id="rId100" ref="J97"/>
    <hyperlink r:id="rId101" ref="J98"/>
    <hyperlink r:id="rId102" ref="J99"/>
    <hyperlink r:id="rId103" ref="J100"/>
    <hyperlink r:id="rId104" ref="J101"/>
    <hyperlink r:id="rId105" ref="J102"/>
    <hyperlink r:id="rId106" ref="J103"/>
    <hyperlink r:id="rId107" ref="E104"/>
    <hyperlink r:id="rId108" ref="J104"/>
    <hyperlink r:id="rId109" ref="J105"/>
    <hyperlink r:id="rId110" ref="J106"/>
    <hyperlink r:id="rId111" ref="J107"/>
    <hyperlink r:id="rId112" ref="J108"/>
    <hyperlink r:id="rId113" ref="J109"/>
    <hyperlink r:id="rId114" ref="J110"/>
    <hyperlink r:id="rId115" ref="J111"/>
    <hyperlink r:id="rId116" ref="J112"/>
    <hyperlink r:id="rId117" ref="J113"/>
    <hyperlink r:id="rId118" ref="J114"/>
    <hyperlink r:id="rId119" ref="J115"/>
    <hyperlink r:id="rId120" ref="J116"/>
    <hyperlink r:id="rId121" ref="J117"/>
    <hyperlink r:id="rId122" ref="J118"/>
    <hyperlink r:id="rId123" ref="J119"/>
    <hyperlink r:id="rId124" ref="J120"/>
    <hyperlink r:id="rId125" ref="J121"/>
    <hyperlink r:id="rId126" ref="J122"/>
    <hyperlink r:id="rId127" ref="J123"/>
    <hyperlink r:id="rId128" ref="J124"/>
    <hyperlink r:id="rId129" ref="J125"/>
    <hyperlink r:id="rId130" ref="J126"/>
    <hyperlink r:id="rId131" ref="J127"/>
    <hyperlink r:id="rId132" ref="J128"/>
    <hyperlink r:id="rId133" ref="J129"/>
    <hyperlink r:id="rId134" ref="J130"/>
    <hyperlink r:id="rId135" ref="J131"/>
    <hyperlink r:id="rId136" ref="J132"/>
    <hyperlink r:id="rId137" ref="J133"/>
    <hyperlink r:id="rId138" ref="J134"/>
    <hyperlink r:id="rId139" ref="J135"/>
    <hyperlink r:id="rId140" ref="J136"/>
    <hyperlink r:id="rId141" ref="J137"/>
    <hyperlink r:id="rId142" ref="J138"/>
    <hyperlink r:id="rId143" ref="J139"/>
    <hyperlink r:id="rId144" ref="J140"/>
    <hyperlink r:id="rId145" ref="J141"/>
    <hyperlink r:id="rId146" ref="J142"/>
    <hyperlink r:id="rId147" ref="J143"/>
    <hyperlink r:id="rId148" ref="J144"/>
    <hyperlink r:id="rId149" ref="J145"/>
    <hyperlink r:id="rId150" ref="J146"/>
    <hyperlink r:id="rId151" ref="J147"/>
    <hyperlink r:id="rId152" ref="J148"/>
    <hyperlink r:id="rId153" ref="J149"/>
    <hyperlink r:id="rId154" ref="J150"/>
    <hyperlink r:id="rId155" ref="J151"/>
    <hyperlink r:id="rId156" ref="J152"/>
    <hyperlink r:id="rId157" ref="J153"/>
    <hyperlink r:id="rId158" ref="J154"/>
    <hyperlink r:id="rId159" ref="J155"/>
    <hyperlink r:id="rId160" ref="J156"/>
    <hyperlink r:id="rId161" ref="J157"/>
    <hyperlink r:id="rId162" ref="J158"/>
    <hyperlink r:id="rId163" ref="J159"/>
    <hyperlink r:id="rId164" ref="J160"/>
    <hyperlink r:id="rId165" ref="J161"/>
    <hyperlink r:id="rId166" ref="J162"/>
    <hyperlink r:id="rId167" ref="J163"/>
    <hyperlink r:id="rId168" ref="J164"/>
    <hyperlink r:id="rId169" ref="J165"/>
    <hyperlink r:id="rId170" ref="J166"/>
    <hyperlink r:id="rId171" ref="J167"/>
    <hyperlink r:id="rId172" ref="J168"/>
    <hyperlink r:id="rId173" ref="J169"/>
    <hyperlink r:id="rId174" ref="J170"/>
    <hyperlink r:id="rId175" ref="J171"/>
    <hyperlink r:id="rId176" ref="J172"/>
    <hyperlink r:id="rId177" ref="J173"/>
    <hyperlink r:id="rId178" ref="J174"/>
    <hyperlink r:id="rId179" ref="J175"/>
    <hyperlink r:id="rId180" ref="J176"/>
    <hyperlink r:id="rId181" ref="J177"/>
    <hyperlink r:id="rId182" ref="J178"/>
    <hyperlink r:id="rId183" ref="J179"/>
    <hyperlink r:id="rId184" ref="J180"/>
    <hyperlink r:id="rId185" ref="J181"/>
    <hyperlink r:id="rId186" ref="J182"/>
    <hyperlink r:id="rId187" ref="J183"/>
    <hyperlink r:id="rId188" ref="J184"/>
    <hyperlink r:id="rId189" ref="J185"/>
    <hyperlink r:id="rId190" ref="J186"/>
    <hyperlink r:id="rId191" ref="J187"/>
    <hyperlink r:id="rId192" ref="J188"/>
    <hyperlink r:id="rId193" ref="J189"/>
    <hyperlink r:id="rId194" ref="J190"/>
    <hyperlink r:id="rId195" ref="J191"/>
    <hyperlink r:id="rId196" ref="J192"/>
    <hyperlink r:id="rId197" ref="J193"/>
    <hyperlink r:id="rId198" ref="J194"/>
    <hyperlink r:id="rId199" ref="J195"/>
    <hyperlink r:id="rId200" ref="J196"/>
    <hyperlink r:id="rId201" ref="J197"/>
    <hyperlink r:id="rId202" ref="J198"/>
    <hyperlink r:id="rId203" ref="J199"/>
    <hyperlink r:id="rId204" ref="J200"/>
    <hyperlink r:id="rId205" ref="J201"/>
    <hyperlink r:id="rId206" ref="J202"/>
    <hyperlink r:id="rId207" ref="J203"/>
    <hyperlink r:id="rId208" ref="J204"/>
    <hyperlink r:id="rId209" ref="J205"/>
    <hyperlink r:id="rId210" ref="J206"/>
    <hyperlink r:id="rId211" ref="J207"/>
    <hyperlink r:id="rId212" ref="J208"/>
    <hyperlink r:id="rId213" ref="J209"/>
    <hyperlink r:id="rId214" ref="J210"/>
    <hyperlink r:id="rId215" ref="J211"/>
    <hyperlink r:id="rId216" ref="J212"/>
    <hyperlink r:id="rId217" ref="J213"/>
    <hyperlink r:id="rId218" ref="J214"/>
    <hyperlink r:id="rId219" ref="J215"/>
    <hyperlink r:id="rId220" ref="F216"/>
    <hyperlink r:id="rId221" ref="J216"/>
    <hyperlink r:id="rId222" ref="J217"/>
    <hyperlink r:id="rId223" ref="J218"/>
    <hyperlink r:id="rId224" ref="F219"/>
    <hyperlink r:id="rId225" ref="J219"/>
    <hyperlink r:id="rId226" ref="J220"/>
    <hyperlink r:id="rId227" ref="J221"/>
    <hyperlink r:id="rId228" ref="J222"/>
    <hyperlink r:id="rId229" ref="J223"/>
    <hyperlink r:id="rId230" ref="J224"/>
    <hyperlink r:id="rId231" ref="J225"/>
    <hyperlink r:id="rId232" ref="J226"/>
    <hyperlink r:id="rId233" ref="J227"/>
    <hyperlink r:id="rId234" ref="J228"/>
    <hyperlink r:id="rId235" ref="J229"/>
    <hyperlink r:id="rId236" ref="J230"/>
    <hyperlink r:id="rId237" ref="J231"/>
    <hyperlink r:id="rId238" ref="J232"/>
    <hyperlink r:id="rId239" ref="J233"/>
    <hyperlink r:id="rId240" ref="J234"/>
    <hyperlink r:id="rId241" ref="J235"/>
    <hyperlink r:id="rId242" ref="J236"/>
    <hyperlink r:id="rId243" ref="J237"/>
    <hyperlink r:id="rId244" ref="J238"/>
    <hyperlink r:id="rId245" ref="J239"/>
    <hyperlink r:id="rId246" ref="J240"/>
    <hyperlink r:id="rId247" ref="J241"/>
    <hyperlink r:id="rId248" ref="J242"/>
    <hyperlink r:id="rId249" ref="J243"/>
    <hyperlink r:id="rId250" ref="J244"/>
    <hyperlink r:id="rId251" ref="J245"/>
    <hyperlink r:id="rId252" ref="F246"/>
    <hyperlink r:id="rId253" ref="J246"/>
    <hyperlink r:id="rId254" ref="J247"/>
    <hyperlink r:id="rId255" ref="J248"/>
    <hyperlink r:id="rId256" ref="J249"/>
    <hyperlink r:id="rId257" ref="F250"/>
    <hyperlink r:id="rId258" ref="J250"/>
    <hyperlink r:id="rId259" ref="J251"/>
    <hyperlink r:id="rId260" ref="J252"/>
    <hyperlink r:id="rId261" ref="J253"/>
    <hyperlink r:id="rId262" ref="J254"/>
    <hyperlink r:id="rId263" ref="J255"/>
    <hyperlink r:id="rId264" ref="J256"/>
    <hyperlink r:id="rId265" ref="J257"/>
    <hyperlink r:id="rId266" ref="J258"/>
    <hyperlink r:id="rId267" ref="J259"/>
    <hyperlink r:id="rId268" ref="J260"/>
    <hyperlink r:id="rId269" ref="J261"/>
    <hyperlink r:id="rId270" ref="J262"/>
    <hyperlink r:id="rId271" ref="J263"/>
    <hyperlink r:id="rId272" ref="J264"/>
    <hyperlink r:id="rId273" ref="J265"/>
    <hyperlink r:id="rId274" ref="J266"/>
    <hyperlink r:id="rId275" ref="J267"/>
    <hyperlink r:id="rId276" ref="J268"/>
    <hyperlink r:id="rId277" ref="J269"/>
    <hyperlink r:id="rId278" ref="J270"/>
    <hyperlink r:id="rId279" ref="J271"/>
    <hyperlink r:id="rId280" ref="J272"/>
    <hyperlink r:id="rId281" ref="J273"/>
    <hyperlink r:id="rId282" ref="J274"/>
    <hyperlink r:id="rId283" ref="J275"/>
    <hyperlink r:id="rId284" ref="J276"/>
    <hyperlink r:id="rId285" ref="J277"/>
    <hyperlink r:id="rId286" ref="J278"/>
    <hyperlink r:id="rId287" ref="J279"/>
    <hyperlink r:id="rId288" ref="J280"/>
    <hyperlink r:id="rId289" ref="J281"/>
    <hyperlink r:id="rId290" ref="J282"/>
    <hyperlink r:id="rId291" ref="J283"/>
    <hyperlink r:id="rId292" ref="J284"/>
    <hyperlink r:id="rId293" ref="J285"/>
    <hyperlink r:id="rId294" ref="J286"/>
    <hyperlink r:id="rId295" ref="J287"/>
    <hyperlink r:id="rId296" ref="J288"/>
    <hyperlink r:id="rId297" ref="J289"/>
    <hyperlink r:id="rId298" ref="J290"/>
    <hyperlink r:id="rId299" ref="J291"/>
    <hyperlink r:id="rId300" ref="J292"/>
    <hyperlink r:id="rId301" ref="J293"/>
    <hyperlink r:id="rId302" ref="J294"/>
    <hyperlink r:id="rId303" ref="J295"/>
    <hyperlink r:id="rId304" ref="J296"/>
    <hyperlink r:id="rId305" ref="J297"/>
    <hyperlink r:id="rId306" ref="J298"/>
    <hyperlink r:id="rId307" ref="J299"/>
    <hyperlink r:id="rId308" ref="J300"/>
    <hyperlink r:id="rId309" ref="J301"/>
    <hyperlink r:id="rId310" ref="J302"/>
    <hyperlink r:id="rId311" ref="J303"/>
    <hyperlink r:id="rId312" ref="J304"/>
    <hyperlink r:id="rId313" ref="J305"/>
    <hyperlink r:id="rId314" ref="J306"/>
    <hyperlink r:id="rId315" ref="J307"/>
    <hyperlink r:id="rId316" ref="J308"/>
    <hyperlink r:id="rId317" ref="J309"/>
    <hyperlink r:id="rId318" ref="J310"/>
    <hyperlink r:id="rId319" ref="J311"/>
    <hyperlink r:id="rId320" ref="J312"/>
    <hyperlink r:id="rId321" ref="J313"/>
    <hyperlink r:id="rId322" ref="J314"/>
    <hyperlink r:id="rId323" ref="J315"/>
    <hyperlink r:id="rId324" ref="J316"/>
    <hyperlink r:id="rId325" ref="E317"/>
    <hyperlink r:id="rId326" ref="J317"/>
    <hyperlink r:id="rId327" ref="J318"/>
    <hyperlink r:id="rId328" ref="J319"/>
    <hyperlink r:id="rId329" ref="J320"/>
    <hyperlink r:id="rId330" ref="J321"/>
    <hyperlink r:id="rId331" ref="J322"/>
    <hyperlink r:id="rId332" ref="J323"/>
    <hyperlink r:id="rId333" ref="J324"/>
    <hyperlink r:id="rId334" ref="J325"/>
    <hyperlink r:id="rId335" ref="J326"/>
    <hyperlink r:id="rId336" ref="J327"/>
    <hyperlink r:id="rId337" ref="J328"/>
    <hyperlink r:id="rId338" ref="J329"/>
    <hyperlink r:id="rId339" ref="J330"/>
    <hyperlink r:id="rId340" ref="J331"/>
    <hyperlink r:id="rId341" ref="J332"/>
    <hyperlink r:id="rId342" ref="J333"/>
    <hyperlink r:id="rId343" ref="J334"/>
    <hyperlink r:id="rId344" ref="J335"/>
    <hyperlink r:id="rId345" ref="J336"/>
    <hyperlink r:id="rId346" ref="J337"/>
    <hyperlink r:id="rId347" ref="J338"/>
    <hyperlink r:id="rId348" ref="J339"/>
    <hyperlink r:id="rId349" ref="J340"/>
    <hyperlink r:id="rId350" ref="J341"/>
    <hyperlink r:id="rId351" ref="J342"/>
    <hyperlink r:id="rId352" ref="J343"/>
    <hyperlink r:id="rId353" ref="J344"/>
    <hyperlink r:id="rId354" ref="J345"/>
    <hyperlink r:id="rId355" ref="J346"/>
    <hyperlink r:id="rId356" ref="J347"/>
    <hyperlink r:id="rId357" ref="J348"/>
    <hyperlink r:id="rId358" ref="J349"/>
    <hyperlink r:id="rId359" ref="J350"/>
    <hyperlink r:id="rId360" ref="J351"/>
    <hyperlink r:id="rId361" ref="J352"/>
    <hyperlink r:id="rId362" ref="J353"/>
    <hyperlink r:id="rId363" ref="J354"/>
    <hyperlink r:id="rId364" ref="J355"/>
    <hyperlink r:id="rId365" ref="J356"/>
    <hyperlink r:id="rId366" ref="J357"/>
    <hyperlink r:id="rId367" ref="J358"/>
    <hyperlink r:id="rId368" ref="J359"/>
    <hyperlink r:id="rId369" ref="J360"/>
    <hyperlink r:id="rId370" ref="J361"/>
    <hyperlink r:id="rId371" ref="J362"/>
    <hyperlink r:id="rId372" ref="J363"/>
    <hyperlink r:id="rId373" ref="J364"/>
    <hyperlink r:id="rId374" ref="J365"/>
    <hyperlink r:id="rId375" ref="J366"/>
    <hyperlink r:id="rId376" ref="J367"/>
    <hyperlink r:id="rId377" ref="J368"/>
    <hyperlink r:id="rId378" ref="J369"/>
    <hyperlink r:id="rId379" ref="J370"/>
    <hyperlink r:id="rId380" ref="E371"/>
    <hyperlink r:id="rId381" ref="J371"/>
    <hyperlink r:id="rId382" ref="J372"/>
    <hyperlink r:id="rId383" ref="J373"/>
    <hyperlink r:id="rId384" ref="J374"/>
    <hyperlink r:id="rId385" ref="J375"/>
    <hyperlink r:id="rId386" ref="J376"/>
    <hyperlink r:id="rId387" ref="J377"/>
    <hyperlink r:id="rId388" ref="J378"/>
    <hyperlink r:id="rId389" ref="J379"/>
    <hyperlink r:id="rId390" ref="J380"/>
    <hyperlink r:id="rId391" ref="J381"/>
    <hyperlink r:id="rId392" ref="J382"/>
    <hyperlink r:id="rId393" ref="J383"/>
    <hyperlink r:id="rId394" ref="J384"/>
    <hyperlink r:id="rId395" ref="J385"/>
    <hyperlink r:id="rId396" ref="J386"/>
    <hyperlink r:id="rId397" ref="J387"/>
    <hyperlink r:id="rId398" ref="J388"/>
    <hyperlink r:id="rId399" ref="J389"/>
    <hyperlink r:id="rId400" ref="J390"/>
    <hyperlink r:id="rId401" ref="J391"/>
    <hyperlink r:id="rId402" ref="J392"/>
    <hyperlink r:id="rId403" ref="J393"/>
    <hyperlink r:id="rId404" ref="J394"/>
    <hyperlink r:id="rId405" ref="H395"/>
    <hyperlink r:id="rId406" ref="J395"/>
    <hyperlink r:id="rId407" ref="J396"/>
    <hyperlink r:id="rId408" ref="J397"/>
    <hyperlink r:id="rId409" ref="J398"/>
    <hyperlink r:id="rId410" ref="J399"/>
    <hyperlink r:id="rId411" ref="J400"/>
    <hyperlink r:id="rId412" ref="J401"/>
    <hyperlink r:id="rId413" ref="J402"/>
    <hyperlink r:id="rId414" ref="J403"/>
    <hyperlink r:id="rId415" ref="J404"/>
    <hyperlink r:id="rId416" ref="J405"/>
    <hyperlink r:id="rId417" ref="J406"/>
    <hyperlink r:id="rId418" ref="J407"/>
    <hyperlink r:id="rId419" ref="J408"/>
    <hyperlink r:id="rId420" ref="J409"/>
    <hyperlink r:id="rId421" ref="J410"/>
    <hyperlink r:id="rId422" ref="J411"/>
    <hyperlink r:id="rId423" ref="F412"/>
    <hyperlink r:id="rId424" ref="J412"/>
    <hyperlink r:id="rId425" ref="J413"/>
    <hyperlink r:id="rId426" ref="J414"/>
    <hyperlink r:id="rId427" ref="F415"/>
    <hyperlink r:id="rId428" ref="J415"/>
    <hyperlink r:id="rId429" ref="J416"/>
    <hyperlink r:id="rId430" ref="J417"/>
    <hyperlink r:id="rId431" ref="J418"/>
    <hyperlink r:id="rId432" ref="J419"/>
    <hyperlink r:id="rId433" ref="J420"/>
    <hyperlink r:id="rId434" ref="E421"/>
    <hyperlink r:id="rId435" ref="J421"/>
    <hyperlink r:id="rId436" ref="J422"/>
    <hyperlink r:id="rId437" ref="J423"/>
    <hyperlink r:id="rId438" ref="J424"/>
    <hyperlink r:id="rId439" ref="J425"/>
    <hyperlink r:id="rId440" ref="J426"/>
    <hyperlink r:id="rId441" ref="J427"/>
    <hyperlink r:id="rId442" ref="J428"/>
    <hyperlink r:id="rId443" ref="J429"/>
    <hyperlink r:id="rId444" ref="J430"/>
    <hyperlink r:id="rId445" ref="J431"/>
    <hyperlink r:id="rId446" ref="J432"/>
    <hyperlink r:id="rId447" ref="J433"/>
    <hyperlink r:id="rId448" ref="J434"/>
    <hyperlink r:id="rId449" ref="J435"/>
    <hyperlink r:id="rId450" ref="J436"/>
    <hyperlink r:id="rId451" ref="J437"/>
    <hyperlink r:id="rId452" ref="J438"/>
    <hyperlink r:id="rId453" ref="J439"/>
    <hyperlink r:id="rId454" ref="J440"/>
    <hyperlink r:id="rId455" ref="J441"/>
    <hyperlink r:id="rId456" ref="J442"/>
    <hyperlink r:id="rId457" ref="J443"/>
    <hyperlink r:id="rId458" ref="J444"/>
    <hyperlink r:id="rId459" ref="J445"/>
    <hyperlink r:id="rId460" ref="J446"/>
    <hyperlink r:id="rId461" ref="J447"/>
    <hyperlink r:id="rId462" ref="J448"/>
    <hyperlink r:id="rId463" ref="J449"/>
    <hyperlink r:id="rId464" ref="J450"/>
    <hyperlink r:id="rId465" ref="J451"/>
    <hyperlink r:id="rId466" ref="J452"/>
    <hyperlink r:id="rId467" ref="J453"/>
    <hyperlink r:id="rId468" ref="J454"/>
    <hyperlink r:id="rId469" ref="J455"/>
    <hyperlink r:id="rId470" ref="J456"/>
    <hyperlink r:id="rId471" ref="J457"/>
    <hyperlink r:id="rId472" ref="J458"/>
    <hyperlink r:id="rId473" ref="J459"/>
    <hyperlink r:id="rId474" ref="J460"/>
    <hyperlink r:id="rId475" ref="J461"/>
    <hyperlink r:id="rId476" ref="F462"/>
    <hyperlink r:id="rId477" ref="J462"/>
    <hyperlink r:id="rId478" ref="J463"/>
    <hyperlink r:id="rId479" ref="J464"/>
    <hyperlink r:id="rId480" ref="J465"/>
    <hyperlink r:id="rId481" ref="J466"/>
    <hyperlink r:id="rId482" ref="J467"/>
    <hyperlink r:id="rId483" ref="J468"/>
    <hyperlink r:id="rId484" ref="J469"/>
    <hyperlink r:id="rId485" ref="J470"/>
    <hyperlink r:id="rId486" ref="J471"/>
    <hyperlink r:id="rId487" ref="J472"/>
    <hyperlink r:id="rId488" ref="J473"/>
    <hyperlink r:id="rId489" ref="J474"/>
    <hyperlink r:id="rId490" ref="J475"/>
    <hyperlink r:id="rId491" ref="J476"/>
    <hyperlink r:id="rId492" ref="F477"/>
    <hyperlink r:id="rId493" ref="J477"/>
    <hyperlink r:id="rId494" ref="J478"/>
    <hyperlink r:id="rId495" ref="J479"/>
    <hyperlink r:id="rId496" ref="J480"/>
    <hyperlink r:id="rId497" ref="J481"/>
    <hyperlink r:id="rId498" ref="J482"/>
    <hyperlink r:id="rId499" ref="F483"/>
    <hyperlink r:id="rId500" ref="J483"/>
    <hyperlink r:id="rId501" ref="J484"/>
    <hyperlink r:id="rId502" ref="J485"/>
    <hyperlink r:id="rId503" ref="J486"/>
    <hyperlink r:id="rId504" ref="J487"/>
    <hyperlink r:id="rId505" ref="J488"/>
  </hyperlinks>
  <drawing r:id="rId506"/>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outlineLevelCol="1"/>
  <cols>
    <col min="11" max="21" width="14.43" outlineLevel="1"/>
    <col customWidth="1" min="22" max="22" width="20.0" outlineLevel="1"/>
    <col min="23" max="23" width="14.43" outlineLevel="1"/>
  </cols>
  <sheetData>
    <row r="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8" t="s">
        <v>22</v>
      </c>
      <c r="X1" s="3" t="s">
        <v>23</v>
      </c>
      <c r="Y1" s="3" t="s">
        <v>24</v>
      </c>
    </row>
    <row r="2">
      <c r="A2" s="1" t="s">
        <v>30571</v>
      </c>
      <c r="B2" s="1" t="s">
        <v>30572</v>
      </c>
      <c r="C2" s="1" t="s">
        <v>30573</v>
      </c>
      <c r="D2" s="1" t="s">
        <v>30574</v>
      </c>
      <c r="G2" s="1" t="s">
        <v>30575</v>
      </c>
      <c r="H2" s="1" t="s">
        <v>30576</v>
      </c>
      <c r="J2" s="14" t="s">
        <v>30577</v>
      </c>
      <c r="K2" s="1" t="s">
        <v>401</v>
      </c>
      <c r="L2" s="1" t="s">
        <v>4390</v>
      </c>
      <c r="M2" s="1" t="s">
        <v>30578</v>
      </c>
      <c r="N2" s="1" t="s">
        <v>30579</v>
      </c>
      <c r="O2" s="1" t="s">
        <v>30580</v>
      </c>
      <c r="P2" s="1">
        <v>1.0</v>
      </c>
      <c r="Q2" s="1">
        <v>1.0</v>
      </c>
      <c r="R2" s="1">
        <v>5.0</v>
      </c>
      <c r="S2" s="1">
        <v>1.0</v>
      </c>
      <c r="U2" s="1">
        <v>433.0</v>
      </c>
      <c r="V2" s="1" t="s">
        <v>30581</v>
      </c>
      <c r="W2" s="10">
        <v>43478.0</v>
      </c>
      <c r="X2" s="6"/>
      <c r="Y2" s="16" t="s">
        <v>36</v>
      </c>
    </row>
    <row r="3">
      <c r="A3" s="1" t="s">
        <v>30582</v>
      </c>
      <c r="B3" s="1" t="s">
        <v>30583</v>
      </c>
      <c r="C3" s="1" t="s">
        <v>19113</v>
      </c>
      <c r="H3" s="1" t="s">
        <v>30584</v>
      </c>
      <c r="J3" s="4" t="s">
        <v>30585</v>
      </c>
      <c r="K3" s="1" t="s">
        <v>401</v>
      </c>
      <c r="L3" s="1" t="s">
        <v>1091</v>
      </c>
      <c r="M3" s="1" t="s">
        <v>30586</v>
      </c>
      <c r="N3" s="1" t="s">
        <v>30587</v>
      </c>
      <c r="O3" s="1" t="s">
        <v>30588</v>
      </c>
      <c r="P3" s="1">
        <v>419.0</v>
      </c>
      <c r="Q3" s="1">
        <v>22.0</v>
      </c>
      <c r="R3" s="1">
        <v>5.0</v>
      </c>
      <c r="S3" s="1">
        <v>3.0</v>
      </c>
      <c r="U3" s="1">
        <v>2007.0</v>
      </c>
      <c r="V3" s="1" t="s">
        <v>30589</v>
      </c>
      <c r="W3" s="10">
        <v>43514.0</v>
      </c>
      <c r="X3" s="6"/>
      <c r="Y3" s="16" t="s">
        <v>36</v>
      </c>
    </row>
    <row r="4">
      <c r="A4" s="1" t="s">
        <v>30590</v>
      </c>
      <c r="B4" s="1" t="s">
        <v>30591</v>
      </c>
      <c r="C4" s="1" t="s">
        <v>30592</v>
      </c>
      <c r="E4" s="1" t="s">
        <v>30593</v>
      </c>
      <c r="G4" s="1" t="s">
        <v>19393</v>
      </c>
      <c r="H4" s="1" t="s">
        <v>30594</v>
      </c>
      <c r="J4" s="4" t="s">
        <v>30595</v>
      </c>
      <c r="K4" s="1" t="s">
        <v>401</v>
      </c>
      <c r="L4" s="1" t="s">
        <v>4390</v>
      </c>
      <c r="M4" s="1" t="s">
        <v>30596</v>
      </c>
      <c r="N4" s="1" t="s">
        <v>30597</v>
      </c>
      <c r="O4" s="1" t="s">
        <v>30598</v>
      </c>
      <c r="P4" s="1">
        <v>5.0</v>
      </c>
      <c r="Q4" s="1">
        <v>3.0</v>
      </c>
      <c r="R4" s="1">
        <v>6.0</v>
      </c>
      <c r="T4" s="1">
        <v>35.0</v>
      </c>
      <c r="U4" s="1">
        <v>47.0</v>
      </c>
      <c r="V4" s="1" t="s">
        <v>30599</v>
      </c>
      <c r="W4" s="10">
        <v>43934.0</v>
      </c>
      <c r="X4" s="6"/>
      <c r="Y4" s="16" t="s">
        <v>36</v>
      </c>
    </row>
    <row r="5">
      <c r="A5" s="1" t="s">
        <v>30600</v>
      </c>
      <c r="B5" s="1" t="s">
        <v>30601</v>
      </c>
      <c r="C5" s="1" t="s">
        <v>30592</v>
      </c>
      <c r="E5" s="1" t="s">
        <v>30593</v>
      </c>
      <c r="G5" s="1" t="s">
        <v>19393</v>
      </c>
      <c r="H5" s="1" t="s">
        <v>30602</v>
      </c>
      <c r="J5" s="4" t="s">
        <v>30603</v>
      </c>
      <c r="K5" s="1" t="s">
        <v>401</v>
      </c>
      <c r="L5" s="1" t="s">
        <v>4390</v>
      </c>
      <c r="M5" s="1" t="s">
        <v>30604</v>
      </c>
      <c r="N5" s="1" t="s">
        <v>30605</v>
      </c>
      <c r="O5" s="1" t="s">
        <v>30606</v>
      </c>
      <c r="P5" s="1">
        <v>1.0</v>
      </c>
      <c r="Q5" s="1">
        <v>1.0</v>
      </c>
      <c r="S5" s="1">
        <v>1.0</v>
      </c>
      <c r="U5" s="1">
        <v>17.0</v>
      </c>
      <c r="V5" s="1" t="s">
        <v>30607</v>
      </c>
      <c r="W5" s="10">
        <v>44157.0</v>
      </c>
      <c r="X5" s="6"/>
      <c r="Y5" s="16" t="s">
        <v>199</v>
      </c>
    </row>
    <row r="6">
      <c r="A6" s="1" t="s">
        <v>30608</v>
      </c>
      <c r="B6" s="1" t="s">
        <v>30609</v>
      </c>
      <c r="C6" s="1" t="s">
        <v>30610</v>
      </c>
      <c r="D6" s="1" t="s">
        <v>30611</v>
      </c>
      <c r="E6" s="1" t="s">
        <v>30612</v>
      </c>
      <c r="F6" s="1" t="s">
        <v>30613</v>
      </c>
      <c r="G6" s="1" t="s">
        <v>30614</v>
      </c>
      <c r="H6" s="1" t="s">
        <v>30615</v>
      </c>
      <c r="J6" s="4" t="s">
        <v>30616</v>
      </c>
      <c r="K6" s="1" t="s">
        <v>401</v>
      </c>
      <c r="L6" s="1" t="s">
        <v>4390</v>
      </c>
      <c r="M6" s="1" t="s">
        <v>4390</v>
      </c>
      <c r="N6" s="1" t="s">
        <v>30617</v>
      </c>
      <c r="O6" s="1" t="s">
        <v>30618</v>
      </c>
      <c r="P6" s="1">
        <v>1.0</v>
      </c>
      <c r="Q6" s="1">
        <v>1.0</v>
      </c>
      <c r="R6" s="1">
        <v>1.0</v>
      </c>
      <c r="U6" s="1">
        <v>17.0</v>
      </c>
      <c r="V6" s="1" t="s">
        <v>30619</v>
      </c>
      <c r="W6" s="10">
        <v>44324.0</v>
      </c>
      <c r="X6" s="1" t="s">
        <v>95</v>
      </c>
      <c r="Y6" s="16" t="s">
        <v>36</v>
      </c>
    </row>
    <row r="7">
      <c r="A7" s="1" t="s">
        <v>30620</v>
      </c>
      <c r="B7" s="1" t="s">
        <v>30621</v>
      </c>
      <c r="C7" s="1" t="s">
        <v>30622</v>
      </c>
      <c r="D7" s="1" t="s">
        <v>30623</v>
      </c>
      <c r="E7" s="1" t="s">
        <v>30624</v>
      </c>
      <c r="H7" s="1" t="s">
        <v>30625</v>
      </c>
      <c r="J7" s="4" t="s">
        <v>30626</v>
      </c>
      <c r="K7" s="1" t="s">
        <v>663</v>
      </c>
      <c r="L7" s="1" t="s">
        <v>4390</v>
      </c>
      <c r="M7" s="1" t="s">
        <v>30627</v>
      </c>
      <c r="N7" s="1" t="s">
        <v>30628</v>
      </c>
      <c r="O7" s="1" t="s">
        <v>30629</v>
      </c>
      <c r="P7" s="1">
        <v>4.0</v>
      </c>
      <c r="R7" s="1">
        <v>1.0</v>
      </c>
      <c r="U7" s="1">
        <v>217.0</v>
      </c>
      <c r="V7" s="1" t="s">
        <v>30630</v>
      </c>
      <c r="W7" s="10">
        <v>44210.0</v>
      </c>
      <c r="X7" s="6"/>
      <c r="Y7" s="16" t="s">
        <v>36</v>
      </c>
    </row>
    <row r="8">
      <c r="A8" s="1" t="s">
        <v>30631</v>
      </c>
      <c r="B8" s="1" t="s">
        <v>30632</v>
      </c>
      <c r="C8" s="1" t="s">
        <v>30633</v>
      </c>
      <c r="H8" s="1" t="s">
        <v>30634</v>
      </c>
      <c r="I8" s="1" t="s">
        <v>30635</v>
      </c>
      <c r="J8" s="4" t="s">
        <v>30636</v>
      </c>
      <c r="K8" s="1" t="s">
        <v>2309</v>
      </c>
      <c r="L8" s="1" t="s">
        <v>4390</v>
      </c>
      <c r="M8" s="1" t="s">
        <v>30637</v>
      </c>
      <c r="N8" s="1" t="s">
        <v>30638</v>
      </c>
      <c r="O8" s="1" t="s">
        <v>30639</v>
      </c>
      <c r="P8" s="1">
        <v>2.0</v>
      </c>
      <c r="Q8" s="1">
        <v>3.0</v>
      </c>
      <c r="R8" s="1">
        <v>2.0</v>
      </c>
      <c r="U8" s="1">
        <v>1206.0</v>
      </c>
      <c r="V8" s="1" t="s">
        <v>30640</v>
      </c>
      <c r="W8" s="10">
        <v>43530.0</v>
      </c>
      <c r="X8" s="6"/>
      <c r="Y8" s="16" t="s">
        <v>36</v>
      </c>
    </row>
    <row r="9">
      <c r="A9" s="1" t="s">
        <v>30641</v>
      </c>
      <c r="B9" s="1" t="s">
        <v>30642</v>
      </c>
      <c r="C9" s="1" t="s">
        <v>30643</v>
      </c>
      <c r="D9" s="1" t="s">
        <v>30644</v>
      </c>
      <c r="H9" s="1" t="s">
        <v>30645</v>
      </c>
      <c r="I9" s="1" t="s">
        <v>30646</v>
      </c>
      <c r="J9" s="4" t="s">
        <v>30647</v>
      </c>
      <c r="K9" s="1" t="s">
        <v>401</v>
      </c>
      <c r="L9" s="1" t="s">
        <v>4390</v>
      </c>
      <c r="M9" s="1" t="s">
        <v>30648</v>
      </c>
      <c r="N9" s="1" t="s">
        <v>30649</v>
      </c>
      <c r="O9" s="1" t="s">
        <v>30650</v>
      </c>
      <c r="P9" s="1">
        <v>1.0</v>
      </c>
      <c r="Q9" s="1">
        <v>5.0</v>
      </c>
      <c r="R9" s="1">
        <v>60.0</v>
      </c>
      <c r="S9" s="1">
        <v>5.0</v>
      </c>
      <c r="T9" s="1">
        <v>13.0</v>
      </c>
      <c r="U9" s="1">
        <v>429.0</v>
      </c>
      <c r="V9" s="1" t="s">
        <v>30651</v>
      </c>
      <c r="W9" s="10">
        <v>43431.0</v>
      </c>
      <c r="X9" s="6"/>
      <c r="Y9" s="16" t="s">
        <v>36</v>
      </c>
    </row>
    <row r="10">
      <c r="A10" s="1" t="s">
        <v>30652</v>
      </c>
      <c r="B10" s="1" t="s">
        <v>30653</v>
      </c>
      <c r="C10" s="1" t="s">
        <v>20867</v>
      </c>
      <c r="D10" s="1" t="s">
        <v>20868</v>
      </c>
      <c r="E10" s="1" t="s">
        <v>20869</v>
      </c>
      <c r="F10" s="1" t="s">
        <v>20870</v>
      </c>
      <c r="G10" s="1" t="s">
        <v>20871</v>
      </c>
      <c r="J10" s="4" t="s">
        <v>30654</v>
      </c>
      <c r="K10" s="1" t="s">
        <v>401</v>
      </c>
      <c r="L10" s="1" t="s">
        <v>79</v>
      </c>
      <c r="M10" s="1" t="s">
        <v>30627</v>
      </c>
      <c r="N10" s="1" t="s">
        <v>30655</v>
      </c>
      <c r="O10" s="1" t="s">
        <v>30656</v>
      </c>
      <c r="P10" s="1">
        <v>2.0</v>
      </c>
      <c r="Q10" s="1">
        <v>1.0</v>
      </c>
      <c r="U10" s="1">
        <v>6.0</v>
      </c>
      <c r="V10" s="1" t="s">
        <v>30657</v>
      </c>
      <c r="W10" s="10">
        <v>44299.0</v>
      </c>
      <c r="X10" s="36" t="s">
        <v>95</v>
      </c>
      <c r="Y10" s="16" t="s">
        <v>199</v>
      </c>
    </row>
    <row r="11">
      <c r="A11" s="1" t="s">
        <v>30658</v>
      </c>
      <c r="B11" s="1" t="s">
        <v>30659</v>
      </c>
      <c r="C11" s="1" t="s">
        <v>30660</v>
      </c>
      <c r="D11" s="1" t="s">
        <v>30661</v>
      </c>
      <c r="G11" s="1" t="s">
        <v>1731</v>
      </c>
      <c r="H11" s="1" t="s">
        <v>30662</v>
      </c>
      <c r="I11" s="1" t="s">
        <v>30663</v>
      </c>
      <c r="J11" s="4" t="s">
        <v>30664</v>
      </c>
      <c r="K11" s="1" t="s">
        <v>401</v>
      </c>
      <c r="L11" s="1" t="s">
        <v>4390</v>
      </c>
      <c r="M11" s="1" t="s">
        <v>30578</v>
      </c>
      <c r="N11" s="1" t="s">
        <v>30665</v>
      </c>
      <c r="O11" s="1" t="s">
        <v>30666</v>
      </c>
      <c r="P11" s="1">
        <v>1.0</v>
      </c>
      <c r="Q11" s="1">
        <v>1.0</v>
      </c>
      <c r="R11" s="1">
        <v>20.0</v>
      </c>
      <c r="S11" s="1">
        <v>1.0</v>
      </c>
      <c r="T11" s="1">
        <v>5.0</v>
      </c>
      <c r="U11" s="1">
        <v>205.0</v>
      </c>
      <c r="V11" s="1" t="s">
        <v>30667</v>
      </c>
      <c r="W11" s="10">
        <v>44017.0</v>
      </c>
      <c r="X11" s="6"/>
      <c r="Y11" s="16" t="s">
        <v>36</v>
      </c>
    </row>
    <row r="12">
      <c r="A12" s="1" t="s">
        <v>30668</v>
      </c>
      <c r="B12" s="1" t="s">
        <v>30669</v>
      </c>
      <c r="C12" s="1" t="s">
        <v>19113</v>
      </c>
      <c r="J12" s="4" t="s">
        <v>30670</v>
      </c>
      <c r="K12" s="1" t="s">
        <v>401</v>
      </c>
      <c r="L12" s="1" t="s">
        <v>4390</v>
      </c>
      <c r="M12" s="1" t="s">
        <v>30671</v>
      </c>
      <c r="N12" s="1" t="s">
        <v>30672</v>
      </c>
      <c r="O12" s="1" t="s">
        <v>30673</v>
      </c>
      <c r="P12" s="1">
        <v>419.0</v>
      </c>
      <c r="Q12" s="1">
        <v>99.0</v>
      </c>
      <c r="R12" s="1">
        <v>3.0</v>
      </c>
      <c r="S12" s="1">
        <v>4.0</v>
      </c>
      <c r="U12" s="1">
        <v>888.0</v>
      </c>
      <c r="V12" s="1" t="s">
        <v>30674</v>
      </c>
      <c r="W12" s="10">
        <v>43522.0</v>
      </c>
      <c r="X12" s="6"/>
      <c r="Y12" s="16" t="s">
        <v>36</v>
      </c>
    </row>
    <row r="13">
      <c r="A13" s="1" t="s">
        <v>30675</v>
      </c>
      <c r="B13" s="1" t="s">
        <v>30676</v>
      </c>
      <c r="C13" s="1" t="s">
        <v>19113</v>
      </c>
      <c r="J13" s="4" t="s">
        <v>30677</v>
      </c>
      <c r="K13" s="1" t="s">
        <v>401</v>
      </c>
      <c r="L13" s="1" t="s">
        <v>4390</v>
      </c>
      <c r="M13" s="1" t="s">
        <v>30671</v>
      </c>
      <c r="N13" s="1" t="s">
        <v>30678</v>
      </c>
      <c r="O13" s="1" t="s">
        <v>30679</v>
      </c>
      <c r="P13" s="1">
        <v>419.0</v>
      </c>
      <c r="Q13" s="1">
        <v>100.0</v>
      </c>
      <c r="R13" s="1">
        <v>3.0</v>
      </c>
      <c r="S13" s="1">
        <v>4.0</v>
      </c>
      <c r="U13" s="1">
        <v>885.0</v>
      </c>
      <c r="V13" s="1" t="s">
        <v>30680</v>
      </c>
      <c r="W13" s="10">
        <v>43510.0</v>
      </c>
      <c r="X13" s="6"/>
      <c r="Y13" s="16" t="s">
        <v>36</v>
      </c>
    </row>
    <row r="14">
      <c r="A14" s="1" t="s">
        <v>30681</v>
      </c>
      <c r="B14" s="1" t="s">
        <v>30682</v>
      </c>
      <c r="C14" s="1" t="s">
        <v>30683</v>
      </c>
      <c r="D14" s="1" t="s">
        <v>30684</v>
      </c>
      <c r="F14" s="1" t="s">
        <v>30685</v>
      </c>
      <c r="H14" s="1" t="s">
        <v>30686</v>
      </c>
      <c r="I14" s="1" t="s">
        <v>30687</v>
      </c>
      <c r="J14" s="4" t="s">
        <v>30688</v>
      </c>
      <c r="K14" s="1" t="s">
        <v>30</v>
      </c>
      <c r="L14" s="1" t="s">
        <v>4390</v>
      </c>
      <c r="M14" s="1" t="s">
        <v>30604</v>
      </c>
      <c r="N14" s="1" t="s">
        <v>30689</v>
      </c>
      <c r="O14" s="1" t="s">
        <v>30690</v>
      </c>
      <c r="P14" s="1">
        <v>1.0</v>
      </c>
      <c r="R14" s="1">
        <v>4.0</v>
      </c>
      <c r="S14" s="1">
        <v>1.0</v>
      </c>
      <c r="T14" s="1">
        <v>38.0</v>
      </c>
      <c r="U14" s="1">
        <v>163.0</v>
      </c>
      <c r="V14" s="1" t="s">
        <v>30691</v>
      </c>
      <c r="W14" s="10">
        <v>42864.0</v>
      </c>
      <c r="X14" s="1" t="s">
        <v>95</v>
      </c>
      <c r="Y14" s="16" t="s">
        <v>36</v>
      </c>
    </row>
    <row r="15">
      <c r="A15" s="1" t="s">
        <v>30692</v>
      </c>
      <c r="B15" s="1" t="s">
        <v>30693</v>
      </c>
      <c r="C15" s="1" t="s">
        <v>30694</v>
      </c>
      <c r="D15" s="1" t="s">
        <v>30695</v>
      </c>
      <c r="F15" s="1" t="s">
        <v>30696</v>
      </c>
      <c r="H15" s="1" t="s">
        <v>30697</v>
      </c>
      <c r="I15" s="1" t="s">
        <v>30698</v>
      </c>
      <c r="J15" s="4" t="s">
        <v>30699</v>
      </c>
      <c r="K15" s="1" t="s">
        <v>30</v>
      </c>
      <c r="L15" s="1" t="s">
        <v>4390</v>
      </c>
      <c r="M15" s="1" t="s">
        <v>30700</v>
      </c>
      <c r="N15" s="1" t="s">
        <v>30701</v>
      </c>
      <c r="O15" s="1" t="s">
        <v>30702</v>
      </c>
      <c r="P15" s="1">
        <v>2.0</v>
      </c>
      <c r="Q15" s="1">
        <v>7.0</v>
      </c>
      <c r="R15" s="1">
        <v>12.0</v>
      </c>
      <c r="S15" s="1">
        <v>4.0</v>
      </c>
      <c r="T15" s="1">
        <v>2.0</v>
      </c>
      <c r="U15" s="1">
        <v>233.0</v>
      </c>
      <c r="V15" s="1" t="s">
        <v>30703</v>
      </c>
      <c r="W15" s="10">
        <v>44158.0</v>
      </c>
      <c r="X15" s="1" t="s">
        <v>95</v>
      </c>
      <c r="Y15" s="16" t="s">
        <v>36</v>
      </c>
    </row>
    <row r="16">
      <c r="A16" s="1" t="s">
        <v>30704</v>
      </c>
      <c r="B16" s="1" t="s">
        <v>30705</v>
      </c>
      <c r="C16" s="1" t="s">
        <v>30706</v>
      </c>
      <c r="J16" s="4" t="s">
        <v>30707</v>
      </c>
      <c r="K16" s="1" t="s">
        <v>30</v>
      </c>
      <c r="L16" s="1" t="s">
        <v>10828</v>
      </c>
      <c r="M16" s="1" t="s">
        <v>30708</v>
      </c>
      <c r="N16" s="1" t="s">
        <v>30709</v>
      </c>
      <c r="O16" s="1" t="s">
        <v>30710</v>
      </c>
      <c r="P16" s="1">
        <v>1.0</v>
      </c>
      <c r="Q16" s="1">
        <v>1.0</v>
      </c>
      <c r="U16" s="1">
        <v>41.0</v>
      </c>
      <c r="V16" s="1" t="s">
        <v>30711</v>
      </c>
      <c r="W16" s="10">
        <v>44057.0</v>
      </c>
      <c r="X16" s="6"/>
      <c r="Y16" s="16"/>
    </row>
    <row r="17">
      <c r="A17" s="1" t="s">
        <v>30712</v>
      </c>
      <c r="B17" s="1" t="s">
        <v>30713</v>
      </c>
      <c r="C17" s="1" t="s">
        <v>30714</v>
      </c>
      <c r="F17" s="1" t="s">
        <v>30715</v>
      </c>
      <c r="J17" s="4" t="s">
        <v>30716</v>
      </c>
      <c r="K17" s="1" t="s">
        <v>30</v>
      </c>
      <c r="L17" s="1" t="s">
        <v>4390</v>
      </c>
      <c r="M17" s="1" t="s">
        <v>4390</v>
      </c>
      <c r="N17" s="1" t="s">
        <v>30717</v>
      </c>
      <c r="O17" s="1" t="s">
        <v>30718</v>
      </c>
      <c r="P17" s="1">
        <v>1.0</v>
      </c>
      <c r="Q17" s="1">
        <v>1.0</v>
      </c>
      <c r="U17" s="1">
        <v>11.0</v>
      </c>
      <c r="V17" s="1" t="s">
        <v>30719</v>
      </c>
      <c r="W17" s="10">
        <v>44157.0</v>
      </c>
      <c r="X17" s="1" t="s">
        <v>95</v>
      </c>
      <c r="Y17" s="16" t="s">
        <v>36</v>
      </c>
    </row>
    <row r="18">
      <c r="A18" s="1" t="s">
        <v>30720</v>
      </c>
      <c r="B18" s="1" t="s">
        <v>30721</v>
      </c>
      <c r="C18" s="1" t="s">
        <v>20867</v>
      </c>
      <c r="D18" s="1" t="s">
        <v>20868</v>
      </c>
      <c r="E18" s="1" t="s">
        <v>20869</v>
      </c>
      <c r="F18" s="1" t="s">
        <v>20870</v>
      </c>
      <c r="G18" s="1" t="s">
        <v>20871</v>
      </c>
      <c r="J18" s="4" t="s">
        <v>30722</v>
      </c>
      <c r="K18" s="1" t="s">
        <v>401</v>
      </c>
      <c r="L18" s="1" t="s">
        <v>4390</v>
      </c>
      <c r="M18" s="1" t="s">
        <v>4390</v>
      </c>
      <c r="N18" s="1" t="s">
        <v>30723</v>
      </c>
      <c r="O18" s="1" t="s">
        <v>30724</v>
      </c>
      <c r="P18" s="1">
        <v>2.0</v>
      </c>
      <c r="Q18" s="1">
        <v>1.0</v>
      </c>
      <c r="U18" s="1">
        <v>10.0</v>
      </c>
      <c r="V18" s="1" t="s">
        <v>30725</v>
      </c>
      <c r="W18" s="10">
        <v>44299.0</v>
      </c>
      <c r="X18" s="1" t="s">
        <v>95</v>
      </c>
      <c r="Y18" s="16" t="s">
        <v>199</v>
      </c>
    </row>
    <row r="19">
      <c r="A19" s="1" t="s">
        <v>30726</v>
      </c>
      <c r="B19" s="1" t="s">
        <v>30727</v>
      </c>
      <c r="C19" s="1" t="s">
        <v>30728</v>
      </c>
      <c r="D19" s="1" t="s">
        <v>30729</v>
      </c>
      <c r="G19" s="1" t="s">
        <v>9688</v>
      </c>
      <c r="H19" s="1" t="s">
        <v>30730</v>
      </c>
      <c r="J19" s="4" t="s">
        <v>30731</v>
      </c>
      <c r="K19" s="1" t="s">
        <v>401</v>
      </c>
      <c r="L19" s="1" t="s">
        <v>4390</v>
      </c>
      <c r="M19" s="1" t="s">
        <v>4390</v>
      </c>
      <c r="N19" s="1" t="s">
        <v>30732</v>
      </c>
      <c r="O19" s="1" t="s">
        <v>30733</v>
      </c>
      <c r="P19" s="1">
        <v>1.0</v>
      </c>
      <c r="Q19" s="1">
        <v>1.0</v>
      </c>
      <c r="R19" s="1">
        <v>2.0</v>
      </c>
      <c r="T19" s="1">
        <v>7.0</v>
      </c>
      <c r="U19" s="1">
        <v>131.0</v>
      </c>
      <c r="V19" s="1" t="s">
        <v>30734</v>
      </c>
      <c r="W19" s="10">
        <v>42521.0</v>
      </c>
      <c r="X19" s="6"/>
      <c r="Y19" s="16" t="s">
        <v>36</v>
      </c>
    </row>
    <row r="20">
      <c r="A20" s="1" t="s">
        <v>30735</v>
      </c>
      <c r="B20" s="1" t="s">
        <v>30736</v>
      </c>
      <c r="C20" s="1" t="s">
        <v>30737</v>
      </c>
      <c r="D20" s="1" t="s">
        <v>30738</v>
      </c>
      <c r="E20" s="1" t="s">
        <v>30739</v>
      </c>
      <c r="F20" s="1" t="s">
        <v>30740</v>
      </c>
      <c r="G20" s="1" t="s">
        <v>25957</v>
      </c>
      <c r="H20" s="1" t="s">
        <v>30741</v>
      </c>
      <c r="I20" s="1" t="s">
        <v>30742</v>
      </c>
      <c r="J20" s="4" t="s">
        <v>30743</v>
      </c>
      <c r="K20" s="1" t="s">
        <v>30</v>
      </c>
      <c r="L20" s="1" t="s">
        <v>4390</v>
      </c>
      <c r="M20" s="1" t="s">
        <v>4390</v>
      </c>
      <c r="N20" s="1" t="s">
        <v>30744</v>
      </c>
      <c r="O20" s="1" t="s">
        <v>30745</v>
      </c>
      <c r="P20" s="1">
        <v>1.0</v>
      </c>
      <c r="Q20" s="1">
        <v>1.0</v>
      </c>
      <c r="U20" s="1">
        <v>9.0</v>
      </c>
      <c r="V20" s="1" t="s">
        <v>30746</v>
      </c>
      <c r="W20" s="10">
        <v>44329.0</v>
      </c>
      <c r="X20" s="1" t="s">
        <v>95</v>
      </c>
      <c r="Y20" s="16" t="s">
        <v>199</v>
      </c>
    </row>
    <row r="21">
      <c r="A21" s="1" t="s">
        <v>30747</v>
      </c>
      <c r="B21" s="1" t="s">
        <v>30748</v>
      </c>
      <c r="C21" s="1" t="s">
        <v>30592</v>
      </c>
      <c r="E21" s="1" t="s">
        <v>30593</v>
      </c>
      <c r="G21" s="1" t="s">
        <v>19393</v>
      </c>
      <c r="H21" s="1" t="s">
        <v>30749</v>
      </c>
      <c r="J21" s="4" t="s">
        <v>30750</v>
      </c>
      <c r="K21" s="1" t="s">
        <v>2309</v>
      </c>
      <c r="L21" s="1" t="s">
        <v>4390</v>
      </c>
      <c r="M21" s="1" t="s">
        <v>30751</v>
      </c>
      <c r="N21" s="1" t="s">
        <v>30752</v>
      </c>
      <c r="O21" s="1" t="s">
        <v>30753</v>
      </c>
      <c r="P21" s="1">
        <v>4.0</v>
      </c>
      <c r="Q21" s="1">
        <v>5.0</v>
      </c>
      <c r="R21" s="1">
        <v>2.0</v>
      </c>
      <c r="T21" s="1">
        <v>45.0</v>
      </c>
      <c r="U21" s="1">
        <v>20.0</v>
      </c>
      <c r="V21" s="1" t="s">
        <v>30754</v>
      </c>
      <c r="W21" s="10">
        <v>44105.0</v>
      </c>
      <c r="X21" s="6"/>
      <c r="Y21" s="16" t="s">
        <v>36</v>
      </c>
    </row>
    <row r="22">
      <c r="A22" s="1" t="s">
        <v>30755</v>
      </c>
      <c r="B22" s="1" t="s">
        <v>30756</v>
      </c>
      <c r="C22" s="1" t="s">
        <v>30757</v>
      </c>
      <c r="D22" s="1" t="s">
        <v>30758</v>
      </c>
      <c r="G22" s="1" t="s">
        <v>30759</v>
      </c>
      <c r="J22" s="4" t="s">
        <v>30760</v>
      </c>
      <c r="K22" s="1" t="s">
        <v>30</v>
      </c>
      <c r="L22" s="1" t="s">
        <v>4390</v>
      </c>
      <c r="M22" s="1" t="s">
        <v>30648</v>
      </c>
      <c r="N22" s="1" t="s">
        <v>30761</v>
      </c>
      <c r="O22" s="1" t="s">
        <v>30762</v>
      </c>
      <c r="P22" s="1">
        <v>1.0</v>
      </c>
      <c r="Q22" s="1">
        <v>1.0</v>
      </c>
      <c r="U22" s="1">
        <v>24.0</v>
      </c>
      <c r="V22" s="1" t="s">
        <v>30763</v>
      </c>
      <c r="W22" s="10">
        <v>44224.0</v>
      </c>
      <c r="X22" s="6"/>
      <c r="Y22" s="16"/>
    </row>
    <row r="23">
      <c r="A23" s="1" t="s">
        <v>28476</v>
      </c>
      <c r="B23" s="1" t="s">
        <v>28477</v>
      </c>
      <c r="C23" s="1" t="s">
        <v>28478</v>
      </c>
      <c r="D23" s="1" t="s">
        <v>28479</v>
      </c>
      <c r="F23" s="1" t="s">
        <v>28480</v>
      </c>
      <c r="G23" s="1" t="s">
        <v>23161</v>
      </c>
      <c r="H23" s="1" t="s">
        <v>28481</v>
      </c>
      <c r="J23" s="4" t="s">
        <v>28482</v>
      </c>
      <c r="K23" s="1" t="s">
        <v>401</v>
      </c>
      <c r="L23" s="1" t="s">
        <v>51</v>
      </c>
      <c r="M23" s="1" t="s">
        <v>28448</v>
      </c>
      <c r="N23" s="1" t="s">
        <v>28483</v>
      </c>
      <c r="O23" s="1" t="s">
        <v>28484</v>
      </c>
      <c r="P23" s="1">
        <v>1.0</v>
      </c>
      <c r="Q23" s="1">
        <v>1.0</v>
      </c>
      <c r="U23" s="1">
        <v>62.0</v>
      </c>
      <c r="V23" s="1" t="s">
        <v>28485</v>
      </c>
      <c r="W23" s="10">
        <v>44161.0</v>
      </c>
      <c r="X23" s="1" t="s">
        <v>95</v>
      </c>
      <c r="Y23" s="16" t="s">
        <v>36</v>
      </c>
    </row>
    <row r="24">
      <c r="A24" s="1" t="s">
        <v>30764</v>
      </c>
      <c r="B24" s="1" t="s">
        <v>30765</v>
      </c>
      <c r="C24" s="1" t="s">
        <v>30766</v>
      </c>
      <c r="D24" s="1" t="s">
        <v>30767</v>
      </c>
      <c r="E24" s="1" t="s">
        <v>30768</v>
      </c>
      <c r="G24" s="1" t="s">
        <v>19393</v>
      </c>
      <c r="H24" s="1" t="s">
        <v>30769</v>
      </c>
      <c r="I24" s="1" t="s">
        <v>30770</v>
      </c>
      <c r="J24" s="4" t="s">
        <v>30771</v>
      </c>
      <c r="K24" s="1" t="s">
        <v>401</v>
      </c>
      <c r="L24" s="1" t="s">
        <v>4390</v>
      </c>
      <c r="M24" s="1" t="s">
        <v>30648</v>
      </c>
      <c r="N24" s="1" t="s">
        <v>30772</v>
      </c>
      <c r="O24" s="1" t="s">
        <v>30773</v>
      </c>
      <c r="P24" s="1">
        <v>1.0</v>
      </c>
      <c r="Q24" s="1">
        <v>1.0</v>
      </c>
      <c r="R24" s="1">
        <v>3.0</v>
      </c>
      <c r="U24" s="1">
        <v>73.0</v>
      </c>
      <c r="V24" s="1" t="s">
        <v>30774</v>
      </c>
      <c r="W24" s="10">
        <v>43606.0</v>
      </c>
      <c r="X24" s="1" t="s">
        <v>95</v>
      </c>
      <c r="Y24" s="16" t="s">
        <v>36</v>
      </c>
    </row>
    <row r="25">
      <c r="A25" s="1" t="s">
        <v>30775</v>
      </c>
      <c r="B25" s="1" t="s">
        <v>30776</v>
      </c>
      <c r="C25" s="1" t="s">
        <v>30777</v>
      </c>
      <c r="D25" s="1" t="s">
        <v>30778</v>
      </c>
      <c r="E25" s="1" t="s">
        <v>30779</v>
      </c>
      <c r="F25" s="1" t="s">
        <v>30780</v>
      </c>
      <c r="G25" s="1" t="s">
        <v>12195</v>
      </c>
      <c r="H25" s="1" t="s">
        <v>30781</v>
      </c>
      <c r="J25" s="4" t="s">
        <v>30782</v>
      </c>
      <c r="K25" s="1" t="s">
        <v>401</v>
      </c>
      <c r="L25" s="1" t="s">
        <v>79</v>
      </c>
      <c r="M25" s="1" t="s">
        <v>30783</v>
      </c>
      <c r="N25" s="1" t="s">
        <v>30784</v>
      </c>
      <c r="O25" s="1" t="s">
        <v>30785</v>
      </c>
      <c r="P25" s="1">
        <v>1.0</v>
      </c>
      <c r="Q25" s="1">
        <v>2.0</v>
      </c>
      <c r="R25" s="1">
        <v>1.0</v>
      </c>
      <c r="U25" s="1">
        <v>19.0</v>
      </c>
      <c r="V25" s="1" t="s">
        <v>30786</v>
      </c>
      <c r="W25" s="10">
        <v>43549.0</v>
      </c>
      <c r="X25" s="1" t="s">
        <v>178</v>
      </c>
      <c r="Y25" s="16" t="s">
        <v>199</v>
      </c>
    </row>
    <row r="26">
      <c r="A26" s="1" t="s">
        <v>30787</v>
      </c>
      <c r="B26" s="1" t="s">
        <v>30788</v>
      </c>
      <c r="C26" s="1" t="s">
        <v>30789</v>
      </c>
      <c r="D26" s="1" t="s">
        <v>30790</v>
      </c>
      <c r="F26" s="1" t="s">
        <v>30791</v>
      </c>
      <c r="G26" s="1" t="s">
        <v>30792</v>
      </c>
      <c r="H26" s="1" t="s">
        <v>30793</v>
      </c>
      <c r="I26" s="1" t="s">
        <v>30794</v>
      </c>
      <c r="J26" s="4" t="s">
        <v>30795</v>
      </c>
      <c r="K26" s="1" t="s">
        <v>30</v>
      </c>
      <c r="L26" s="1" t="s">
        <v>4390</v>
      </c>
      <c r="M26" s="1" t="s">
        <v>4390</v>
      </c>
      <c r="N26" s="1" t="s">
        <v>30796</v>
      </c>
      <c r="O26" s="1" t="s">
        <v>30797</v>
      </c>
      <c r="P26" s="1">
        <v>1.0</v>
      </c>
      <c r="Q26" s="1">
        <v>2.0</v>
      </c>
      <c r="R26" s="1">
        <v>21.0</v>
      </c>
      <c r="T26" s="1">
        <v>2.0</v>
      </c>
      <c r="U26" s="1">
        <v>153.0</v>
      </c>
      <c r="V26" s="1" t="s">
        <v>30798</v>
      </c>
      <c r="W26" s="10">
        <v>43531.0</v>
      </c>
      <c r="X26" s="1" t="s">
        <v>95</v>
      </c>
      <c r="Y26" s="16" t="s">
        <v>36</v>
      </c>
    </row>
    <row r="27">
      <c r="A27" s="1" t="s">
        <v>30799</v>
      </c>
      <c r="B27" s="1" t="s">
        <v>30800</v>
      </c>
      <c r="C27" s="1" t="s">
        <v>30801</v>
      </c>
      <c r="D27" s="1" t="s">
        <v>30802</v>
      </c>
      <c r="H27" s="1" t="s">
        <v>30803</v>
      </c>
      <c r="J27" s="4" t="s">
        <v>30804</v>
      </c>
      <c r="K27" s="1" t="s">
        <v>401</v>
      </c>
      <c r="L27" s="1" t="s">
        <v>4390</v>
      </c>
      <c r="M27" s="1" t="s">
        <v>4390</v>
      </c>
      <c r="N27" s="1" t="s">
        <v>30805</v>
      </c>
      <c r="O27" s="1" t="s">
        <v>30806</v>
      </c>
      <c r="P27" s="1">
        <v>1.0</v>
      </c>
      <c r="Q27" s="1">
        <v>1.0</v>
      </c>
      <c r="U27" s="1">
        <v>45.0</v>
      </c>
      <c r="V27" s="1" t="s">
        <v>30807</v>
      </c>
      <c r="W27" s="10">
        <v>44212.0</v>
      </c>
      <c r="X27" s="6"/>
      <c r="Y27" s="16" t="s">
        <v>199</v>
      </c>
    </row>
    <row r="28">
      <c r="A28" s="1" t="s">
        <v>30808</v>
      </c>
      <c r="B28" s="1" t="s">
        <v>30809</v>
      </c>
      <c r="C28" s="1" t="s">
        <v>30592</v>
      </c>
      <c r="E28" s="1" t="s">
        <v>30593</v>
      </c>
      <c r="G28" s="1" t="s">
        <v>19393</v>
      </c>
      <c r="H28" s="1" t="s">
        <v>30810</v>
      </c>
      <c r="J28" s="4" t="s">
        <v>30811</v>
      </c>
      <c r="K28" s="1" t="s">
        <v>401</v>
      </c>
      <c r="L28" s="1" t="s">
        <v>4390</v>
      </c>
      <c r="M28" s="1" t="s">
        <v>30604</v>
      </c>
      <c r="N28" s="1" t="s">
        <v>30812</v>
      </c>
      <c r="O28" s="1" t="s">
        <v>30813</v>
      </c>
      <c r="P28" s="1">
        <v>1.0</v>
      </c>
      <c r="Q28" s="1">
        <v>3.0</v>
      </c>
      <c r="U28" s="1">
        <v>4.0</v>
      </c>
      <c r="V28" s="1" t="s">
        <v>30814</v>
      </c>
      <c r="W28" s="10">
        <v>43926.0</v>
      </c>
      <c r="X28" s="6"/>
      <c r="Y28" s="16" t="s">
        <v>199</v>
      </c>
    </row>
    <row r="29">
      <c r="A29" s="1" t="s">
        <v>30815</v>
      </c>
      <c r="B29" s="1" t="s">
        <v>30816</v>
      </c>
      <c r="C29" s="1" t="s">
        <v>30817</v>
      </c>
      <c r="D29" s="1" t="s">
        <v>30818</v>
      </c>
      <c r="H29" s="1" t="s">
        <v>30819</v>
      </c>
      <c r="J29" s="4" t="s">
        <v>30820</v>
      </c>
      <c r="K29" s="1" t="s">
        <v>401</v>
      </c>
      <c r="L29" s="1" t="s">
        <v>4390</v>
      </c>
      <c r="M29" s="1" t="s">
        <v>30821</v>
      </c>
      <c r="N29" s="1" t="s">
        <v>30822</v>
      </c>
      <c r="O29" s="1" t="s">
        <v>30823</v>
      </c>
      <c r="P29" s="1">
        <v>1.0</v>
      </c>
      <c r="Q29" s="1">
        <v>1.0</v>
      </c>
      <c r="U29" s="1">
        <v>43.0</v>
      </c>
      <c r="V29" s="1" t="s">
        <v>30824</v>
      </c>
      <c r="W29" s="10">
        <v>44178.0</v>
      </c>
      <c r="X29" s="6"/>
      <c r="Y29" s="16" t="s">
        <v>168</v>
      </c>
    </row>
    <row r="30">
      <c r="A30" s="1" t="s">
        <v>30825</v>
      </c>
      <c r="B30" s="1" t="s">
        <v>30826</v>
      </c>
      <c r="C30" s="1" t="s">
        <v>30827</v>
      </c>
      <c r="D30" s="1" t="s">
        <v>30828</v>
      </c>
      <c r="E30" s="1" t="s">
        <v>30829</v>
      </c>
      <c r="F30" s="1" t="s">
        <v>30830</v>
      </c>
      <c r="G30" s="1" t="s">
        <v>5415</v>
      </c>
      <c r="J30" s="4" t="s">
        <v>30831</v>
      </c>
      <c r="K30" s="1" t="s">
        <v>30</v>
      </c>
      <c r="L30" s="1" t="s">
        <v>4390</v>
      </c>
      <c r="M30" s="1" t="s">
        <v>4390</v>
      </c>
      <c r="N30" s="1" t="s">
        <v>30832</v>
      </c>
      <c r="O30" s="1" t="s">
        <v>30833</v>
      </c>
      <c r="P30" s="1">
        <v>1.0</v>
      </c>
      <c r="Q30" s="1">
        <v>1.0</v>
      </c>
      <c r="U30" s="1">
        <v>5.0</v>
      </c>
      <c r="V30" s="1" t="s">
        <v>30834</v>
      </c>
      <c r="W30" s="10">
        <v>44179.0</v>
      </c>
      <c r="X30" s="1" t="s">
        <v>95</v>
      </c>
      <c r="Y30" s="16"/>
    </row>
    <row r="31">
      <c r="A31" s="1" t="s">
        <v>30835</v>
      </c>
      <c r="B31" s="1" t="s">
        <v>30836</v>
      </c>
      <c r="C31" s="1" t="s">
        <v>30837</v>
      </c>
      <c r="J31" s="4" t="s">
        <v>30838</v>
      </c>
      <c r="K31" s="1" t="s">
        <v>30</v>
      </c>
      <c r="L31" s="1" t="s">
        <v>4390</v>
      </c>
      <c r="M31" s="1" t="s">
        <v>30839</v>
      </c>
      <c r="N31" s="1" t="s">
        <v>30840</v>
      </c>
      <c r="O31" s="1" t="s">
        <v>30841</v>
      </c>
      <c r="P31" s="1">
        <v>3.0</v>
      </c>
      <c r="Q31" s="1">
        <v>1.0</v>
      </c>
      <c r="U31" s="1">
        <v>45.0</v>
      </c>
      <c r="V31" s="1" t="s">
        <v>30842</v>
      </c>
      <c r="W31" s="10">
        <v>44165.0</v>
      </c>
      <c r="X31" s="6"/>
      <c r="Y31" s="16"/>
    </row>
    <row r="32">
      <c r="A32" s="1" t="s">
        <v>30843</v>
      </c>
      <c r="B32" s="1" t="s">
        <v>30844</v>
      </c>
      <c r="C32" s="1" t="s">
        <v>30845</v>
      </c>
      <c r="D32" s="1" t="s">
        <v>30846</v>
      </c>
      <c r="J32" s="4" t="s">
        <v>30847</v>
      </c>
      <c r="K32" s="1" t="s">
        <v>30</v>
      </c>
      <c r="L32" s="1" t="s">
        <v>4390</v>
      </c>
      <c r="M32" s="1" t="s">
        <v>30848</v>
      </c>
      <c r="N32" s="1" t="s">
        <v>30849</v>
      </c>
      <c r="O32" s="1" t="s">
        <v>30850</v>
      </c>
      <c r="P32" s="1">
        <v>2.0</v>
      </c>
      <c r="Q32" s="1">
        <v>1.0</v>
      </c>
      <c r="U32" s="1">
        <v>39.0</v>
      </c>
      <c r="V32" s="1" t="s">
        <v>30851</v>
      </c>
      <c r="W32" s="10">
        <v>44143.0</v>
      </c>
      <c r="X32" s="6"/>
      <c r="Y32" s="16"/>
    </row>
    <row r="33">
      <c r="A33" s="1" t="s">
        <v>30852</v>
      </c>
      <c r="B33" s="1" t="s">
        <v>30853</v>
      </c>
      <c r="C33" s="1" t="s">
        <v>30854</v>
      </c>
      <c r="D33" s="1" t="s">
        <v>30855</v>
      </c>
      <c r="G33" s="1" t="s">
        <v>23349</v>
      </c>
      <c r="J33" s="4" t="s">
        <v>30856</v>
      </c>
      <c r="K33" s="1" t="s">
        <v>30</v>
      </c>
      <c r="L33" s="1" t="s">
        <v>4390</v>
      </c>
      <c r="M33" s="1" t="s">
        <v>4390</v>
      </c>
      <c r="N33" s="1" t="s">
        <v>30857</v>
      </c>
      <c r="O33" s="1" t="s">
        <v>30858</v>
      </c>
      <c r="P33" s="1">
        <v>1.0</v>
      </c>
      <c r="Q33" s="1">
        <v>1.0</v>
      </c>
      <c r="U33" s="1">
        <v>12.0</v>
      </c>
      <c r="V33" s="1" t="s">
        <v>30859</v>
      </c>
      <c r="W33" s="10">
        <v>44069.0</v>
      </c>
      <c r="X33" s="6"/>
      <c r="Y33" s="16" t="s">
        <v>168</v>
      </c>
    </row>
    <row r="34">
      <c r="A34" s="1" t="s">
        <v>30860</v>
      </c>
      <c r="B34" s="1" t="s">
        <v>30861</v>
      </c>
      <c r="C34" s="1" t="s">
        <v>23181</v>
      </c>
      <c r="D34" s="1" t="s">
        <v>23182</v>
      </c>
      <c r="H34" s="1" t="s">
        <v>30862</v>
      </c>
      <c r="J34" s="4" t="s">
        <v>30863</v>
      </c>
      <c r="K34" s="1" t="s">
        <v>30</v>
      </c>
      <c r="L34" s="1" t="s">
        <v>4390</v>
      </c>
      <c r="M34" s="1" t="s">
        <v>4390</v>
      </c>
      <c r="N34" s="1" t="s">
        <v>30864</v>
      </c>
      <c r="O34" s="1" t="s">
        <v>30865</v>
      </c>
      <c r="P34" s="1">
        <v>1.0</v>
      </c>
      <c r="Q34" s="1">
        <v>1.0</v>
      </c>
      <c r="U34" s="1">
        <v>11.0</v>
      </c>
      <c r="V34" s="1" t="s">
        <v>30866</v>
      </c>
      <c r="W34" s="10">
        <v>44129.0</v>
      </c>
      <c r="X34" s="6"/>
      <c r="Y34" s="16" t="s">
        <v>199</v>
      </c>
    </row>
    <row r="35">
      <c r="A35" s="1" t="s">
        <v>30867</v>
      </c>
      <c r="B35" s="1" t="s">
        <v>30868</v>
      </c>
      <c r="C35" s="1" t="s">
        <v>30869</v>
      </c>
      <c r="D35" s="1" t="s">
        <v>30870</v>
      </c>
      <c r="H35" s="1" t="s">
        <v>30871</v>
      </c>
      <c r="J35" s="4" t="s">
        <v>30872</v>
      </c>
      <c r="K35" s="1" t="s">
        <v>30</v>
      </c>
      <c r="L35" s="1" t="s">
        <v>4390</v>
      </c>
      <c r="M35" s="1" t="s">
        <v>30873</v>
      </c>
      <c r="N35" s="1" t="s">
        <v>30874</v>
      </c>
      <c r="O35" s="1" t="s">
        <v>30875</v>
      </c>
      <c r="P35" s="1">
        <v>1.0</v>
      </c>
      <c r="Q35" s="1">
        <v>1.0</v>
      </c>
      <c r="U35" s="1">
        <v>54.0</v>
      </c>
      <c r="V35" s="1" t="s">
        <v>30876</v>
      </c>
      <c r="W35" s="10">
        <v>44067.0</v>
      </c>
      <c r="X35" s="6"/>
      <c r="Y35" s="16" t="s">
        <v>199</v>
      </c>
    </row>
    <row r="36">
      <c r="A36" s="1" t="s">
        <v>30877</v>
      </c>
      <c r="B36" s="1" t="s">
        <v>30878</v>
      </c>
      <c r="C36" s="1" t="s">
        <v>30879</v>
      </c>
      <c r="H36" s="1" t="s">
        <v>30880</v>
      </c>
      <c r="J36" s="4" t="s">
        <v>30881</v>
      </c>
      <c r="K36" s="1" t="s">
        <v>401</v>
      </c>
      <c r="L36" s="1" t="s">
        <v>4390</v>
      </c>
      <c r="M36" s="1" t="s">
        <v>30882</v>
      </c>
      <c r="N36" s="1" t="s">
        <v>30883</v>
      </c>
      <c r="O36" s="1" t="s">
        <v>30884</v>
      </c>
      <c r="P36" s="1">
        <v>2.0</v>
      </c>
      <c r="Q36" s="1">
        <v>1.0</v>
      </c>
      <c r="U36" s="1">
        <v>54.0</v>
      </c>
      <c r="V36" s="1" t="s">
        <v>30885</v>
      </c>
      <c r="W36" s="10">
        <v>43574.0</v>
      </c>
      <c r="X36" s="6"/>
      <c r="Y36" s="16" t="s">
        <v>36</v>
      </c>
    </row>
    <row r="37">
      <c r="A37" s="1" t="s">
        <v>30886</v>
      </c>
      <c r="B37" s="1" t="s">
        <v>30887</v>
      </c>
      <c r="C37" s="1" t="s">
        <v>30888</v>
      </c>
      <c r="D37" s="1" t="s">
        <v>30889</v>
      </c>
      <c r="H37" s="1" t="s">
        <v>30890</v>
      </c>
      <c r="J37" s="4" t="s">
        <v>30891</v>
      </c>
      <c r="K37" s="1" t="s">
        <v>30</v>
      </c>
      <c r="L37" s="1" t="s">
        <v>4390</v>
      </c>
      <c r="M37" s="1" t="s">
        <v>4390</v>
      </c>
      <c r="N37" s="1" t="s">
        <v>30892</v>
      </c>
      <c r="O37" s="1" t="s">
        <v>30893</v>
      </c>
      <c r="P37" s="1">
        <v>1.0</v>
      </c>
      <c r="Q37" s="1">
        <v>1.0</v>
      </c>
      <c r="U37" s="1">
        <v>1.0</v>
      </c>
      <c r="V37" s="1" t="s">
        <v>30894</v>
      </c>
      <c r="W37" s="10">
        <v>44024.0</v>
      </c>
      <c r="X37" s="6"/>
      <c r="Y37" s="16" t="s">
        <v>168</v>
      </c>
    </row>
  </sheetData>
  <dataValidations>
    <dataValidation type="list" allowBlank="1" sqref="X2:X37">
      <formula1>"A,I,P"</formula1>
    </dataValidation>
    <dataValidation type="list" allowBlank="1" sqref="Y2:Y37">
      <formula1>"unrelated,mainrepo,extension/clon,teaching,research,development,learning"</formula1>
    </dataValidation>
  </dataValidations>
  <hyperlinks>
    <hyperlink r:id="rId1" ref="J2"/>
    <hyperlink r:id="rId2" ref="J3"/>
    <hyperlink r:id="rId3" ref="J4"/>
    <hyperlink r:id="rId4" ref="J5"/>
    <hyperlink r:id="rId5" ref="J6"/>
    <hyperlink r:id="rId6" ref="J7"/>
    <hyperlink r:id="rId7" ref="J8"/>
    <hyperlink r:id="rId8" ref="J9"/>
    <hyperlink r:id="rId9" ref="J10"/>
    <hyperlink r:id="rId10" ref="J11"/>
    <hyperlink r:id="rId11" ref="J12"/>
    <hyperlink r:id="rId12" ref="J13"/>
    <hyperlink r:id="rId13" ref="J14"/>
    <hyperlink r:id="rId14" ref="J15"/>
    <hyperlink r:id="rId15" ref="J16"/>
    <hyperlink r:id="rId16" ref="J17"/>
    <hyperlink r:id="rId17" ref="J18"/>
    <hyperlink r:id="rId18" ref="J19"/>
    <hyperlink r:id="rId19" ref="J20"/>
    <hyperlink r:id="rId20" ref="J21"/>
    <hyperlink r:id="rId21" ref="J22"/>
    <hyperlink r:id="rId22" ref="J23"/>
    <hyperlink r:id="rId23" ref="J24"/>
    <hyperlink r:id="rId24" ref="J25"/>
    <hyperlink r:id="rId25" ref="J26"/>
    <hyperlink r:id="rId26" ref="J27"/>
    <hyperlink r:id="rId27" ref="J28"/>
    <hyperlink r:id="rId28" ref="J29"/>
    <hyperlink r:id="rId29" ref="J30"/>
    <hyperlink r:id="rId30" ref="J31"/>
    <hyperlink r:id="rId31" ref="J32"/>
    <hyperlink r:id="rId32" ref="J33"/>
    <hyperlink r:id="rId33" ref="J34"/>
    <hyperlink r:id="rId34" ref="J35"/>
    <hyperlink r:id="rId35" ref="J36"/>
    <hyperlink r:id="rId36" ref="J37"/>
  </hyperlinks>
  <drawing r:id="rId37"/>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sheetData>
    <row r="1">
      <c r="A1" s="37" t="s">
        <v>30895</v>
      </c>
      <c r="B1" s="37" t="s">
        <v>30896</v>
      </c>
      <c r="C1" s="37" t="s">
        <v>30897</v>
      </c>
      <c r="D1" s="37" t="s">
        <v>30898</v>
      </c>
      <c r="E1" s="37" t="s">
        <v>30899</v>
      </c>
      <c r="F1" s="37" t="s">
        <v>30900</v>
      </c>
      <c r="G1" s="1" t="s">
        <v>30901</v>
      </c>
      <c r="AR1" s="38"/>
    </row>
    <row r="2">
      <c r="A2" s="1" t="s">
        <v>30902</v>
      </c>
      <c r="B2" s="39">
        <f>COUNTIF(humbug!$Y2:Y$637,"development")</f>
        <v>280</v>
      </c>
      <c r="C2" s="40">
        <f>COUNTIF(humbug!$Y2:Y$637,"teaching")</f>
        <v>58</v>
      </c>
      <c r="D2" s="40">
        <f>COUNTIF(humbug!$Y2:Y$637,"research")</f>
        <v>1</v>
      </c>
      <c r="E2" s="40">
        <f>COUNTIF(humbug!$Y2:Y$637,"learning")</f>
        <v>60</v>
      </c>
      <c r="F2" s="40">
        <f>COUNTIF(humbug!$Y2:Y$637,"extension/clon")</f>
        <v>0</v>
      </c>
      <c r="G2" s="40">
        <f>COUNTIF(humbug!$Y2:Y$637,"")</f>
        <v>237</v>
      </c>
      <c r="H2" s="6">
        <f t="shared" ref="H2:H12" si="1">SUM(B2:G2)</f>
        <v>636</v>
      </c>
      <c r="AR2" s="38"/>
    </row>
    <row r="3">
      <c r="A3" s="1" t="s">
        <v>30903</v>
      </c>
      <c r="B3" s="39">
        <f>COUNTIF(infection!$Y2:Y$1214,"development")</f>
        <v>721</v>
      </c>
      <c r="C3" s="40">
        <f>COUNTIF(infection!$Y2:Y$1214,"teaching")</f>
        <v>47</v>
      </c>
      <c r="D3" s="40">
        <f>COUNTIF(infection!$Y2:Y$1214,"research")</f>
        <v>4</v>
      </c>
      <c r="E3" s="40">
        <f>COUNTIF(infection!$Y2:Y$1214,"learning")</f>
        <v>29</v>
      </c>
      <c r="F3" s="40">
        <f>COUNTIF(infection!$Y2:Y$1214,"extension/clon")</f>
        <v>2</v>
      </c>
      <c r="G3" s="40">
        <f>COUNTIF(infection!$Y2:Y$1214,"")</f>
        <v>410</v>
      </c>
      <c r="H3" s="6">
        <f t="shared" si="1"/>
        <v>1213</v>
      </c>
      <c r="AR3" s="38"/>
    </row>
    <row r="4">
      <c r="A4" s="1" t="s">
        <v>30904</v>
      </c>
      <c r="B4" s="39">
        <f>COUNTIF(major!$Y2:Y$11,"development")</f>
        <v>0</v>
      </c>
      <c r="C4" s="40">
        <f>COUNTIF(major!$Y2:Y$11,"teaching")</f>
        <v>6</v>
      </c>
      <c r="D4" s="40">
        <f>COUNTIF(major!$Y2:Y$11,"research")</f>
        <v>0</v>
      </c>
      <c r="E4" s="40">
        <f>COUNTIF(major!$Y2:Y$11,"learning")</f>
        <v>1</v>
      </c>
      <c r="F4" s="40">
        <f>COUNTIF(major!$Y2:Y$11,"extension/clon")</f>
        <v>1</v>
      </c>
      <c r="G4" s="40">
        <f>COUNTIF(major!$Y2:Y$11,"")</f>
        <v>2</v>
      </c>
      <c r="H4" s="6">
        <f t="shared" si="1"/>
        <v>10</v>
      </c>
      <c r="AR4" s="38"/>
    </row>
    <row r="5">
      <c r="A5" s="1" t="s">
        <v>15793</v>
      </c>
      <c r="B5" s="39">
        <f>COUNTIF(mujava!$Y2:Y$10,"development")</f>
        <v>0</v>
      </c>
      <c r="C5" s="40">
        <f>COUNTIF(mujava!$Y2:Y$10,"teaching")</f>
        <v>1</v>
      </c>
      <c r="D5" s="40">
        <f>COUNTIF(mujava!$Y2:Y$10,"research")</f>
        <v>7</v>
      </c>
      <c r="E5" s="40">
        <f>COUNTIF(mujava!$Y2:Y$10,"learning")</f>
        <v>0</v>
      </c>
      <c r="F5" s="40">
        <f>COUNTIF(mujava!$Y2:Y$10,"extension/clon")</f>
        <v>1</v>
      </c>
      <c r="G5" s="40">
        <f>COUNTIF(mujava!$Y2:Y$10,"")</f>
        <v>0</v>
      </c>
      <c r="H5" s="6">
        <f t="shared" si="1"/>
        <v>9</v>
      </c>
      <c r="AR5" s="38"/>
    </row>
    <row r="6">
      <c r="A6" s="1" t="s">
        <v>30905</v>
      </c>
      <c r="B6" s="39">
        <f>COUNTIF(mutant!$Y2:Y$297,"development")</f>
        <v>57</v>
      </c>
      <c r="C6" s="40">
        <f>COUNTIF(mutant!$Y2:Y$297,"teaching")</f>
        <v>80</v>
      </c>
      <c r="D6" s="40">
        <f>COUNTIF(mutant!$Y2:Y$297,"research")</f>
        <v>0</v>
      </c>
      <c r="E6" s="40">
        <f>COUNTIF(mutant!$Y2:Y$297,"learning")</f>
        <v>4</v>
      </c>
      <c r="F6" s="40">
        <f>COUNTIF(mutant!$Y2:Y$297,"extension/clon")</f>
        <v>2</v>
      </c>
      <c r="G6" s="40">
        <f>COUNTIF(mutant!$Y2:Y$297,"")</f>
        <v>153</v>
      </c>
      <c r="H6" s="6">
        <f t="shared" si="1"/>
        <v>296</v>
      </c>
      <c r="AR6" s="38"/>
    </row>
    <row r="7">
      <c r="A7" s="1" t="s">
        <v>30906</v>
      </c>
      <c r="B7" s="39">
        <f>COUNTIF(mutmut!$Y2:Y$55,"development")</f>
        <v>21</v>
      </c>
      <c r="C7" s="40">
        <f>COUNTIF(mutmut!$Y2:Y$55,"teaching")</f>
        <v>6</v>
      </c>
      <c r="D7" s="40">
        <f>COUNTIF(mutmut!$Y2:Y$55,"research")</f>
        <v>6</v>
      </c>
      <c r="E7" s="40">
        <f>COUNTIF(mutmut!$Y2:Y$55,"learning")</f>
        <v>2</v>
      </c>
      <c r="F7" s="40">
        <f>COUNTIF(mutmut!$Y2:Y$55,"extension/clon")</f>
        <v>0</v>
      </c>
      <c r="G7" s="40">
        <f>COUNTIF(mutmut!$Y2:Y$55,"")</f>
        <v>19</v>
      </c>
      <c r="H7" s="6">
        <f t="shared" si="1"/>
        <v>54</v>
      </c>
      <c r="AR7" s="38"/>
    </row>
    <row r="8">
      <c r="A8" s="1" t="s">
        <v>30907</v>
      </c>
      <c r="B8" s="39">
        <f>COUNTIF(mutpy!$Y2:Y$25,"development")</f>
        <v>17</v>
      </c>
      <c r="C8" s="40">
        <f>COUNTIF(mutpy!$Y2:Y$25,"teaching")</f>
        <v>2</v>
      </c>
      <c r="D8" s="40">
        <f>COUNTIF(mutpy!$Y2:Y$25,"research")</f>
        <v>0</v>
      </c>
      <c r="E8" s="40">
        <f>COUNTIF(mutpy!$Y2:Y$25,"learning")</f>
        <v>0</v>
      </c>
      <c r="F8" s="40">
        <f>COUNTIF(mutpy!$Y2:Y$25,"extension/clon")</f>
        <v>0</v>
      </c>
      <c r="G8" s="40">
        <f>COUNTIF(mutpy!$Y2:Y$25,"")</f>
        <v>5</v>
      </c>
      <c r="H8" s="6">
        <f t="shared" si="1"/>
        <v>24</v>
      </c>
      <c r="AR8" s="38"/>
    </row>
    <row r="9">
      <c r="A9" s="1" t="s">
        <v>30908</v>
      </c>
      <c r="B9" s="39">
        <f>COUNTIF(pit!$Y2:Y$817,"development")</f>
        <v>339</v>
      </c>
      <c r="C9" s="40">
        <f>COUNTIF(pit!$Y2:Y$817,"teaching")</f>
        <v>239</v>
      </c>
      <c r="D9" s="40">
        <f>COUNTIF(pit!$Y2:Y$817,"research")</f>
        <v>21</v>
      </c>
      <c r="E9" s="40">
        <f>COUNTIF(pit!$Y2:Y$817,"learning")</f>
        <v>114</v>
      </c>
      <c r="F9" s="40">
        <f>COUNTIF(pit!$Y2:Y$817,"extension/clon")</f>
        <v>16</v>
      </c>
      <c r="G9" s="40">
        <f>COUNTIF(pit!$Y2:Y$817,"")</f>
        <v>87</v>
      </c>
      <c r="H9" s="6">
        <f t="shared" si="1"/>
        <v>816</v>
      </c>
      <c r="AR9" s="38"/>
    </row>
    <row r="10">
      <c r="A10" s="1" t="s">
        <v>30909</v>
      </c>
      <c r="B10" s="39">
        <f>COUNTIF(strykerjs!$Y2:Y$488,"development")</f>
        <v>163</v>
      </c>
      <c r="C10" s="40">
        <f>COUNTIF(strykerjs!$Y2:Y$488,"teaching")</f>
        <v>214</v>
      </c>
      <c r="D10" s="40">
        <f>COUNTIF(strykerjs!$Y2:Y$488,"research")</f>
        <v>1</v>
      </c>
      <c r="E10" s="40">
        <f>COUNTIF(strykerjs!$Y2:Y$488,"learning")</f>
        <v>41</v>
      </c>
      <c r="F10" s="40">
        <f>COUNTIF(strykerjs!$Y2:Y$488,"extension/clon")</f>
        <v>2</v>
      </c>
      <c r="G10" s="40">
        <f>COUNTIF(strykerjs!$Y2:Y$488,"")</f>
        <v>66</v>
      </c>
      <c r="H10" s="6">
        <f t="shared" si="1"/>
        <v>487</v>
      </c>
      <c r="AR10" s="38"/>
    </row>
    <row r="11">
      <c r="A11" s="14" t="s">
        <v>30910</v>
      </c>
      <c r="B11" s="39">
        <f>COUNTIF(strykernet!$Y2:Y$37,"development")</f>
        <v>19</v>
      </c>
      <c r="C11" s="40">
        <f>COUNTIF(strykernet!$Y2:Y$37,"teaching")</f>
        <v>9</v>
      </c>
      <c r="D11" s="40">
        <f>COUNTIF(strykernet!$Y2:Y$37,"research")</f>
        <v>0</v>
      </c>
      <c r="E11" s="40">
        <f>COUNTIF(strykernet!$Y2:Y$37,"learning")</f>
        <v>3</v>
      </c>
      <c r="F11" s="40">
        <f>COUNTIF(strykernet!$Y2:Y$37,"extension/clon")</f>
        <v>0</v>
      </c>
      <c r="G11" s="40">
        <f>COUNTIF(strykernet!$Y2:Y$37,"")</f>
        <v>5</v>
      </c>
      <c r="H11" s="6">
        <f t="shared" si="1"/>
        <v>36</v>
      </c>
      <c r="AR11" s="38"/>
    </row>
    <row r="12">
      <c r="B12" s="6">
        <f t="shared" ref="B12:G12" si="2">SUM(B2:B11)</f>
        <v>1617</v>
      </c>
      <c r="C12" s="6">
        <f t="shared" si="2"/>
        <v>662</v>
      </c>
      <c r="D12" s="6">
        <f t="shared" si="2"/>
        <v>40</v>
      </c>
      <c r="E12" s="6">
        <f t="shared" si="2"/>
        <v>254</v>
      </c>
      <c r="F12" s="40">
        <f t="shared" si="2"/>
        <v>24</v>
      </c>
      <c r="G12" s="6">
        <f t="shared" si="2"/>
        <v>984</v>
      </c>
      <c r="H12" s="6">
        <f t="shared" si="1"/>
        <v>3581</v>
      </c>
      <c r="AR12" s="38"/>
    </row>
    <row r="13">
      <c r="AR13" s="38"/>
    </row>
    <row r="14">
      <c r="AR14" s="38"/>
    </row>
    <row r="15">
      <c r="A15" s="37" t="s">
        <v>30895</v>
      </c>
      <c r="B15" s="37" t="s">
        <v>30896</v>
      </c>
      <c r="C15" s="37" t="s">
        <v>30897</v>
      </c>
      <c r="D15" s="37" t="s">
        <v>30898</v>
      </c>
      <c r="E15" s="37" t="s">
        <v>30899</v>
      </c>
      <c r="F15" s="37" t="s">
        <v>30900</v>
      </c>
      <c r="G15" s="41" t="s">
        <v>30901</v>
      </c>
      <c r="AR15" s="38"/>
    </row>
    <row r="16">
      <c r="A16" s="41" t="s">
        <v>30902</v>
      </c>
      <c r="B16" s="39">
        <v>280.0</v>
      </c>
      <c r="C16" s="40">
        <v>58.0</v>
      </c>
      <c r="D16" s="40">
        <v>1.0</v>
      </c>
      <c r="E16" s="40">
        <v>60.0</v>
      </c>
      <c r="F16" s="40">
        <v>0.0</v>
      </c>
      <c r="G16" s="40">
        <v>237.0</v>
      </c>
      <c r="H16" s="6">
        <v>636.0</v>
      </c>
      <c r="AR16" s="38"/>
    </row>
    <row r="17">
      <c r="A17" s="41" t="s">
        <v>30903</v>
      </c>
      <c r="B17" s="39">
        <v>721.0</v>
      </c>
      <c r="C17" s="40">
        <v>47.0</v>
      </c>
      <c r="D17" s="40">
        <v>4.0</v>
      </c>
      <c r="E17" s="40">
        <v>29.0</v>
      </c>
      <c r="F17" s="40">
        <v>2.0</v>
      </c>
      <c r="G17" s="40">
        <v>410.0</v>
      </c>
      <c r="H17" s="6">
        <v>1213.0</v>
      </c>
      <c r="AR17" s="38"/>
    </row>
    <row r="18">
      <c r="A18" s="1" t="s">
        <v>30906</v>
      </c>
      <c r="B18" s="39">
        <v>21.0</v>
      </c>
      <c r="C18" s="40">
        <v>6.0</v>
      </c>
      <c r="D18" s="40">
        <v>6.0</v>
      </c>
      <c r="E18" s="40">
        <v>2.0</v>
      </c>
      <c r="F18" s="40">
        <v>0.0</v>
      </c>
      <c r="G18" s="40">
        <v>19.0</v>
      </c>
      <c r="H18" s="6">
        <v>54.0</v>
      </c>
      <c r="AR18" s="38"/>
    </row>
    <row r="19">
      <c r="A19" s="41" t="s">
        <v>30909</v>
      </c>
      <c r="B19" s="39">
        <v>163.0</v>
      </c>
      <c r="C19" s="40">
        <v>214.0</v>
      </c>
      <c r="D19" s="40">
        <v>1.0</v>
      </c>
      <c r="E19" s="40">
        <v>41.0</v>
      </c>
      <c r="F19" s="40">
        <v>2.0</v>
      </c>
      <c r="G19" s="40">
        <v>66.0</v>
      </c>
      <c r="H19" s="6">
        <v>487.0</v>
      </c>
      <c r="AR19" s="38"/>
    </row>
    <row r="20">
      <c r="A20" s="42" t="s">
        <v>30910</v>
      </c>
      <c r="B20" s="39">
        <v>19.0</v>
      </c>
      <c r="C20" s="40">
        <v>9.0</v>
      </c>
      <c r="D20" s="40">
        <v>0.0</v>
      </c>
      <c r="E20" s="40">
        <v>3.0</v>
      </c>
      <c r="F20" s="40">
        <v>0.0</v>
      </c>
      <c r="G20" s="40">
        <v>5.0</v>
      </c>
      <c r="H20" s="6">
        <v>36.0</v>
      </c>
      <c r="AR20" s="38"/>
    </row>
    <row r="21">
      <c r="B21" s="6">
        <f t="shared" ref="B21:H21" si="3">SUM(B16:B20)</f>
        <v>1204</v>
      </c>
      <c r="C21" s="6">
        <f t="shared" si="3"/>
        <v>334</v>
      </c>
      <c r="D21" s="6">
        <f t="shared" si="3"/>
        <v>12</v>
      </c>
      <c r="E21" s="6">
        <f t="shared" si="3"/>
        <v>135</v>
      </c>
      <c r="F21" s="6">
        <f t="shared" si="3"/>
        <v>4</v>
      </c>
      <c r="G21" s="6">
        <f t="shared" si="3"/>
        <v>737</v>
      </c>
      <c r="H21" s="6">
        <f t="shared" si="3"/>
        <v>2426</v>
      </c>
      <c r="AR21" s="38"/>
    </row>
    <row r="22">
      <c r="AR22" s="38"/>
    </row>
    <row r="23">
      <c r="AR23" s="38"/>
    </row>
    <row r="24">
      <c r="A24" s="37" t="s">
        <v>30895</v>
      </c>
      <c r="B24" s="37" t="s">
        <v>30896</v>
      </c>
      <c r="C24" s="37" t="s">
        <v>30897</v>
      </c>
      <c r="D24" s="37" t="s">
        <v>30898</v>
      </c>
      <c r="E24" s="37" t="s">
        <v>30899</v>
      </c>
      <c r="F24" s="37" t="s">
        <v>30900</v>
      </c>
      <c r="G24" s="41" t="s">
        <v>30901</v>
      </c>
      <c r="AR24" s="38"/>
    </row>
    <row r="25">
      <c r="A25" s="41" t="s">
        <v>30904</v>
      </c>
      <c r="B25" s="39">
        <v>0.0</v>
      </c>
      <c r="C25" s="40">
        <v>6.0</v>
      </c>
      <c r="D25" s="40">
        <v>0.0</v>
      </c>
      <c r="E25" s="40">
        <v>1.0</v>
      </c>
      <c r="F25" s="40">
        <v>1.0</v>
      </c>
      <c r="G25" s="40">
        <v>2.0</v>
      </c>
      <c r="H25" s="6">
        <v>10.0</v>
      </c>
      <c r="AR25" s="38"/>
    </row>
    <row r="26">
      <c r="A26" s="41" t="s">
        <v>15793</v>
      </c>
      <c r="B26" s="39">
        <v>0.0</v>
      </c>
      <c r="C26" s="40">
        <v>1.0</v>
      </c>
      <c r="D26" s="40">
        <v>7.0</v>
      </c>
      <c r="E26" s="40">
        <v>0.0</v>
      </c>
      <c r="F26" s="40">
        <v>1.0</v>
      </c>
      <c r="G26" s="40">
        <v>0.0</v>
      </c>
      <c r="H26" s="6">
        <v>9.0</v>
      </c>
      <c r="AR26" s="38"/>
    </row>
    <row r="27">
      <c r="A27" s="41" t="s">
        <v>30905</v>
      </c>
      <c r="B27" s="39">
        <v>57.0</v>
      </c>
      <c r="C27" s="40">
        <v>80.0</v>
      </c>
      <c r="D27" s="40">
        <v>0.0</v>
      </c>
      <c r="E27" s="40">
        <v>4.0</v>
      </c>
      <c r="F27" s="40">
        <v>2.0</v>
      </c>
      <c r="G27" s="40">
        <v>153.0</v>
      </c>
      <c r="H27" s="6">
        <v>296.0</v>
      </c>
      <c r="AR27" s="38"/>
    </row>
    <row r="28">
      <c r="A28" s="41" t="s">
        <v>30907</v>
      </c>
      <c r="B28" s="39">
        <v>17.0</v>
      </c>
      <c r="C28" s="40">
        <v>2.0</v>
      </c>
      <c r="D28" s="40">
        <v>0.0</v>
      </c>
      <c r="E28" s="40">
        <v>0.0</v>
      </c>
      <c r="F28" s="40">
        <v>0.0</v>
      </c>
      <c r="G28" s="40">
        <v>5.0</v>
      </c>
      <c r="H28" s="6">
        <v>24.0</v>
      </c>
      <c r="AR28" s="38"/>
    </row>
    <row r="29">
      <c r="A29" s="41" t="s">
        <v>30908</v>
      </c>
      <c r="B29" s="39">
        <v>339.0</v>
      </c>
      <c r="C29" s="40">
        <v>239.0</v>
      </c>
      <c r="D29" s="40">
        <v>21.0</v>
      </c>
      <c r="E29" s="40">
        <v>114.0</v>
      </c>
      <c r="F29" s="40">
        <v>16.0</v>
      </c>
      <c r="G29" s="40">
        <v>87.0</v>
      </c>
      <c r="H29" s="6">
        <v>816.0</v>
      </c>
      <c r="AR29" s="38"/>
    </row>
    <row r="30">
      <c r="B30" s="6">
        <f t="shared" ref="B30:H30" si="4">SUM(B25:B29)</f>
        <v>413</v>
      </c>
      <c r="C30" s="6">
        <f t="shared" si="4"/>
        <v>328</v>
      </c>
      <c r="D30" s="6">
        <f t="shared" si="4"/>
        <v>28</v>
      </c>
      <c r="E30" s="6">
        <f t="shared" si="4"/>
        <v>119</v>
      </c>
      <c r="F30" s="6">
        <f t="shared" si="4"/>
        <v>20</v>
      </c>
      <c r="G30" s="6">
        <f t="shared" si="4"/>
        <v>247</v>
      </c>
      <c r="H30" s="6">
        <f t="shared" si="4"/>
        <v>1155</v>
      </c>
      <c r="AR30" s="38"/>
    </row>
    <row r="31">
      <c r="AR31" s="38"/>
    </row>
    <row r="32">
      <c r="AR32" s="38"/>
    </row>
    <row r="33">
      <c r="AR33" s="38"/>
    </row>
    <row r="34">
      <c r="AR34" s="38"/>
    </row>
    <row r="35">
      <c r="AR35" s="38"/>
    </row>
    <row r="36">
      <c r="AR36" s="38"/>
    </row>
    <row r="37">
      <c r="AR37" s="38"/>
    </row>
    <row r="38">
      <c r="AR38" s="38"/>
    </row>
    <row r="39">
      <c r="AR39" s="38"/>
    </row>
    <row r="40">
      <c r="AR40" s="38"/>
    </row>
    <row r="41">
      <c r="AR41" s="38"/>
    </row>
    <row r="42">
      <c r="AR42" s="38"/>
    </row>
    <row r="43">
      <c r="AR43" s="38"/>
    </row>
    <row r="44">
      <c r="AR44" s="38"/>
    </row>
    <row r="45">
      <c r="AR45" s="38"/>
    </row>
    <row r="46">
      <c r="AR46" s="38"/>
    </row>
    <row r="47">
      <c r="AR47" s="38"/>
    </row>
    <row r="48">
      <c r="AR48" s="38"/>
    </row>
    <row r="49">
      <c r="AR49" s="38"/>
    </row>
    <row r="50">
      <c r="AR50" s="38"/>
    </row>
    <row r="51">
      <c r="AR51" s="38"/>
    </row>
    <row r="52">
      <c r="AR52" s="38"/>
    </row>
    <row r="53">
      <c r="AR53" s="38"/>
    </row>
    <row r="54">
      <c r="AR54" s="38"/>
    </row>
    <row r="55">
      <c r="AR55" s="38"/>
    </row>
    <row r="56">
      <c r="AR56" s="38"/>
    </row>
    <row r="57">
      <c r="AR57" s="38"/>
    </row>
    <row r="58">
      <c r="AR58" s="38"/>
    </row>
    <row r="59">
      <c r="AR59" s="38"/>
    </row>
    <row r="60">
      <c r="AR60" s="38"/>
    </row>
    <row r="61">
      <c r="AR61" s="38"/>
    </row>
    <row r="62">
      <c r="AR62" s="38"/>
    </row>
    <row r="63">
      <c r="AR63" s="38"/>
    </row>
    <row r="64">
      <c r="AR64" s="38"/>
    </row>
    <row r="65">
      <c r="AR65" s="38"/>
    </row>
    <row r="66">
      <c r="AR66" s="38"/>
    </row>
    <row r="67">
      <c r="AR67" s="38"/>
    </row>
    <row r="68">
      <c r="AR68" s="38"/>
    </row>
    <row r="69">
      <c r="AR69" s="38"/>
    </row>
    <row r="70">
      <c r="AR70" s="38"/>
    </row>
    <row r="71">
      <c r="AR71" s="38"/>
    </row>
    <row r="72">
      <c r="AR72" s="38"/>
    </row>
    <row r="73">
      <c r="AR73" s="38"/>
    </row>
    <row r="74">
      <c r="AR74" s="38"/>
    </row>
    <row r="75">
      <c r="AR75" s="38"/>
    </row>
    <row r="76">
      <c r="AR76" s="38"/>
    </row>
    <row r="77">
      <c r="AR77" s="38"/>
    </row>
    <row r="78">
      <c r="AR78" s="38"/>
    </row>
    <row r="79">
      <c r="AR79" s="38"/>
    </row>
    <row r="80">
      <c r="AR80" s="38"/>
    </row>
    <row r="81">
      <c r="AR81" s="38"/>
    </row>
    <row r="82">
      <c r="AR82" s="38"/>
    </row>
    <row r="83">
      <c r="AR83" s="38"/>
    </row>
    <row r="84">
      <c r="A84" s="43" t="s">
        <v>30911</v>
      </c>
      <c r="B84" s="44"/>
      <c r="C84" s="44"/>
      <c r="D84" s="44"/>
      <c r="E84" s="44"/>
      <c r="F84" s="44"/>
      <c r="G84" s="44"/>
      <c r="H84" s="44"/>
      <c r="I84" s="44"/>
      <c r="J84" s="44"/>
      <c r="K84" s="44"/>
      <c r="L84" s="44"/>
      <c r="M84" s="44"/>
      <c r="N84" s="44"/>
      <c r="O84" s="44"/>
      <c r="P84" s="44"/>
      <c r="Q84" s="44"/>
      <c r="R84" s="44"/>
      <c r="S84" s="44"/>
      <c r="T84" s="44"/>
      <c r="U84" s="44"/>
      <c r="V84" s="44"/>
      <c r="W84" s="44"/>
      <c r="X84" s="44"/>
      <c r="Y84" s="44"/>
      <c r="Z84" s="44"/>
      <c r="AA84" s="44"/>
      <c r="AB84" s="44"/>
      <c r="AC84" s="44"/>
      <c r="AD84" s="44"/>
      <c r="AE84" s="44"/>
      <c r="AF84" s="44"/>
      <c r="AG84" s="44"/>
      <c r="AH84" s="44"/>
      <c r="AI84" s="44"/>
      <c r="AJ84" s="44"/>
      <c r="AK84" s="44"/>
      <c r="AL84" s="44"/>
      <c r="AM84" s="44"/>
      <c r="AN84" s="44"/>
      <c r="AO84" s="44"/>
      <c r="AP84" s="44"/>
      <c r="AQ84" s="44"/>
      <c r="AR84" s="44"/>
      <c r="AS84" s="44"/>
      <c r="AT84" s="44"/>
      <c r="AU84" s="44"/>
      <c r="AV84" s="44"/>
      <c r="AW84" s="44"/>
      <c r="AX84" s="44"/>
      <c r="AY84" s="44"/>
      <c r="AZ84" s="44"/>
      <c r="BA84" s="44"/>
    </row>
    <row r="85">
      <c r="B85" s="1" t="s">
        <v>30896</v>
      </c>
      <c r="J85" s="1" t="s">
        <v>30897</v>
      </c>
      <c r="R85" s="1" t="s">
        <v>30898</v>
      </c>
      <c r="Z85" s="1" t="s">
        <v>30900</v>
      </c>
      <c r="AH85" s="1" t="s">
        <v>30901</v>
      </c>
      <c r="AP85" s="1" t="s">
        <v>30899</v>
      </c>
      <c r="AR85" s="38"/>
    </row>
    <row r="86">
      <c r="A86" s="1" t="s">
        <v>30912</v>
      </c>
      <c r="B86" s="1" t="s">
        <v>30913</v>
      </c>
      <c r="C86" s="1" t="s">
        <v>30914</v>
      </c>
      <c r="D86" s="1" t="s">
        <v>30915</v>
      </c>
      <c r="E86" s="1" t="s">
        <v>30916</v>
      </c>
      <c r="F86" s="1" t="s">
        <v>30917</v>
      </c>
      <c r="G86" s="45" t="s">
        <v>30918</v>
      </c>
      <c r="I86" s="6" t="s">
        <v>30912</v>
      </c>
      <c r="J86" s="6" t="s">
        <v>30913</v>
      </c>
      <c r="K86" s="6" t="s">
        <v>30914</v>
      </c>
      <c r="L86" s="6" t="s">
        <v>30915</v>
      </c>
      <c r="M86" s="6" t="s">
        <v>30916</v>
      </c>
      <c r="N86" s="6" t="s">
        <v>30917</v>
      </c>
      <c r="O86" s="6" t="s">
        <v>30918</v>
      </c>
      <c r="Q86" s="6" t="s">
        <v>30912</v>
      </c>
      <c r="R86" s="6" t="s">
        <v>30913</v>
      </c>
      <c r="S86" s="6" t="s">
        <v>30914</v>
      </c>
      <c r="T86" s="6" t="s">
        <v>30915</v>
      </c>
      <c r="U86" s="6" t="s">
        <v>30916</v>
      </c>
      <c r="V86" s="6" t="s">
        <v>30917</v>
      </c>
      <c r="W86" s="6" t="s">
        <v>30918</v>
      </c>
      <c r="Y86" s="6" t="s">
        <v>30912</v>
      </c>
      <c r="Z86" s="6" t="s">
        <v>30913</v>
      </c>
      <c r="AA86" s="6" t="s">
        <v>30914</v>
      </c>
      <c r="AB86" s="6" t="s">
        <v>30915</v>
      </c>
      <c r="AC86" s="6" t="s">
        <v>30916</v>
      </c>
      <c r="AD86" s="6" t="s">
        <v>30917</v>
      </c>
      <c r="AE86" s="6" t="s">
        <v>30918</v>
      </c>
      <c r="AG86" s="6" t="s">
        <v>30912</v>
      </c>
      <c r="AH86" s="6" t="s">
        <v>30913</v>
      </c>
      <c r="AI86" s="6" t="s">
        <v>30914</v>
      </c>
      <c r="AJ86" s="6" t="s">
        <v>30915</v>
      </c>
      <c r="AK86" s="6" t="s">
        <v>30916</v>
      </c>
      <c r="AL86" s="6" t="s">
        <v>30917</v>
      </c>
      <c r="AM86" s="6" t="s">
        <v>30918</v>
      </c>
      <c r="AO86" s="6" t="s">
        <v>30912</v>
      </c>
      <c r="AP86" s="6" t="s">
        <v>30913</v>
      </c>
      <c r="AQ86" s="6" t="s">
        <v>30914</v>
      </c>
      <c r="AR86" s="38" t="s">
        <v>30915</v>
      </c>
      <c r="AS86" s="6" t="s">
        <v>30916</v>
      </c>
      <c r="AT86" s="6" t="s">
        <v>30917</v>
      </c>
      <c r="AU86" s="6" t="s">
        <v>30918</v>
      </c>
    </row>
    <row r="87">
      <c r="A87" s="1" t="s">
        <v>30902</v>
      </c>
      <c r="B87" s="6">
        <f>COUNTIFS(humbug!$Y2:Y$637,"development",humbug!$U2:$U637,"&lt;=10")</f>
        <v>149</v>
      </c>
      <c r="C87" s="6">
        <f>COUNTIFS(humbug!$Y2:Y$637,"development",humbug!$U2:$U637, "&gt;10", humbug!$U2:$U637, "&lt;=50")</f>
        <v>75</v>
      </c>
      <c r="D87" s="6">
        <f>COUNTIFS(humbug!$Y2:Y$637,"development",humbug!$U2:$U637, "&gt;50", humbug!$U2:$U637, "&lt;=100")</f>
        <v>17</v>
      </c>
      <c r="E87" s="6">
        <f>COUNTIFS(humbug!$Y2:Y$637,"development",humbug!$U2:$U637, "&gt;100", humbug!$U2:$U637, "&lt;=500")</f>
        <v>33</v>
      </c>
      <c r="F87" s="6">
        <f>COUNTIFS(humbug!$Y2:Y$637,"development",humbug!$U2:$U637,"&gt;500", humbug!$U2:$U637, "&lt;=1000")</f>
        <v>3</v>
      </c>
      <c r="G87" s="46">
        <f>COUNTIFS(humbug!$Y2:Y$637,"development",humbug!$U2:$U637,"&gt;1000")</f>
        <v>3</v>
      </c>
      <c r="I87" s="1" t="s">
        <v>30902</v>
      </c>
      <c r="J87" s="6">
        <f>COUNTIFS(humbug!$Y2:Y$637,"teaching",humbug!$U2:$U637, "&lt;=10")</f>
        <v>36</v>
      </c>
      <c r="K87" s="6">
        <f>COUNTIFS(humbug!$Y2:Y$637,"teaching",humbug!$U2:$U637, "&gt;10", humbug!$U2:$U637, "&lt;=50")</f>
        <v>12</v>
      </c>
      <c r="L87" s="6">
        <f>COUNTIFS(humbug!$Y2:Y$637,"teaching",humbug!$U2:$U637, "&gt;50", humbug!$U2:$U637, "&lt;=100")</f>
        <v>3</v>
      </c>
      <c r="M87" s="6">
        <f>COUNTIFS(humbug!$Y2:Y$637,"teaching",humbug!$U2:$U637,"&gt;100",humbug!$U2:$U637,"&lt;=500")</f>
        <v>6</v>
      </c>
      <c r="N87" s="6">
        <f>COUNTIFS(humbug!$Y2:Y$637,"teaching",humbug!$U2:$U637, "&gt;500", humbug!$U2:$U637, "&lt;=1000")</f>
        <v>1</v>
      </c>
      <c r="O87" s="6">
        <f>COUNTIFS(humbug!$Y2:Y$637,"teaching",humbug!$U2:$U637, "&gt;1000")</f>
        <v>0</v>
      </c>
      <c r="Q87" s="1" t="s">
        <v>30902</v>
      </c>
      <c r="R87" s="6">
        <f>COUNTIFS(humbug!$Y2:Y$637,"research",humbug!$U2:$U637, "&lt;=10")</f>
        <v>1</v>
      </c>
      <c r="S87" s="6">
        <f>COUNTIFS(humbug!$Y2:Y$637,"research",humbug!$U2:$U637, "&gt;10", humbug!$U2:$U637, "&lt;=50")</f>
        <v>0</v>
      </c>
      <c r="T87" s="6">
        <f>COUNTIFS(humbug!$Y2:Y$637,"research",humbug!$U2:$U637, "&gt;50", humbug!$U2:$U637, "&lt;=100")</f>
        <v>0</v>
      </c>
      <c r="U87" s="6">
        <f>COUNTIFS(humbug!$Y2:Y$637,"research",humbug!$U2:$U637, "&gt;100", humbug!$U2:$U637, "&lt;=500")</f>
        <v>0</v>
      </c>
      <c r="V87" s="6">
        <f>COUNTIFS(humbug!$Y2:Y$637,"research",humbug!$U2:$U637, "&gt;500", humbug!$U2:$U637, "&lt;=1000")</f>
        <v>0</v>
      </c>
      <c r="W87" s="6">
        <f>COUNTIFS(humbug!$Y2:Y$637,"research",humbug!$U2:$U637, "&gt;1000")</f>
        <v>0</v>
      </c>
      <c r="Y87" s="1" t="s">
        <v>30902</v>
      </c>
      <c r="Z87" s="6">
        <f>COUNTIFS(humbug!$Y2:Y$637,"extension/clon", humbug!$U2:$U637, "&lt;=10")</f>
        <v>0</v>
      </c>
      <c r="AA87" s="6">
        <f>COUNTIFS(humbug!$Y2:Y$637,"extension/clon", humbug!$U2:$U637, "&gt;10", humbug!$U2:$U637, "&lt;=50")</f>
        <v>0</v>
      </c>
      <c r="AB87" s="6">
        <f>COUNTIFS(humbug!$Y2:Y$637,"extension/clon", humbug!$U2:$U637, "&gt;50", humbug!$U2:$U637, "&lt;=100")</f>
        <v>0</v>
      </c>
      <c r="AC87" s="6">
        <f>COUNTIFS(humbug!$Y2:Y$637,"extension/clon", humbug!$U2:$U637, "&gt;100", humbug!$U2:$U637, "&lt;=500")</f>
        <v>0</v>
      </c>
      <c r="AD87" s="6">
        <f>COUNTIFS(humbug!$Y2:Y$637,"extension/clon", humbug!$U2:$U637, "&gt;500", humbug!$U2:$U637, "&lt;=1000")</f>
        <v>0</v>
      </c>
      <c r="AE87" s="6">
        <f>COUNTIFS(humbug!$Y2:Y$637,"extension/clon", humbug!$U2:$U637, "&gt;1000")</f>
        <v>0</v>
      </c>
      <c r="AG87" s="1" t="s">
        <v>30902</v>
      </c>
      <c r="AH87" s="6">
        <f>COUNTIFS(humbug!$Y2:Y$637,"", humbug!$U2:$U637, "&lt;=10")</f>
        <v>175</v>
      </c>
      <c r="AI87" s="6">
        <f>COUNTIFS(humbug!$Y2:Y$637,"", humbug!$U2:$U637, "&gt;10", humbug!$U2:$U637, "&lt;=50")</f>
        <v>40</v>
      </c>
      <c r="AJ87" s="6">
        <f>COUNTIFS(humbug!$Y2:Y$637,"", humbug!$U2:$U637, "&gt;50", humbug!$U2:$U637, "&lt;=100") </f>
        <v>10</v>
      </c>
      <c r="AK87" s="6">
        <f>COUNTIFS(humbug!$Y2:Y$637,"", humbug!$U2:$U637, "&gt;100", humbug!$U2:$U637, "&lt;=500")</f>
        <v>11</v>
      </c>
      <c r="AL87" s="6">
        <f>COUNTIFS(humbug!$Y2:Y$637,"", humbug!$U2:$U637, "&gt;500", humbug!$U2:$U637, "&lt;=1000")</f>
        <v>1</v>
      </c>
      <c r="AM87" s="6">
        <f>COUNTIFS(humbug!$Y2:Y$637,"", humbug!$U2:$U637, "&gt;1000")</f>
        <v>0</v>
      </c>
      <c r="AO87" s="1" t="s">
        <v>30902</v>
      </c>
      <c r="AP87" s="6">
        <f>COUNTIFS(humbug!$Y2:Y$637,"learning", humbug!$U2:$U637, "&lt;=10")</f>
        <v>40</v>
      </c>
      <c r="AQ87" s="6">
        <f>COUNTIFS(humbug!$Y2:Y$637,"learning", humbug!$U2:$U637, "&gt;10", humbug!$U2:$U637, "&lt;=50")</f>
        <v>14</v>
      </c>
      <c r="AR87" s="38">
        <f>COUNTIFS(humbug!$Y2:Y$637,"learning", humbug!$U2:$U637, "&gt;50", humbug!$U2:$U637, "&lt;=100") </f>
        <v>4</v>
      </c>
      <c r="AS87" s="6">
        <f>COUNTIFS(humbug!$Y2:Y$637,"learning", humbug!$U2:$U637, "&gt;100", humbug!$U2:$U637, "&lt;=500")</f>
        <v>2</v>
      </c>
      <c r="AT87" s="6">
        <f>COUNTIFS(humbug!$Y2:Y$637,"learning", humbug!$U2:$U637, "&gt;500", humbug!$U2:$U637, "&lt;=1000")</f>
        <v>0</v>
      </c>
      <c r="AU87" s="6">
        <f>COUNTIFS(humbug!$Y2:Y$637,"learning", humbug!$U2:$U637, "&gt;1000")</f>
        <v>0</v>
      </c>
    </row>
    <row r="88">
      <c r="A88" s="1" t="s">
        <v>30903</v>
      </c>
      <c r="B88" s="6">
        <f>COUNTIFS(infection!$Y2:Y$1214,"development",infection!$U2:$U1214,"&lt;=10")</f>
        <v>346</v>
      </c>
      <c r="C88" s="6">
        <f>COUNTIFS(infection!$Y2:Y$1214,"development",infection!$U2:$U1214, "&gt;10", infection!$U2:$U1214, "&lt;=50")</f>
        <v>194</v>
      </c>
      <c r="D88" s="6">
        <f>COUNTIFS(infection!$Y2:Y$1214,"development",infection!$U2:$U1214, "&gt;50", infection!$U2:$U1214, "&lt;=100")</f>
        <v>61</v>
      </c>
      <c r="E88" s="6">
        <f>COUNTIFS(infection!$Y2:Y$1214,"development",infection!$U2:$U1214, "&gt;100", infection!$U2:$U1214, "&lt;=500")</f>
        <v>80</v>
      </c>
      <c r="F88" s="6">
        <f>COUNTIFS(infection!$Y2:Y$1214,"development",infection!$U2:$U1214, "&gt;500", infection!$U2:$U1214, "&lt;=1000")</f>
        <v>13</v>
      </c>
      <c r="G88" s="46">
        <f>COUNTIFS(infection!$Y2:Y$1214,"development",infection!$U2:$U1214,"&gt;1000")</f>
        <v>27</v>
      </c>
      <c r="I88" s="1" t="s">
        <v>30903</v>
      </c>
      <c r="J88" s="6">
        <f>COUNTIFS(infection!$Y2:Y$1214,"teaching",infection!$U2:$U1214, "&lt;=10")</f>
        <v>27</v>
      </c>
      <c r="K88" s="6">
        <f>COUNTIFS(infection!$Y2:Y$1214,"teaching",infection!$U2:$U1214, "&gt;10", infection!$U2:$U1214, "&lt;=50")</f>
        <v>11</v>
      </c>
      <c r="L88" s="6">
        <f>COUNTIFS(infection!$Y2:Y$1214,"teaching",infection!$U2:$U1214, "&gt;50", infection!$U2:$U1214, "&lt;=100")</f>
        <v>2</v>
      </c>
      <c r="M88" s="6">
        <f>COUNTIFS(infection!$Y2:Y$1214,"teaching",infection!$U2:$U1214, "&gt;100", infection!$U2:$U1214, "&lt;=500")</f>
        <v>7</v>
      </c>
      <c r="N88" s="6">
        <f>COUNTIFS(infection!$Y2:Y$1214,"teaching",infection!$U2:$U1214, "&gt;500", infection!$U2:$U1214, "&lt;=1000")</f>
        <v>0</v>
      </c>
      <c r="O88" s="46">
        <f>COUNTIFS(infection!$Y2:Y$1214,"teaching",infection!$U2:$U1214, "&gt;1000")</f>
        <v>0</v>
      </c>
      <c r="Q88" s="1" t="s">
        <v>30903</v>
      </c>
      <c r="R88" s="6">
        <f>COUNTIFS(infection!$Y2:Y$1214,"research",infection!$U2:$U1214, "&lt;=10")</f>
        <v>1</v>
      </c>
      <c r="S88" s="6">
        <f>COUNTIFS(infection!$Y2:Y$1214,"research",infection!$U2:$U1214, "&gt;10", infection!$U2:$U1214, "&lt;=50")</f>
        <v>1</v>
      </c>
      <c r="T88" s="6">
        <f>COUNTIFS(infection!$Y2:Y$1214,"research",infection!$U2:$U1214, "&gt;50", infection!$U2:$U1214, "&lt;=100")</f>
        <v>0</v>
      </c>
      <c r="U88" s="6">
        <f>COUNTIFS(infection!$Y2:Y$1214,"research",infection!$U2:$U1214, "&gt;100", infection!$U2:$U1214, "&lt;=500")</f>
        <v>1</v>
      </c>
      <c r="V88" s="6">
        <f>COUNTIFS(infection!$Y2:Y$1214,"research",infection!$U2:$U1214, "&gt;500", infection!$U2:$U1214, "&lt;=1000")</f>
        <v>0</v>
      </c>
      <c r="W88" s="46">
        <f>COUNTIFS(infection!$Y2:Y$1214,"research",infection!$U2:$U1214, "&gt;1000")</f>
        <v>1</v>
      </c>
      <c r="Y88" s="1" t="s">
        <v>30903</v>
      </c>
      <c r="Z88" s="6">
        <f>COUNTIFS(infection!$Y2:Y$1214,"extension/clon",infection!$U2:$U1214, "&lt;=10")</f>
        <v>0</v>
      </c>
      <c r="AA88" s="6">
        <f>COUNTIFS(infection!$Y2:Y$1214,"extension/clon",infection!$U2:$U1214, "&gt;10", infection!$U2:$U1214, "&lt;=50")</f>
        <v>1</v>
      </c>
      <c r="AB88" s="6">
        <f>COUNTIFS(infection!$Y2:Y$1214,"extension/clon",infection!$U2:$U1214, "&gt;50", infection!$U2:$U1214, "&lt;=100")</f>
        <v>0</v>
      </c>
      <c r="AC88" s="6">
        <f>COUNTIFS(infection!$Y2:Y$1214,"extension/clon",infection!$U2:$U1214, "&gt;100", infection!$U2:$U1214, "&lt;=500")</f>
        <v>1</v>
      </c>
      <c r="AD88" s="6">
        <f>COUNTIFS(infection!$Y2:Y$1214,"extension/clon",infection!$U2:$U1214, "&gt;500", infection!$U2:$U1214, "&lt;=1000")</f>
        <v>0</v>
      </c>
      <c r="AE88" s="46">
        <f>COUNTIFS(infection!$Y2:Y$1214,"extension/clon",infection!$U2:$U1214, "&gt;1000")</f>
        <v>0</v>
      </c>
      <c r="AG88" s="1" t="s">
        <v>30903</v>
      </c>
      <c r="AH88" s="6">
        <f>COUNTIFS(infection!$Y2:Y$1214,"",infection!$U2:$U1214, "&lt;=10")</f>
        <v>262</v>
      </c>
      <c r="AI88" s="6">
        <f>COUNTIFS(infection!$Y2:Y$1214,"",infection!$U2:$U1214, "&gt;10", infection!$U2:$U1214, "&lt;=50")</f>
        <v>87</v>
      </c>
      <c r="AJ88" s="6">
        <f>COUNTIFS(infection!$Y2:Y$1214,"",infection!$U2:$U1214, "&gt;50", infection!$U2:$U1214, "&lt;=100")</f>
        <v>28</v>
      </c>
      <c r="AK88" s="6">
        <f>COUNTIFS(infection!$Y2:Y$1214,"",infection!$U2:$U1214, "&gt;100", infection!$U2:$U1214, "&lt;=500")</f>
        <v>29</v>
      </c>
      <c r="AL88" s="6">
        <f>COUNTIFS(infection!$Y2:Y$1214,"",infection!$U2:$U1214, "&gt;500", infection!$U2:$U1214, "&lt;=1000")</f>
        <v>2</v>
      </c>
      <c r="AM88" s="46">
        <f>COUNTIFS(infection!$Y2:Y$1214,"",infection!$U2:$U1214, "&gt;1000")</f>
        <v>2</v>
      </c>
      <c r="AO88" s="1" t="s">
        <v>30903</v>
      </c>
      <c r="AP88" s="6">
        <f>COUNTIFS(infection!$Y2:Y$1214,"learning",infection!$U2:$U1214, "&lt;=10")</f>
        <v>14</v>
      </c>
      <c r="AQ88" s="6">
        <f>COUNTIFS(infection!$Y2:Y$1214,"learning",infection!$U2:$U1214, "&gt;10", infection!$U2:$U1214, "&lt;=50")</f>
        <v>9</v>
      </c>
      <c r="AR88" s="38">
        <f>COUNTIFS(infection!$Y2:Y$1214,"learning",infection!$U2:$U1214, "&gt;50", infection!$U2:$U1214, "&lt;=100")</f>
        <v>4</v>
      </c>
      <c r="AS88" s="6">
        <f>COUNTIFS(infection!$Y2:Y$1214,"learning",infection!$U2:$U1214, "&gt;100", infection!$U2:$U1214, "&lt;=500")</f>
        <v>1</v>
      </c>
      <c r="AT88" s="6">
        <f>COUNTIFS(infection!$Y2:Y$1214,"learning",infection!$U2:$U1214, "&gt;500", infection!$U2:$U1214, "&lt;=1000")</f>
        <v>0</v>
      </c>
      <c r="AU88" s="46">
        <f>COUNTIFS(infection!$Y2:Y$1214,"learning",infection!$U2:$U1214, "&gt;1000")</f>
        <v>1</v>
      </c>
    </row>
    <row r="89">
      <c r="A89" s="1" t="s">
        <v>30904</v>
      </c>
      <c r="B89" s="6">
        <f>COUNTIFS(major!$Y2:Y$11,"development",major!$U2:$U11,"&lt;=10")</f>
        <v>0</v>
      </c>
      <c r="C89" s="6">
        <f>COUNTIFS(major!$Y2:Y$11,"development",major!$U2:$U11, "&gt;10", major!$U2:$U11, "&lt;=50")</f>
        <v>0</v>
      </c>
      <c r="D89" s="6">
        <f>COUNTIFS(major!$Y2:Y$11,"development",major!$U2:$U11, "&gt;50", major!$U2:$U11, "&lt;=100")</f>
        <v>0</v>
      </c>
      <c r="E89" s="6">
        <f>COUNTIFS(major!$Y2:Y$11,"development",major!$U2:$U11, "&gt;100", major!$U2:$U11, "&lt;=500")</f>
        <v>0</v>
      </c>
      <c r="F89" s="6">
        <f>COUNTIFS(major!$Y2:Y$11,"development",major!$U2:$U11, "&gt;500", major!$U2:$U11, "&lt;=1000")</f>
        <v>0</v>
      </c>
      <c r="G89" s="46">
        <f>COUNTIFS(major!$Y2:Y$11,"development",major!$U2:$U11,"&gt;1000")</f>
        <v>0</v>
      </c>
      <c r="I89" s="1" t="s">
        <v>30904</v>
      </c>
      <c r="J89" s="6">
        <f>COUNTIFS(major!$Y2:Y$11,"teaching",major!$U2:$U11, "&lt;=10")</f>
        <v>4</v>
      </c>
      <c r="K89" s="6">
        <f>COUNTIFS(major!$Y2:Y$11,"teaching",major!$U2:$U11, "&gt;10", major!$U2:$U11, "&lt;=50")</f>
        <v>1</v>
      </c>
      <c r="L89" s="6">
        <f>COUNTIFS(major!$Y2:Y$11,"teaching",major!$U2:$U11, "&gt;50", major!$U2:$U11, "&lt;=100")</f>
        <v>0</v>
      </c>
      <c r="M89" s="6">
        <f>COUNTIFS(major!$Y2:Y$11,"teaching",major!$U2:$U11, "&gt;100", major!$U2:$U11, "&lt;=500")</f>
        <v>0</v>
      </c>
      <c r="N89" s="6">
        <f>COUNTIFS(major!$Y2:Y$11,"teaching",major!$U2:$U11, "&gt;500", major!$U2:$U11, "&lt;=1000")</f>
        <v>0</v>
      </c>
      <c r="O89" s="46">
        <f>COUNTIFS(major!$Y2:Y$11,"teaching",major!$U2:$U11, "&gt;1000")</f>
        <v>1</v>
      </c>
      <c r="Q89" s="1" t="s">
        <v>30904</v>
      </c>
      <c r="R89" s="6">
        <f>COUNTIFS(major!$Y2:Y$11,"research",major!$U2:$U11, "&lt;=10")</f>
        <v>0</v>
      </c>
      <c r="S89" s="6">
        <f>COUNTIFS(major!$Y2:Y$11,"research",major!$U2:$U11, "&gt;10", major!$U2:$U11, "&lt;=50")</f>
        <v>0</v>
      </c>
      <c r="T89" s="6">
        <f>COUNTIFS(major!$Y2:Y$11,"research",major!$U2:$U11, "&gt;50", major!$U2:$U11, "&lt;=100")</f>
        <v>0</v>
      </c>
      <c r="U89" s="6">
        <f>COUNTIFS(major!$Y2:Y$11,"research",major!$U2:$U11, "&gt;100", major!$U2:$U11, "&lt;=500")</f>
        <v>0</v>
      </c>
      <c r="V89" s="6">
        <f>COUNTIFS(major!$Y2:Y$11,"research",major!$U2:$U11, "&gt;500", major!$U2:$U11, "&lt;=1000")</f>
        <v>0</v>
      </c>
      <c r="W89" s="46">
        <f>COUNTIFS(major!$Y2:Y$11,"research",major!$U2:$U11, "&gt;1000")</f>
        <v>0</v>
      </c>
      <c r="Y89" s="1" t="s">
        <v>30904</v>
      </c>
      <c r="Z89" s="6">
        <f>COUNTIFS(major!$Y2:Y$11,"extension/clon",major!$U2:$U11, "&lt;=10")</f>
        <v>1</v>
      </c>
      <c r="AA89" s="6">
        <f>COUNTIFS(major!$Y2:Y$11,"extension/clon",major!$U2:$U11, "&gt;10", major!$U2:$U11, "&lt;=50")</f>
        <v>0</v>
      </c>
      <c r="AB89" s="6">
        <f>COUNTIFS(major!$Y2:Y$11,"extension/clon",major!$U2:$U11, "&gt;50", major!$U2:$U11, "&lt;=100")</f>
        <v>0</v>
      </c>
      <c r="AC89" s="6">
        <f>COUNTIFS(major!$Y2:Y$11,"extension/clon",major!$U2:$U11, "&gt;100", major!$U2:$U11, "&lt;=500")</f>
        <v>0</v>
      </c>
      <c r="AD89" s="6">
        <f>COUNTIFS(major!$Y2:Y$11,"extension/clon",major!$U2:$U11, "&gt;500", major!$U2:$U11, "&lt;=1000")</f>
        <v>0</v>
      </c>
      <c r="AE89" s="46">
        <f>COUNTIFS(major!$Y2:Y$11,"extension/clon",major!$U2:$U11, "&gt;1000")</f>
        <v>0</v>
      </c>
      <c r="AG89" s="1" t="s">
        <v>30904</v>
      </c>
      <c r="AH89" s="6">
        <f>COUNTIFS(major!$Y2:Y$11,"",major!$U2:$U11, "&lt;=10")</f>
        <v>1</v>
      </c>
      <c r="AI89" s="6">
        <f>COUNTIFS(major!$Y2:Y$11,"",major!$U2:$U11, "&gt;10", major!$U2:$U11, "&lt;=50")</f>
        <v>1</v>
      </c>
      <c r="AJ89" s="6">
        <f>COUNTIFS(major!$Y2:Y$11,"",major!$U2:$U11, "&gt;50", major!$U2:$U11, "&lt;=100")</f>
        <v>0</v>
      </c>
      <c r="AK89" s="6">
        <f>COUNTIFS(major!$Y2:Y$11,"",major!$U2:$U11, "&gt;100", major!$U2:$U11, "&lt;=500")</f>
        <v>0</v>
      </c>
      <c r="AL89" s="6">
        <f>COUNTIFS(major!$Y2:Y$11,"",major!$U2:$U11, "&gt;500", major!$U2:$U11, "&lt;=1000")</f>
        <v>0</v>
      </c>
      <c r="AM89" s="46">
        <f>COUNTIFS(major!$Y2:Y$11,"",major!$U2:$U11, "&gt;1000")</f>
        <v>0</v>
      </c>
      <c r="AO89" s="1" t="s">
        <v>30904</v>
      </c>
      <c r="AP89" s="6">
        <f>COUNTIFS(major!$Y2:Y$11,"learning",major!$U2:$U11, "&lt;=10")</f>
        <v>1</v>
      </c>
      <c r="AQ89" s="6">
        <f>COUNTIFS(major!$Y2:Y$11,"learning",major!$U2:$U11, "&gt;10", major!$U2:$U11, "&lt;=50")</f>
        <v>0</v>
      </c>
      <c r="AR89" s="38">
        <f>COUNTIFS(major!$Y2:Y$11,"learning",major!$U2:$U11, "&gt;50", major!$U2:$U11, "&lt;=100")</f>
        <v>0</v>
      </c>
      <c r="AS89" s="6">
        <f>COUNTIFS(major!$Y2:Y$11,"learning",major!$U2:$U11, "&gt;100", major!$U2:$U11, "&lt;=500")</f>
        <v>0</v>
      </c>
      <c r="AT89" s="6">
        <f>COUNTIFS(major!$Y2:Y$11,"learning",major!$U2:$U11, "&gt;500", major!$U2:$U11, "&lt;=1000")</f>
        <v>0</v>
      </c>
      <c r="AU89" s="46">
        <f>COUNTIFS(major!$Y2:Y$11,"learning",major!$U2:$U11, "&gt;1000")</f>
        <v>0</v>
      </c>
    </row>
    <row r="90">
      <c r="A90" s="1" t="s">
        <v>15793</v>
      </c>
      <c r="B90" s="6">
        <f>COUNTIFS(mujava!$Y2:Y$10,"development", mujava!U$2:U$10, "&lt;=10")</f>
        <v>0</v>
      </c>
      <c r="C90" s="6">
        <f>COUNTIFS(mujava!$Y2:Y$10,"development", mujava!U$2:U$10, "&gt;10", mujava!U$2:U$10, "&lt;=50")</f>
        <v>0</v>
      </c>
      <c r="D90" s="6">
        <f>COUNTIFS(mujava!$Y2:Y$10,"development", mujava!U$2:U$10, "&gt;50", mujava!U$2:U$10, "&lt;=100")</f>
        <v>0</v>
      </c>
      <c r="E90" s="6">
        <f>COUNTIFS(mujava!$Y2:Y$10,"development", mujava!U$2:U$10, "&gt;100", mujava!U$2:U$10, "&lt;=500")</f>
        <v>0</v>
      </c>
      <c r="F90" s="6">
        <f>COUNTIFS(mujava!$Y2:Y$10,"development", mujava!U$2:U$10, "&gt;500", mujava!U$2:U$10, "&lt;=1000")</f>
        <v>0</v>
      </c>
      <c r="G90" s="46">
        <f>COUNTIFS(mujava!$Y2:Y$10,"development", mujava!U$2:U$10,"&gt;1000")</f>
        <v>0</v>
      </c>
      <c r="I90" s="1" t="s">
        <v>15793</v>
      </c>
      <c r="J90" s="6">
        <f>COUNTIFS(mujava!Y$2:Y$10,"teaching", mujava!U$2:U$10, "&lt;=10")</f>
        <v>1</v>
      </c>
      <c r="K90" s="6">
        <f>COUNTIFS(mujava!Y$2:Y$10,"teaching", mujava!U$2:U$10, "&gt;10", mujava!U$2:U$10, "&lt;=50")</f>
        <v>0</v>
      </c>
      <c r="L90" s="6">
        <f>COUNTIFS(mujava!Y$2:Y$10,"teaching", mujava!U$2:U$10, "&gt;50", mujava!U$2:U$10, "&lt;=100")</f>
        <v>0</v>
      </c>
      <c r="M90" s="6">
        <f>COUNTIFS(mujava!Y$2:Y$10,"teaching", mujava!U$2:U$10, "&gt;100", mujava!U$2:U$10, "&lt;=500")</f>
        <v>0</v>
      </c>
      <c r="N90" s="6">
        <f>COUNTIFS(mujava!Y$2:Y$10,"teaching", mujava!U$2:U$10, "&gt;500", mujava!U$2:U$10, "&lt;=1000")</f>
        <v>0</v>
      </c>
      <c r="O90" s="46">
        <f>COUNTIFS(mujava!Y$2:Y$10,"teaching", mujava!U$2:U$10, "&gt;1000")</f>
        <v>0</v>
      </c>
      <c r="Q90" s="1" t="s">
        <v>15793</v>
      </c>
      <c r="R90" s="6">
        <f>COUNTIFS(mujava!$Y2:Y$10,"research", mujava!U$2:U$10, "&lt;=10")</f>
        <v>2</v>
      </c>
      <c r="S90" s="6">
        <f>COUNTIFS(mujava!$Y2:Y$10,"research", mujava!U$2:U$10, "&gt;10", mujava!U$2:U$10, "&lt;=50")</f>
        <v>4</v>
      </c>
      <c r="T90" s="6">
        <f>COUNTIFS(mujava!$Y2:Y$10,"research", mujava!U$2:U$10, "&gt;50", mujava!U$2:U$10, "&lt;=100")</f>
        <v>1</v>
      </c>
      <c r="U90" s="6">
        <f>COUNTIFS(mujava!$Y2:Y$10,"research", mujava!U$2:U$10, "&gt;100", mujava!U$2:U$10, "&lt;=500")</f>
        <v>0</v>
      </c>
      <c r="V90" s="6">
        <f>COUNTIFS(mujava!$Y2:Y$10,"research", mujava!U$2:U$10, "&gt;500", mujava!U$2:U$10, "&lt;=1000")</f>
        <v>0</v>
      </c>
      <c r="W90" s="46">
        <f>COUNTIFS(mujava!$Y2:Y$10,"research", mujava!U$2:U$10, "&gt;1000")</f>
        <v>0</v>
      </c>
      <c r="Y90" s="1" t="s">
        <v>15793</v>
      </c>
      <c r="Z90" s="6">
        <f>COUNTIFS(mujava!$Y2:Y$10,"extension/clon", mujava!U$2:U$10, "&lt;=10")</f>
        <v>0</v>
      </c>
      <c r="AA90" s="6">
        <f>COUNTIFS(mujava!$Y2:Y$10,"extension/clon", mujava!U$2:U$10, "&gt;10",mujava!U$2:U$10, "&lt;=50")</f>
        <v>0</v>
      </c>
      <c r="AB90" s="6">
        <f>COUNTIFS(mujava!$Y2:Y$10,"extension/clon", mujava!U$2:U$10, "&gt;50", mujava!U$2:U$10, "&lt;=100")</f>
        <v>0</v>
      </c>
      <c r="AC90" s="6">
        <f>COUNTIFS(mujava!$Y2:Y$10,"extension/clon", mujava!U$2:U$10, "&gt;100", mujava!U$2:U$10, "&lt;=500")</f>
        <v>1</v>
      </c>
      <c r="AD90" s="6">
        <f>COUNTIFS(mujava!$Y2:Y$10,"extension/clon", mujava!U$2:U$10, "&gt;500", mujava!U$2:U$10, "&lt;=1000")</f>
        <v>0</v>
      </c>
      <c r="AE90" s="46">
        <f>COUNTIFS(mujava!$Y2:Y$10,"extension/clon", mujava!U$2:U$10, "&gt;1000")</f>
        <v>0</v>
      </c>
      <c r="AG90" s="1" t="s">
        <v>15793</v>
      </c>
      <c r="AH90" s="6">
        <f>COUNTIFS(mujava!Y2:$Y$10,"", mujava!U$2:U$10, "&lt;=10")</f>
        <v>0</v>
      </c>
      <c r="AI90" s="6">
        <f>COUNTIFS(mujava!Y2:$Y$10,"", mujava!U$2:U$10, "&gt;10", mujava!U$2:U$10, "&lt;=50")</f>
        <v>0</v>
      </c>
      <c r="AJ90" s="6">
        <f>COUNTIFS(mujava!Y2:$Y$10,"", mujava!U$2:U$10, "&gt;50", mujava!U$2:U$10, "&lt;=100") </f>
        <v>0</v>
      </c>
      <c r="AK90" s="6">
        <f>COUNTIFS(mujava!Y2:$Y$10,"", mujava!U$2:U$10, "&gt;100", mujava!U$2:U$10, "&lt;=500")</f>
        <v>0</v>
      </c>
      <c r="AL90" s="6">
        <f>COUNTIFS(mujava!Y2:$Y$10,"", mujava!U$2:U$10, "&gt;500", mujava!U$2:U$10, "&lt;=1000")</f>
        <v>0</v>
      </c>
      <c r="AM90" s="46">
        <f>COUNTIFS(mujava!Y2:$Y$10,"", mujava!U$2:U$10, "&gt;1000")</f>
        <v>0</v>
      </c>
      <c r="AO90" s="1" t="s">
        <v>15793</v>
      </c>
      <c r="AP90" s="6">
        <f>COUNTIFS(mujava!$Y2:Y$10,"learning", mujava!U$2:U$10, "&lt;=10")</f>
        <v>0</v>
      </c>
      <c r="AQ90" s="6">
        <f>COUNTIFS(mujava!$Y2:Y$10,"learning", mujava!U$2:U$10, "&gt;10", mujava!U$2:U$10, "&lt;=50")</f>
        <v>0</v>
      </c>
      <c r="AR90" s="38">
        <f>COUNTIFS(mujava!$Y2:Y$10,"learning", mujava!U$2:U$10, "&gt;50", mujava!U$2:U$10, "&lt;=100") </f>
        <v>0</v>
      </c>
      <c r="AS90" s="6">
        <f>COUNTIFS(mujava!$Y2:Y$10,"learning", mujava!U$2:U$10, "&gt;100", mujava!U$2:U$10, "&lt;=500")</f>
        <v>0</v>
      </c>
      <c r="AT90" s="6">
        <f>COUNTIFS(mujava!$Y2:Y$10,"learning", mujava!U$2:U$10, "&gt;500", mujava!U$2:U$10, "&lt;=1000")</f>
        <v>0</v>
      </c>
      <c r="AU90" s="46">
        <f>COUNTIFS(mujava!$Y2:Y$10,"learning", mujava!U$2:U$10, "&gt;1000")</f>
        <v>0</v>
      </c>
    </row>
    <row r="91">
      <c r="A91" s="1" t="s">
        <v>30905</v>
      </c>
      <c r="B91" s="6">
        <f>COUNTIFS(mutant!$Y2:Y$297,"development", mutant!U$2:U$297, "&lt;=10")</f>
        <v>7</v>
      </c>
      <c r="C91" s="6">
        <f>COUNTIFS(mutant!$Y2:Y$297,"development", mutant!U$2:U$297, "&gt;10", mutant!U$2:U$297, "&lt;=50")</f>
        <v>12</v>
      </c>
      <c r="D91" s="6">
        <f>COUNTIFS(mutant!$Y2:Y$297,"development", mutant!U$2:U$297, "&gt;50", mutant!U$2:U$297, "&lt;=100")</f>
        <v>11</v>
      </c>
      <c r="E91" s="6">
        <f>COUNTIFS(mutant!$Y2:Y$297,"development", mutant!U$2:U$297, "&gt;100", mutant!U$2:U$297, "&lt;=500")</f>
        <v>24</v>
      </c>
      <c r="F91" s="6">
        <f>COUNTIFS(mutant!$Y2:Y$297,"development", mutant!U$2:U$297, "&gt;500", mutant!U$2:U$297, "&lt;=1000")</f>
        <v>0</v>
      </c>
      <c r="G91" s="46">
        <f>COUNTIFS(mutant!$Y2:Y$297,"development", mutant!U$2:U$297,"&gt;1000")</f>
        <v>3</v>
      </c>
      <c r="I91" s="1" t="s">
        <v>30905</v>
      </c>
      <c r="J91" s="6">
        <f>COUNTIFS(mutant!$Y2:Y$297,"teaching", mutant!U$2:U$297, "&lt;=10")</f>
        <v>10</v>
      </c>
      <c r="K91" s="6">
        <f>COUNTIFS(mutant!$Y2:Y$297,"teaching", mutant!U$2:U$297, "&gt;10", mutant!U$2:U$297, "&lt;=50")</f>
        <v>19</v>
      </c>
      <c r="L91" s="6">
        <f>COUNTIFS(mutant!$Y2:Y$297,"teaching", mutant!U$2:U$297, "&gt;50", mutant!U$2:U$297, "&lt;=100")</f>
        <v>12</v>
      </c>
      <c r="M91" s="6">
        <f>COUNTIFS(mutant!$Y2:Y$297,"teaching", mutant!U$2:U$297, "&gt;100", mutant!U$2:U$297, "&lt;=500")</f>
        <v>36</v>
      </c>
      <c r="N91" s="6">
        <f>COUNTIFS(mutant!$Y2:Y$297,"teaching", mutant!U$2:U$297, "&gt;500", mutant!U$2:U$297, "&lt;=1000")</f>
        <v>2</v>
      </c>
      <c r="O91" s="46">
        <f>COUNTIFS(mutant!$Y2:Y$297,"teaching", mutant!U$2:U$297, "&gt;1000")</f>
        <v>1</v>
      </c>
      <c r="Q91" s="1" t="s">
        <v>30905</v>
      </c>
      <c r="R91" s="6">
        <f>COUNTIFS(mutant!$Y2:Y$297,"research", mutant!U$2:U$297, "&lt;=10")</f>
        <v>0</v>
      </c>
      <c r="S91" s="6">
        <f>COUNTIFS(mutant!$Y2:Y$297,"research", mutant!U$2:U$297, "&gt;10", mutant!U$2:U$297, "&lt;=50")</f>
        <v>0</v>
      </c>
      <c r="T91" s="6">
        <f>COUNTIFS(mutant!$Y2:Y$297,"research", mutant!U$2:U$297, "&gt;50", mutant!U$2:U$297, "&lt;=100")</f>
        <v>0</v>
      </c>
      <c r="U91" s="6">
        <f>COUNTIFS(mutant!$Y2:Y$297,"research", mutant!U$2:U$297, "&gt;100", mutant!U$2:U$297, "&lt;=500")</f>
        <v>0</v>
      </c>
      <c r="V91" s="6">
        <f>COUNTIFS(mutant!$Y2:Y$297,"research", mutant!U$2:U$297, "&gt;500", mutant!U$2:U$297, "&lt;=1000")</f>
        <v>0</v>
      </c>
      <c r="W91" s="46">
        <f>COUNTIFS(mutant!$Y2:Y$297,"research", mutant!U$2:U$297, "&gt;1000")</f>
        <v>0</v>
      </c>
      <c r="Y91" s="1" t="s">
        <v>30905</v>
      </c>
      <c r="Z91" s="6">
        <f>COUNTIFS(mutant!$Y2:Y$297,"extension/clon", mutant!U$2:U$297, "&lt;=10")</f>
        <v>0</v>
      </c>
      <c r="AA91" s="6">
        <f>COUNTIFS(mutant!$Y2:Y$297,"extension/clon", mutant!U$2:U$297, "&gt;10", mutant!U$2:U$297, "&lt;=50")</f>
        <v>0</v>
      </c>
      <c r="AB91" s="6">
        <f>COUNTIFS(mutant!$Y2:Y$297,"extension/clon", mutant!U$2:U$297, "&gt;50", mutant!U$2:U$297, "&lt;=100")</f>
        <v>0</v>
      </c>
      <c r="AC91" s="6">
        <f>COUNTIFS(mutant!$Y2:Y$297,"extension/clon", mutant!U$2:U$297, "&gt;100", mutant!U$2:U$297, "&lt;=500")</f>
        <v>1</v>
      </c>
      <c r="AD91" s="6">
        <f>COUNTIFS(mutant!$Y2:Y$297,"extension/clon", mutant!U$2:U$297, "&gt;500", mutant!U$2:U$297, "&lt;=1000")</f>
        <v>0</v>
      </c>
      <c r="AE91" s="46">
        <f>COUNTIFS(mutant!$Y2:Y$297,"extension/clon", mutant!U$2:U$297, "&gt;1000")</f>
        <v>1</v>
      </c>
      <c r="AG91" s="1" t="s">
        <v>30905</v>
      </c>
      <c r="AH91" s="6">
        <f>COUNTIFS(mutant!$Y2:Y$297,"", mutant!U$2:U$297, "&lt;=10")</f>
        <v>44</v>
      </c>
      <c r="AI91" s="6">
        <f>COUNTIFS(mutant!$Y2:Y$297,"", mutant!U$2:U$297, "&gt;10", mutant!U$2:U$297, "&lt;=50")</f>
        <v>60</v>
      </c>
      <c r="AJ91" s="6">
        <f>COUNTIFS(mutant!$Y2:Y$297,"", mutant!U$2:U$297, "&gt;50", mutant!U$2:U$297, "&lt;=100") </f>
        <v>23</v>
      </c>
      <c r="AK91" s="6">
        <f>COUNTIFS(mutant!$Y2:Y$297,"", mutant!U$2:U$297, "&gt;100", mutant!U$2:U$297, "&lt;=500")</f>
        <v>23</v>
      </c>
      <c r="AL91" s="6">
        <f>COUNTIFS(mutant!$Y2:Y$297,"", mutant!U$2:U$297, "&gt;500", mutant!U$2:U$297, "&lt;=1000")</f>
        <v>3</v>
      </c>
      <c r="AM91" s="46">
        <f>COUNTIFS(mutant!$Y2:Y$297,"", mutant!U$2:U$297, "&gt;1000")</f>
        <v>0</v>
      </c>
      <c r="AO91" s="1" t="s">
        <v>30905</v>
      </c>
      <c r="AP91" s="6">
        <f>COUNTIFS(mutant!$Y2:Y$297,"learning", mutant!U$2:U$297, "&lt;=10")</f>
        <v>0</v>
      </c>
      <c r="AQ91" s="6">
        <f>COUNTIFS(mutant!$Y2:Y$297,"learning", mutant!U$2:U$297, "&gt;10", mutant!U$2:U$297, "&lt;=50")</f>
        <v>3</v>
      </c>
      <c r="AR91" s="38">
        <f>COUNTIFS(mutant!$Y2:Y$297,"learning", mutant!U$2:U$297, "&gt;50", mutant!U$2:U$297, "&lt;=100") </f>
        <v>0</v>
      </c>
      <c r="AS91" s="6">
        <f>COUNTIFS(mutant!$Y2:Y$297,"learning", mutant!U$2:U$297, "&gt;100", mutant!U$2:U$297, "&lt;=500")</f>
        <v>1</v>
      </c>
      <c r="AT91" s="6">
        <f>COUNTIFS(mutant!$Y2:Y$297,"learning", mutant!U$2:U$297, "&gt;500", mutant!U$2:U$297, "&lt;=1000")</f>
        <v>0</v>
      </c>
      <c r="AU91" s="46">
        <f>COUNTIFS(mutant!$Y2:Y$297,"learning", mutant!U$2:U$297, "&gt;1000")</f>
        <v>0</v>
      </c>
    </row>
    <row r="92">
      <c r="A92" s="1" t="s">
        <v>30906</v>
      </c>
      <c r="B92" s="6">
        <f>COUNTIFS(mutmut!$Y2:Y$55,"development",mutmut!$U2:U$55,"&lt;=10")</f>
        <v>3</v>
      </c>
      <c r="C92" s="6">
        <f>COUNTIFS(mutmut!$Y2:Y$55,"development",mutmut!$U2:U$55,"&gt;10", mutmut!$U2:U$55,"&lt;=50")</f>
        <v>2</v>
      </c>
      <c r="D92" s="6">
        <f>COUNTIFS(mutmut!$Y2:Y$55,"development",mutmut!$U2:U$55,"&gt;50", mutmut!$U2:U$55,"&lt;=100")</f>
        <v>6</v>
      </c>
      <c r="E92" s="6">
        <f>COUNTIFS(mutmut!$Y2:Y$55,"development",mutmut!$U2:U$55,"&gt;100", mutmut!$U2:U$55,"&lt;=500")</f>
        <v>7</v>
      </c>
      <c r="F92" s="6">
        <f>COUNTIFS(mutmut!$Y2:Y$55,"development",mutmut!$U2:U$55,"&gt;500", mutmut!$U2:U$55, "&lt;=1000")</f>
        <v>3</v>
      </c>
      <c r="G92" s="46">
        <f>COUNTIFS(mutmut!$Y2:Y$55,"development",mutmut!$U2:U$55,"&gt;1000")</f>
        <v>0</v>
      </c>
      <c r="I92" s="1" t="s">
        <v>30919</v>
      </c>
      <c r="J92" s="6">
        <f>COUNTIFS(mutmut!$Y2:Y$55,"teaching",mutmut!$U2:U$55, "&lt;=10")</f>
        <v>1</v>
      </c>
      <c r="K92" s="6">
        <f>COUNTIFS(mutmut!$Y2:Y$55,"teaching",mutmut!$U2:U$55,"&gt;10", mutmut!$U2:U$55,"&lt;=50")</f>
        <v>3</v>
      </c>
      <c r="L92" s="6">
        <f>COUNTIFS(mutmut!$Y2:Y$55,"teaching",mutmut!$U2:U$55,"&gt;50", mutmut!$U2:U$55,"&lt;=100")</f>
        <v>2</v>
      </c>
      <c r="M92" s="6">
        <f>COUNTIFS(mutmut!$Y2:Y$55,"teaching",mutmut!$U2:U$55, "&gt;100",mutmut!$U2:U$55, "&lt;=500")</f>
        <v>0</v>
      </c>
      <c r="N92" s="6">
        <f>COUNTIFS(mutmut!$Y2:Y$55,"teaching",mutmut!$U2:U$55,"&gt;500", mutmut!$U2:U$55, "&lt;=1000")</f>
        <v>0</v>
      </c>
      <c r="O92" s="46">
        <f>COUNTIFS(mutmut!$Y2:Y$55,"teaching",mutmut!$U2:U$55, "&gt;1000")</f>
        <v>0</v>
      </c>
      <c r="Q92" s="1" t="s">
        <v>30919</v>
      </c>
      <c r="R92" s="6">
        <f>COUNTIFS(mutmut!$Y2:Y$55,"research",mutmut!$U2:U$55, "&lt;=10")</f>
        <v>1</v>
      </c>
      <c r="S92" s="6">
        <f>COUNTIFS(mutmut!$Y2:Y$55,"research",mutmut!$U2:U$55,"&gt;10", mutmut!$U2:U$55,"&lt;=50")</f>
        <v>0</v>
      </c>
      <c r="T92" s="6">
        <f>COUNTIFS(mutmut!$Y2:Y$55,"research",mutmut!$U2:U$55,"&gt;50",mutmut!$U2:U$55,"&lt;=100")</f>
        <v>0</v>
      </c>
      <c r="U92" s="6">
        <f>COUNTIFS(mutmut!$Y2:Y$55,"research",mutmut!$U2:U$55,"&gt;100",mutmut!$U2:U$55,"&lt;=500")</f>
        <v>5</v>
      </c>
      <c r="V92" s="6">
        <f>COUNTIFS(mutmut!$Y2:Y$55,"research",mutmut!$U2:U$55,"&gt;500", mutmut!$U2:U$55, "&lt;=1000")</f>
        <v>0</v>
      </c>
      <c r="W92" s="46">
        <f>COUNTIFS(mutmut!$Y2:Y$55,"research",mutmut!$U2:U$55, "&gt;1000")</f>
        <v>0</v>
      </c>
      <c r="Y92" s="1" t="s">
        <v>30919</v>
      </c>
      <c r="Z92" s="6">
        <f>COUNTIFS(mutmut!$Y2:Y$55,"extension/clon",mutmut!$U2:U$55, "&lt;=10")</f>
        <v>0</v>
      </c>
      <c r="AA92" s="6">
        <f>COUNTIFS(mutmut!$Y2:Y$55,"extension/clon",mutmut!$U2:U$55,"&gt;10", mutmut!$U2:U$55,"&lt;=50")</f>
        <v>0</v>
      </c>
      <c r="AB92" s="6">
        <f>COUNTIFS(mutmut!$Y2:Y$55,"extension/clon",mutmut!$U2:U$55,"&gt;50",mutmut!$U2:U$55,"&lt;=100")</f>
        <v>0</v>
      </c>
      <c r="AC92" s="6">
        <f>COUNTIFS(mutmut!$Y2:Y$55,"extension/clon",mutmut!$U2:U$55,"&gt;100",mutmut!$U2:U$55,"&lt;=500")</f>
        <v>0</v>
      </c>
      <c r="AD92" s="6">
        <f>COUNTIFS(mutmut!$Y2:Y$55,"extension/clon",mutmut!$U2:U$55,"&gt;500", mutmut!$U2:U$55, "&lt;=1000")</f>
        <v>0</v>
      </c>
      <c r="AE92" s="46">
        <f>COUNTIFS(mutmut!$Y2:Y$55,"extension/clon",mutmut!$U2:U$55, "&gt;1000")</f>
        <v>0</v>
      </c>
      <c r="AG92" s="1" t="s">
        <v>30919</v>
      </c>
      <c r="AH92" s="6">
        <f>COUNTIFS(mutmut!$Y2:Y$55,"",mutmut!$U2:U$55, "&lt;=10")</f>
        <v>4</v>
      </c>
      <c r="AI92" s="6">
        <f>COUNTIFS(mutmut!$Y2:Y$55,"",mutmut!$U2:U$55,"&gt;10", mutmut!$U2:U$55,"&lt;=50")</f>
        <v>5</v>
      </c>
      <c r="AJ92" s="6">
        <f>COUNTIFS(mutmut!$Y2:Y$55,"",mutmut!$U2:U$55,"&gt;50",mutmut!$U2:U$55,"&lt;=100")</f>
        <v>4</v>
      </c>
      <c r="AK92" s="6">
        <f>COUNTIFS(mutmut!$Y2:Y$55,"",mutmut!$U2:U$55,"&gt;100",mutmut!$U2:U$55,"&lt;=500")</f>
        <v>6</v>
      </c>
      <c r="AL92" s="6">
        <f>COUNTIFS(mutmut!$Y2:Y$55,"",mutmut!$U2:U$55,"&gt;500", mutmut!$U2:U$55, "&lt;=1000")</f>
        <v>0</v>
      </c>
      <c r="AM92" s="46">
        <f>COUNTIFS(mutmut!$Y2:Y$55,"",mutmut!$U2:U$55, "&gt;1000")</f>
        <v>0</v>
      </c>
      <c r="AO92" s="1" t="s">
        <v>30919</v>
      </c>
      <c r="AP92" s="6">
        <f>COUNTIFS(mutmut!$Y2:Y$55,"learning",mutmut!$U2:U$55, "&lt;=10")</f>
        <v>0</v>
      </c>
      <c r="AQ92" s="6">
        <f>COUNTIFS(mutmut!$Y2:Y$55,"learning",mutmut!$U2:U$55,"&gt;10", mutmut!$U2:U$55,"&lt;=50")</f>
        <v>0</v>
      </c>
      <c r="AR92" s="38">
        <f>COUNTIFS(mutmut!$Y2:Y$55,"learning",mutmut!$U2:U$55,"&gt;50",mutmut!$U2:U$55,"&lt;=100")</f>
        <v>0</v>
      </c>
      <c r="AS92" s="6">
        <f>COUNTIFS(mutmut!$Y2:Y$55,"learning",mutmut!$U2:U$55,"&gt;100",mutmut!$U2:U$55,"&lt;=500")</f>
        <v>0</v>
      </c>
      <c r="AT92" s="6">
        <f>COUNTIFS(mutmut!$Y2:Y$55,"learning",mutmut!$U2:U$55,"&gt;500", mutmut!$U2:U$55, "&lt;=1000")</f>
        <v>2</v>
      </c>
      <c r="AU92" s="46">
        <f>COUNTIFS(mutmut!$Y2:Y$55,"learning",mutmut!$U2:U$55, "&gt;1000")</f>
        <v>0</v>
      </c>
    </row>
    <row r="93">
      <c r="A93" s="1" t="s">
        <v>30907</v>
      </c>
      <c r="B93" s="6">
        <f>COUNTIFS(mutpy!$Y2:Y$25,"development", mutpy!U$2:U$25, "&lt;=10")</f>
        <v>6</v>
      </c>
      <c r="C93" s="6">
        <f>COUNTIFS(mutpy!$Y2:Y$25,"development", mutpy!U$2:U$25, "&gt;10", mutpy!U$2:U$25, "&lt;=50")</f>
        <v>2</v>
      </c>
      <c r="D93" s="6">
        <f>COUNTIFS(mutpy!$Y2:Y$25,"development", mutpy!U$2:U$25, "&gt;50", mutpy!U$2:U$25, "&lt;=100")</f>
        <v>2</v>
      </c>
      <c r="E93" s="6">
        <f>COUNTIFS(mutpy!$Y2:Y$25,"development", mutpy!U$2:U$25, "&gt;100", mutpy!U$2:U$25, "&lt;=500")</f>
        <v>5</v>
      </c>
      <c r="F93" s="6">
        <f>COUNTIFS(mutpy!$Y2:Y$25,"development", mutpy!U$2:U$25,"&gt;500", mutpy!U$2:U$25, "&lt;=1000")</f>
        <v>1</v>
      </c>
      <c r="G93" s="46">
        <f>COUNTIFS(mutpy!$Y2:Y$25,"development", mutpy!U$2:U$25,"&gt;1000")</f>
        <v>1</v>
      </c>
      <c r="I93" s="1" t="s">
        <v>30907</v>
      </c>
      <c r="J93" s="6">
        <f>COUNTIFS(mutpy!$Y2:Y$25,"teaching", mutpy!U$2:U$25, "&lt;=10")</f>
        <v>1</v>
      </c>
      <c r="K93" s="6">
        <f>COUNTIFS(mutpy!$Y2:Y$25,"teaching", mutpy!U$2:U$25, "&gt;10", mutpy!U$2:U$25, "&lt;=50")</f>
        <v>1</v>
      </c>
      <c r="L93" s="6">
        <f>COUNTIFS(mutpy!$Y2:Y$25,"teaching", mutpy!U$2:U$25, "&gt;50", mutpy!U$2:U$25, "&lt;=100")</f>
        <v>0</v>
      </c>
      <c r="M93" s="6">
        <f>COUNTIFS(mutpy!$Y2:Y$25,"teaching", mutpy!U$2:U$25, "&gt;100", mutpy!U$2:U$25, "&lt;=500")</f>
        <v>0</v>
      </c>
      <c r="N93" s="6">
        <f>COUNTIFS(mutpy!$Y2:Y$25,"teaching", mutpy!U$2:U$25, "&gt;500",mutpy!U$2:U$25, "&lt;=1000")</f>
        <v>0</v>
      </c>
      <c r="O93" s="46">
        <f>COUNTIFS(mutpy!$Y2:Y$25,"teaching", mutpy!U$2:U$25, "&gt;1000")</f>
        <v>0</v>
      </c>
      <c r="Q93" s="1" t="s">
        <v>30907</v>
      </c>
      <c r="R93" s="6">
        <f>COUNTIFS(mutpy!$Y2:Y$25,"research", mutpy!U$2:U$25, "&lt;=10")</f>
        <v>0</v>
      </c>
      <c r="S93" s="6">
        <f>COUNTIFS(mutpy!$Y2:Y$25,"research", mutpy!U$2:U$25, "&gt;10", mutpy!U$2:U$25, "&lt;=50")</f>
        <v>0</v>
      </c>
      <c r="T93" s="6">
        <f>COUNTIFS(mutpy!$Y2:Y$25,"research", mutpy!U$2:U$25, "&gt;50", mutpy!U$2:U$25, "&lt;=100")</f>
        <v>0</v>
      </c>
      <c r="U93" s="6">
        <f>COUNTIFS(mutpy!$Y2:Y$25,"research", mutpy!U$2:U$25, "&gt;100", mutpy!U$2:U$25, "&lt;=500")</f>
        <v>0</v>
      </c>
      <c r="V93" s="6">
        <f>COUNTIFS(mutpy!$Y2:Y$25,"research", mutpy!U$2:U$25, "&gt;500",mutpy!U$2:U$25, "&lt;=1000")</f>
        <v>0</v>
      </c>
      <c r="W93" s="46">
        <f>COUNTIFS(mutpy!$Y2:Y$25,"research", mutpy!U$2:U$25, "&gt;1000")</f>
        <v>0</v>
      </c>
      <c r="Y93" s="1" t="s">
        <v>30907</v>
      </c>
      <c r="Z93" s="6">
        <f>COUNTIFS(mutpy!$Y2:Y$25,"extension/clon", mutpy!U$2:U$25, "&lt;=10")</f>
        <v>0</v>
      </c>
      <c r="AA93" s="6">
        <f>COUNTIFS(mutpy!$Y2:Y$25,"extension/clon", mutpy!U$2:U$25, "&gt;10", mutpy!U$2:U$25, "&lt;=50")</f>
        <v>0</v>
      </c>
      <c r="AB93" s="6">
        <f>COUNTIFS(mutpy!$Y2:Y$25,"extension/clon", mutpy!U$2:U$25, "&gt;50", mutpy!U$2:U$25, "&lt;=100")</f>
        <v>0</v>
      </c>
      <c r="AC93" s="6">
        <f>COUNTIFS(mutpy!$Y2:Y$25,"extension/clon", mutpy!U$2:U$25, "&gt;100",mutpy!U$2:U$25, "&lt;=500")</f>
        <v>0</v>
      </c>
      <c r="AD93" s="6">
        <f>COUNTIFS(mutpy!$Y2:Y$25,"extension/clon", mutpy!U$2:U$25, "&gt;500",mutpy!U$2:U$25, "&lt;=1000")</f>
        <v>0</v>
      </c>
      <c r="AE93" s="46">
        <f>COUNTIFS(mutpy!$Y2:Y$25,"extension/clon", mutpy!U$2:U$25, "&gt;1000")</f>
        <v>0</v>
      </c>
      <c r="AG93" s="1" t="s">
        <v>30907</v>
      </c>
      <c r="AH93" s="6">
        <f>COUNTIFS(mutpy!$Y2:Y$25,"", mutpy!U$2:U$25, "&lt;=10")</f>
        <v>4</v>
      </c>
      <c r="AI93" s="6">
        <f>COUNTIFS(mutpy!$Y2:Y$25,"", mutpy!U$2:U$25, "&gt;10", mutpy!U$2:U$25, "&lt;=50")</f>
        <v>0</v>
      </c>
      <c r="AJ93" s="6">
        <f>COUNTIFS(mutpy!$Y2:Y$25,"", mutpy!U$2:U$25, "&gt;50", mutpy!U$2:U$25, "&lt;=100") </f>
        <v>1</v>
      </c>
      <c r="AK93" s="6">
        <f>COUNTIFS(mutpy!$Y2:Y$25,"", mutpy!U$2:U$25, "&gt;100",mutpy!U$2:U$25, "&lt;=500")</f>
        <v>0</v>
      </c>
      <c r="AL93" s="6">
        <f>COUNTIFS(mutpy!$Y2:Y$25,"", mutpy!U$2:U$25, "&gt;500",mutpy!U$2:U$25, "&lt;=1000")</f>
        <v>0</v>
      </c>
      <c r="AM93" s="46">
        <f>COUNTIFS(mutpy!$Y2:Y$25,"", mutpy!U$2:U$25, "&gt;1000")</f>
        <v>0</v>
      </c>
      <c r="AO93" s="1" t="s">
        <v>30907</v>
      </c>
      <c r="AP93" s="6">
        <f>COUNTIFS(mutpy!$Y2:Y$25,"learning", mutpy!U$2:U$25, "&lt;=10")</f>
        <v>0</v>
      </c>
      <c r="AQ93" s="6">
        <f>COUNTIFS(mutpy!$Y2:Y$25,"learning", mutpy!U$2:U$25, "&gt;10", mutpy!U$2:U$25, "&lt;=50")</f>
        <v>0</v>
      </c>
      <c r="AR93" s="38">
        <f>COUNTIFS(mutpy!$Y2:Y$25,"learning", mutpy!U$2:U$25, "&gt;50", mutpy!U$2:U$25, "&lt;=100") </f>
        <v>0</v>
      </c>
      <c r="AS93" s="6">
        <f>COUNTIFS(mutpy!$Y2:Y$25,"learning", mutpy!U$2:U$25, "&gt;100",mutpy!U$2:U$25, "&lt;=500")</f>
        <v>0</v>
      </c>
      <c r="AT93" s="6">
        <f>COUNTIFS(mutpy!$Y2:Y$25,"learning", mutpy!U$2:U$25, "&gt;500",mutpy!U$2:U$25, "&lt;=1000")</f>
        <v>0</v>
      </c>
      <c r="AU93" s="46">
        <f>COUNTIFS(mutpy!$Y2:Y$25,"learning", mutpy!U$2:U$25, "&gt;1000")</f>
        <v>0</v>
      </c>
    </row>
    <row r="94">
      <c r="A94" s="1" t="s">
        <v>30908</v>
      </c>
      <c r="B94" s="6">
        <f>COUNTIFS(pit!$Y2:Y$817,"development", pit!U$2:U$817, "&lt;=10")</f>
        <v>52</v>
      </c>
      <c r="C94" s="6">
        <f>COUNTIFS(pit!$Y2:Y$817,"development", pit!U$2:U$817, "&gt;10", pit!U$2:U$817, "&lt;=50")</f>
        <v>84</v>
      </c>
      <c r="D94" s="6">
        <f>COUNTIFS(pit!$Y2:Y$817,"development", pit!U$2:U$817, "&gt;50", pit!U$2:U$817, "&lt;=100")</f>
        <v>34</v>
      </c>
      <c r="E94" s="6">
        <f>COUNTIFS(pit!$Y2:Y$817,"development", pit!U$2:U$817, "&gt;100", pit!U$2:U$817, "&lt;=500")</f>
        <v>98</v>
      </c>
      <c r="F94" s="47">
        <f>COUNTIFS(pit!$Y2:Y$817,"development", pit!U$2:U$817, "&gt;500", pit!U$2:U$817, "&lt;=1000")</f>
        <v>29</v>
      </c>
      <c r="G94" s="48">
        <f>COUNTIFS(pit!$Y2:Y$817,"development", pit!U$2:U$817,"&gt;1000")</f>
        <v>42</v>
      </c>
      <c r="I94" s="1" t="s">
        <v>30908</v>
      </c>
      <c r="J94" s="6">
        <f>COUNTIFS(pit!$Y2:Y$817,"teaching", pit!U$2:U$817, "&lt;=10")</f>
        <v>86</v>
      </c>
      <c r="K94" s="6">
        <f>COUNTIFS(pit!$Y2:Y$817,"teaching", pit!U$2:U$817, "&gt;10", pit!U$2:U$817, "&lt;=50")</f>
        <v>86</v>
      </c>
      <c r="L94" s="6">
        <f>COUNTIFS(pit!$Y2:Y$817,"teaching", pit!U$2:U$817, "&gt;50", pit!U$2:U$817, "&lt;=100")</f>
        <v>27</v>
      </c>
      <c r="M94" s="6">
        <f>COUNTIFS(pit!$Y2:Y$817,"teaching", pit!U$2:U$817, "&gt;100", pit!U$2:U$817, "&lt;=500")</f>
        <v>31</v>
      </c>
      <c r="N94" s="47">
        <f>COUNTIFS(pit!$Y2:Y$817,"teaching", pit!U$2:U$817, "&gt;500", pit!U$2:U$817, "&lt;=1000")</f>
        <v>7</v>
      </c>
      <c r="O94" s="48">
        <f>COUNTIFS(pit!$Y2:Y$817,"teaching", pit!U$2:U$817, "&gt;1000")</f>
        <v>2</v>
      </c>
      <c r="Q94" s="1" t="s">
        <v>30908</v>
      </c>
      <c r="R94" s="6">
        <f>COUNTIFS(pit!$Y2:Y$817,"reseaarch", pit!U$2:U$817, "&lt;=10")</f>
        <v>0</v>
      </c>
      <c r="S94" s="6">
        <f>COUNTIFS(pit!$Y2:Y$817,"reseaarch", pit!U$2:U$817, "&gt;10", pit!U$2:U$817, "&lt;=50")</f>
        <v>0</v>
      </c>
      <c r="T94" s="6">
        <f>COUNTIFS(pit!$Y2:Y$817,"reseaarch", pit!U$2:U$817, "&gt;50", pit!U$2:U$817, "&lt;=100")</f>
        <v>0</v>
      </c>
      <c r="U94" s="6">
        <f>COUNTIFS(pit!$Y2:Y$817,"reseaarch", pit!U$2:U$817, "&gt;100",  pit!U$2:U$817, "&lt;=500")</f>
        <v>0</v>
      </c>
      <c r="V94" s="47">
        <f>COUNTIFS(pit!$Y2:Y$817,"reseaarch", pit!U$2:U$817, "&gt;500", pit!U$2:U$817, "&lt;=1000")</f>
        <v>0</v>
      </c>
      <c r="W94" s="48">
        <f>COUNTIFS(pit!$Y2:Y$817,"reseaarch", pit!U$2:U$817, "&gt;1000")</f>
        <v>0</v>
      </c>
      <c r="Y94" s="1" t="s">
        <v>30908</v>
      </c>
      <c r="Z94" s="6">
        <f>COUNTIFS(pit!$Y2:Y$817,"extension/clon",pit!U$2:U$817, "&lt;=10")</f>
        <v>5</v>
      </c>
      <c r="AA94" s="6">
        <f>COUNTIFS(pit!$Y2:Y$817,"extension/clon",pit!U$2:U$817, "&gt;10", pit!U$2:U$817, "&lt;=50")</f>
        <v>4</v>
      </c>
      <c r="AB94" s="6">
        <f>COUNTIFS(pit!$Y2:Y$817,"extension/clon",pit!U$2:U$817, "&gt;50",pit!U$2:U$817, "&lt;=100")</f>
        <v>1</v>
      </c>
      <c r="AC94" s="6">
        <f>COUNTIFS(pit!$Y2:Y$817,"extension/clon",pit!U$2:U$817, "&gt;100", pit!U$2:U$817, "&lt;=500")</f>
        <v>4</v>
      </c>
      <c r="AD94" s="47">
        <f>COUNTIFS(pit!$Y2:Y$817,"extension/clon",pit!U$2:U$817, "&gt;500", pit!U$2:U$817, "&lt;=1000")</f>
        <v>2</v>
      </c>
      <c r="AE94" s="48">
        <f>COUNTIFS(pit!$Y2:Y$817,"extension/clon",pit!U$2:U$817, "&gt;1000")</f>
        <v>0</v>
      </c>
      <c r="AG94" s="1" t="s">
        <v>30908</v>
      </c>
      <c r="AH94" s="6">
        <f>COUNTIFS(pit!$Y2:Y$817,"",pit!U$2:U$817, "&lt;=10")</f>
        <v>35</v>
      </c>
      <c r="AI94" s="6">
        <f>COUNTIFS(pit!$Y2:Y$817,"",pit!U$2:U$817, "&gt;10", pit!U$2:U$817, "&lt;=50")</f>
        <v>31</v>
      </c>
      <c r="AJ94" s="6">
        <f>COUNTIFS(pit!$Y2:Y$817,"",pit!U$2:U$817, "&gt;50",pit!U$2:U$817, "&lt;=100")</f>
        <v>10</v>
      </c>
      <c r="AK94" s="6">
        <f>COUNTIFS(pit!$Y2:Y$817,"",pit!U$2:U$817, "&gt;100", pit!U$2:U$817, "&lt;=500")</f>
        <v>9</v>
      </c>
      <c r="AL94" s="47">
        <f>COUNTIFS(pit!$Y2:Y$817,"",pit!U$2:U$817, "&gt;500", pit!U$2:U$817, "&lt;=1000")</f>
        <v>1</v>
      </c>
      <c r="AM94" s="48">
        <f>COUNTIFS(pit!$Y2:Y$817,"",pit!U$2:U$817, "&gt;1000")</f>
        <v>1</v>
      </c>
      <c r="AO94" s="1" t="s">
        <v>30908</v>
      </c>
      <c r="AP94" s="6">
        <f>COUNTIFS(pit!$Y2:Y$817,"learning",pit!U$2:U$817, "&lt;=10")</f>
        <v>51</v>
      </c>
      <c r="AQ94" s="6">
        <f>COUNTIFS(pit!$Y2:Y$817,"learning",pit!U$2:U$817, "&gt;10", pit!U$2:U$817, "&lt;=50")</f>
        <v>37</v>
      </c>
      <c r="AR94" s="38">
        <f>COUNTIFS(pit!$Y2:Y$817,"learning",pit!U$2:U$817,"&gt;50",pit!U$2:U$817,"&lt;=100")</f>
        <v>13</v>
      </c>
      <c r="AS94" s="6">
        <f>COUNTIFS(pit!$Y2:Y$817,"learning",pit!U$2:U$817, "&gt;100", pit!U$2:U$817, "&lt;=500")</f>
        <v>7</v>
      </c>
      <c r="AT94" s="47">
        <f>COUNTIFS(pit!$Y2:Y$817,"learning",pit!U$2:U$817, "&gt;500", pit!U$2:U$817, "&lt;=1000")</f>
        <v>2</v>
      </c>
      <c r="AU94" s="48">
        <f>COUNTIFS(pit!$Y2:Y$817,"learning",pit!U$2:U$817, "&gt;1000")</f>
        <v>4</v>
      </c>
    </row>
    <row r="95">
      <c r="A95" s="1" t="s">
        <v>30909</v>
      </c>
      <c r="B95" s="6">
        <f>COUNTIFS(strykerjs!$Y2:Y$488,"development", strykerjs!U$2:U$488, "&lt;=10")</f>
        <v>16</v>
      </c>
      <c r="C95" s="6">
        <f>COUNTIFS(strykerjs!$Y2:Y$488,"development", strykerjs!U$2:U$488, "&gt;10",strykerjs!U$2:U$488, "&lt;=50")</f>
        <v>47</v>
      </c>
      <c r="D95" s="6">
        <f>COUNTIFS(strykerjs!$Y2:Y$488,"development", strykerjs!U$2:U$488, "&gt;50",strykerjs!U$2:U$488, "&lt;=100")</f>
        <v>20</v>
      </c>
      <c r="E95" s="6">
        <f>COUNTIFS(strykerjs!$Y2:Y$488,"development", strykerjs!U$2:U$488, "&gt;100",strykerjs!U$2:U$488, "&lt;=500")</f>
        <v>47</v>
      </c>
      <c r="F95" s="6">
        <f>COUNTIFS(strykerjs!$Y2:Y$488,"development", strykerjs!U$2:U$488,"&gt;500", strykerjs!U$2:U$488, "&lt;=1000")</f>
        <v>22</v>
      </c>
      <c r="G95" s="46">
        <f>COUNTIFS(strykerjs!$Y2:Y$488,"development", strykerjs!U$2:U$488,"&gt;1000")</f>
        <v>11</v>
      </c>
      <c r="I95" s="1" t="s">
        <v>30909</v>
      </c>
      <c r="J95" s="6">
        <f>COUNTIFS(strykerjs!$Y2:Y$488,"teaching", strykerjs!U$2:U$488, "&lt;=10")</f>
        <v>50</v>
      </c>
      <c r="K95" s="6">
        <f>COUNTIFS(strykerjs!$Y2:Y$488,"teaching", strykerjs!U$2:U$488, "&gt;10",strykerjs!U$2:U$488, "&lt;=50")</f>
        <v>38</v>
      </c>
      <c r="L95" s="6">
        <f>COUNTIFS(strykerjs!$Y2:Y$488,"teaching", strykerjs!U$2:U$488, "&gt;50",strykerjs!U$2:U$488, "&lt;=100")</f>
        <v>30</v>
      </c>
      <c r="M95" s="6">
        <f>COUNTIFS(strykerjs!$Y2:Y$488,"teaching", strykerjs!U$2:U$488, "&gt;100", strykerjs!U$2:U$488, "&lt;=500")</f>
        <v>93</v>
      </c>
      <c r="N95" s="6">
        <f>COUNTIFS(strykerjs!$Y2:Y$488,"teaching", strykerjs!U$2:U$488, "&gt;500",strykerjs!U$2:U$488, "&lt;=1000")</f>
        <v>1</v>
      </c>
      <c r="O95" s="6">
        <f>COUNTIFS(strykerjs!$Y2:Y$488,"teaching", strykerjs!U$2:U$488, "&gt;1000")</f>
        <v>2</v>
      </c>
      <c r="Q95" s="1" t="s">
        <v>30909</v>
      </c>
      <c r="R95" s="6">
        <f>COUNTIFS(strykerjs!$Y2:Y$488,"research", strykerjs!U$2:U$488, "&lt;=10")</f>
        <v>1</v>
      </c>
      <c r="S95" s="6">
        <f>COUNTIFS(strykerjs!$Y2:Y$488,"research", strykerjs!U$2:U$488, "&lt;=50")</f>
        <v>1</v>
      </c>
      <c r="T95" s="6">
        <f>COUNTIFS(strykerjs!$Y2:Y$488,"research", strykerjs!U$2:U$488, "&gt;50",strykerjs!U$2:U$488, "&lt;=100")</f>
        <v>0</v>
      </c>
      <c r="U95" s="6">
        <f>COUNTIFS(strykerjs!$Y2:Y$488,"research", strykerjs!U$2:U$488, "&gt;100",strykerjs!U$2:U$488, "&lt;=500")</f>
        <v>0</v>
      </c>
      <c r="V95" s="6">
        <f>COUNTIFS(strykerjs!$Y2:Y$488,"research", strykerjs!U$2:U$488, "&gt;500",strykerjs!U$2:U$488, "&lt;=1000")</f>
        <v>0</v>
      </c>
      <c r="W95" s="6">
        <f>COUNTIFS(strykerjs!$Y2:Y$488,"research", strykerjs!U$2:U$488, "&gt;1000")</f>
        <v>0</v>
      </c>
      <c r="Y95" s="1" t="s">
        <v>30909</v>
      </c>
      <c r="Z95" s="6">
        <f>COUNTIFS(strykerjs!$Y2:Y$488,"extension/clon", strykerjs!U$2:U$488, "&lt;=10")</f>
        <v>1</v>
      </c>
      <c r="AA95" s="6">
        <f>COUNTIFS(strykerjs!$Y2:Y$488,"extension/clon", strykerjs!U$2:U$488, "&gt;10",strykerjs!U$2:U$488, "&lt;=50")</f>
        <v>0</v>
      </c>
      <c r="AB95" s="6">
        <f>COUNTIFS(strykerjs!$Y2:Y$488,"extension/clon", strykerjs!U$2:U$488, "&gt;50",strykerjs!U$2:U$488, "&lt;=100")</f>
        <v>0</v>
      </c>
      <c r="AC95" s="6">
        <f>COUNTIFS(strykerjs!$Y2:Y$488,"extension/clon", strykerjs!U$2:U$488, "&gt;100",strykerjs!U$2:U$488, "&lt;=500")</f>
        <v>1</v>
      </c>
      <c r="AD95" s="6">
        <f>COUNTIFS(strykerjs!$Y2:Y$488,"extension/clon", strykerjs!U$2:U$488, "&gt;500",strykerjs!U$2:U$488, "&lt;=1000")</f>
        <v>0</v>
      </c>
      <c r="AE95" s="6">
        <f>COUNTIFS(strykerjs!$Y2:Y$488,"extension/clon", strykerjs!U$2:U$488, "&gt;1000")</f>
        <v>0</v>
      </c>
      <c r="AG95" s="1" t="s">
        <v>30909</v>
      </c>
      <c r="AH95" s="6">
        <f>COUNTIFS(strykerjs!$Y2:Y$488,"", strykerjs!U$2:U$488, "&lt;=10")</f>
        <v>28</v>
      </c>
      <c r="AI95" s="6">
        <f>COUNTIFS(strykerjs!$Y2:Y$488,"", strykerjs!U$2:U$488, "&gt;10",strykerjs!U$2:U$488, "&lt;=50")</f>
        <v>16</v>
      </c>
      <c r="AJ95" s="6">
        <f>COUNTIFS(strykerjs!$Y2:Y$488,"", strykerjs!U$2:U$488, "&gt;50",strykerjs!U$2:U$488, "&lt;=100")</f>
        <v>8</v>
      </c>
      <c r="AK95" s="6">
        <f>COUNTIFS(strykerjs!$Y2:Y$488,"", strykerjs!U$2:U$488, "&gt;100",strykerjs!U$2:U$488, "&lt;=500")</f>
        <v>14</v>
      </c>
      <c r="AL95" s="6">
        <f>COUNTIFS(strykerjs!$Y2:Y$488,"", strykerjs!U$2:U$488, "&gt;500",strykerjs!U$2:U$488, "&lt;=1000")</f>
        <v>0</v>
      </c>
      <c r="AM95" s="6">
        <f>COUNTIFS(strykerjs!$Y2:Y$488,"", strykerjs!U$2:U$488, "&gt;1000")</f>
        <v>0</v>
      </c>
      <c r="AO95" s="1" t="s">
        <v>30909</v>
      </c>
      <c r="AP95" s="6">
        <f>COUNTIFS(strykerjs!$Y2:Y$488,"learning", strykerjs!U$2:U$488, "&lt;=10")</f>
        <v>15</v>
      </c>
      <c r="AQ95" s="6">
        <f>COUNTIFS(strykerjs!$Y2:Y$488,"learning", strykerjs!U$2:U$488, "&gt;10", strykerjs!U$2:U$488, "&lt;=50")</f>
        <v>12</v>
      </c>
      <c r="AR95" s="38">
        <f>COUNTIFS(strykerjs!$Y2:Y$488,"learning", strykerjs!U$2:U$488, "&gt;50",strykerjs!U$2:U$488,  "&lt;=100")</f>
        <v>4</v>
      </c>
      <c r="AS95" s="6">
        <f>COUNTIFS(strykerjs!$Y2:Y$488,"learning", strykerjs!U$2:U$488, "&gt;100",strykerjs!U$2:U$488, "&lt;=500")</f>
        <v>7</v>
      </c>
      <c r="AT95" s="6">
        <f>COUNTIFS(strykerjs!$Y2:Y$488,"learning", strykerjs!U$2:U$488, "&gt;500", strykerjs!U$2:U$488, "&lt;=1000")</f>
        <v>1</v>
      </c>
      <c r="AU95" s="6">
        <f>COUNTIFS(strykerjs!$Y2:Y$488,"learning", strykerjs!U$2:U$488, "&gt;1000")</f>
        <v>2</v>
      </c>
    </row>
    <row r="96">
      <c r="A96" s="14" t="s">
        <v>30910</v>
      </c>
      <c r="B96" s="6">
        <f>COUNTIFS(strykernet!$Y2:Y$37,"development", strykernet!U$2:U$37, "&lt;=10")</f>
        <v>0</v>
      </c>
      <c r="C96" s="6">
        <f>COUNTIFS(strykernet!$Y2:Y$37,"development", strykernet!U$2:U$37, "&gt;10", strykernet!U$2:U$37, "&lt;=50")</f>
        <v>4</v>
      </c>
      <c r="D96" s="6">
        <f>COUNTIFS(strykernet!$Y2:Y$37,"development", strykernet!U$2:U$37, "&gt;50", strykernet!U$2:U$37, "&lt;=100")</f>
        <v>3</v>
      </c>
      <c r="E96" s="6">
        <f>COUNTIFS(strykernet!$Y2:Y$37,"development", strykernet!U$2:U$37, "&gt;100", strykernet!U$2:U$37, "&lt;=500")</f>
        <v>8</v>
      </c>
      <c r="F96" s="6">
        <f>COUNTIFS(strykernet!$Y2:Y$37,"development", strykernet!U$2:U$37, "&gt;500", strykernet!U$2:U$37, "&lt;=1000")</f>
        <v>2</v>
      </c>
      <c r="G96" s="46">
        <f>COUNTIFS(strykernet!$Y2:Y$37,"development", strykernet!U$2:U$37,"&gt;1000")</f>
        <v>2</v>
      </c>
      <c r="I96" s="14" t="s">
        <v>30910</v>
      </c>
      <c r="J96" s="6">
        <f>COUNTIFS(strykernet!$Y2:Y$37,"teaching", strykernet!U$2:U$37, "&lt;=10")</f>
        <v>4</v>
      </c>
      <c r="K96" s="6">
        <f>COUNTIFS(strykernet!$Y2:Y$37,"teaching", strykernet!U$2:U$37, "&gt;10", strykernet!U$2:U$37, "&lt;=50")</f>
        <v>4</v>
      </c>
      <c r="L96" s="6">
        <f>COUNTIFS(strykernet!$Y2:Y$37,"teaching", strykernet!U$2:U$37, "&gt;50", strykernet!U$2:U$37, "&lt;=100")</f>
        <v>1</v>
      </c>
      <c r="M96" s="6">
        <f>COUNTIFS(strykernet!$Y2:Y$37,"teaching", strykernet!U$2:U$37, "&gt;100", strykernet!U$2:U$37, "&lt;=500")</f>
        <v>0</v>
      </c>
      <c r="N96" s="6">
        <f>COUNTIFS(strykernet!$Y2:Y$37,"teaching", strykernet!U$2:U$37, "&gt;500", strykernet!U$2:U$37, "&lt;=1000")</f>
        <v>0</v>
      </c>
      <c r="O96" s="6">
        <f>COUNTIFS(strykernet!$Y2:Y$37,"teaching", strykernet!U$2:U$37, "&gt;1000")</f>
        <v>0</v>
      </c>
      <c r="Q96" s="14" t="s">
        <v>30910</v>
      </c>
      <c r="R96" s="6">
        <f>COUNTIFS(strykernet!$Y2:Y$37,"research", strykernet!U$2:U$37, "&lt;=10")</f>
        <v>0</v>
      </c>
      <c r="S96" s="6">
        <f>COUNTIFS(strykernet!$Y2:Y$37,"research", strykernet!U$2:U$37, "&gt;10", strykernet!U$2:U$37, "&lt;=50")</f>
        <v>0</v>
      </c>
      <c r="T96" s="6">
        <f>COUNTIFS(strykernet!$Y2:Y$37,"research", strykernet!U$2:U$37, "&gt;50", strykernet!U$2:U$37, "&lt;=100")</f>
        <v>0</v>
      </c>
      <c r="U96" s="6">
        <f>COUNTIFS(strykernet!$Y2:Y$37,"research", strykernet!U$2:U$37, "&gt;100", strykernet!U$2:U$37, "&lt;=500")</f>
        <v>0</v>
      </c>
      <c r="V96" s="6">
        <f>COUNTIFS(strykernet!$Y2:Y$37,"research", strykernet!U$2:U$37, "&gt;500", strykernet!U$2:U$37, "&lt;=1000")</f>
        <v>0</v>
      </c>
      <c r="W96" s="6">
        <f>COUNTIFS(strykernet!$Y2:Y$37,"research", strykernet!U$2:U$37, "&gt;1000")</f>
        <v>0</v>
      </c>
      <c r="Y96" s="14" t="s">
        <v>30910</v>
      </c>
      <c r="Z96" s="6">
        <f>COUNTIFS(strykernet!$Y2:Y$37,"extension/clon", strykernet!U$2:U$37, "&lt;=10")</f>
        <v>0</v>
      </c>
      <c r="AA96" s="6">
        <f>COUNTIFS(strykernet!$Y2:Y$37,"extension/clon", strykernet!U$2:U$37, "&gt;10", strykernet!U$2:U$37, "&lt;=50")</f>
        <v>0</v>
      </c>
      <c r="AB96" s="1">
        <f>COUNTIFS(strykernet!$Y2:Y$37,"extension/clon", strykernet!U$2:U$37, "&gt;50", strykernet!U$2:U$37, "&lt;=100")</f>
        <v>0</v>
      </c>
      <c r="AC96" s="6">
        <f>COUNTIFS(strykernet!$Y2:Y$37,"extension/clon", strykernet!U$2:U$37, "&gt;100", strykernet!U$2:U$37, "&lt;=500")</f>
        <v>0</v>
      </c>
      <c r="AD96" s="6">
        <f>COUNTIFS(strykernet!$Y2:Y$37,"extension/clon", strykernet!U$2:U$37, "&gt;500", strykernet!U$2:U$37, "&lt;=1000")</f>
        <v>0</v>
      </c>
      <c r="AE96" s="6">
        <f>COUNTIFS(strykernet!$Y2:Y$37,"extension/clon", strykernet!U$2:U$37, "&gt;1000")</f>
        <v>0</v>
      </c>
      <c r="AG96" s="14" t="s">
        <v>30910</v>
      </c>
      <c r="AH96" s="6">
        <f>COUNTIFS(strykernet!$Y2:Y$37,"", strykernet!U$2:U$37, "&lt;=10")</f>
        <v>1</v>
      </c>
      <c r="AI96" s="6">
        <f>COUNTIFS(strykernet!$Y2:Y$37,"", strykernet!U$2:U$37, "&gt;10", strykernet!U$2:U$37, "&lt;=50")</f>
        <v>4</v>
      </c>
      <c r="AJ96" s="1">
        <f>COUNTIFS(strykernet!$Y2:Y$37,"", strykernet!U$2:U$37, "&gt;50", strykernet!U$2:U$37, "&lt;=100") </f>
        <v>0</v>
      </c>
      <c r="AK96" s="6">
        <f>COUNTIFS(strykernet!$Y2:Y$37,"", strykernet!U$2:U$37, "&gt;100", strykernet!U$2:U$37, "&lt;=500")</f>
        <v>0</v>
      </c>
      <c r="AL96" s="6">
        <f>COUNTIFS(strykernet!$Y2:Y$37,"", strykernet!U$2:U$37, "&gt;500", strykernet!U$2:U$37, "&lt;=1000")</f>
        <v>0</v>
      </c>
      <c r="AM96" s="6">
        <f>COUNTIFS(strykernet!$Y2:Y$37,"", strykernet!U$2:U$37, "&gt;1000")</f>
        <v>0</v>
      </c>
      <c r="AO96" s="14" t="s">
        <v>30910</v>
      </c>
      <c r="AP96" s="6">
        <f>COUNTIFS(strykernet!$Y2:Y$37,"learning", strykernet!U$2:U$37, "&lt;=10")</f>
        <v>1</v>
      </c>
      <c r="AQ96" s="6">
        <f>COUNTIFS(strykernet!$Y2:Y$37,"learning", strykernet!U$2:U$37, "&gt;10",strykernet!U$2:U$37, "&lt;=50")</f>
        <v>2</v>
      </c>
      <c r="AR96" s="3">
        <f>COUNTIFS(strykernet!$Y2:Y$37,"learning", strykernet!U$2:U$37, "&gt;50", strykernet!U$2:U$37, "&lt;=100") </f>
        <v>0</v>
      </c>
      <c r="AS96" s="6">
        <f>COUNTIFS(strykernet!$Y2:Y$37,"learning", strykernet!U$2:U$37, "&gt;100", strykernet!U$2:U$37, "&lt;=500")</f>
        <v>0</v>
      </c>
      <c r="AT96" s="6">
        <f>COUNTIFS(strykernet!$Y2:Y$37,"learning", strykernet!U$2:U$37, "&gt;500", strykernet!U$2:U$37, "&lt;=1000")</f>
        <v>0</v>
      </c>
      <c r="AU96" s="6">
        <f>COUNTIFS(strykernet!$Y2:Y$37,"learning", strykernet!U$2:U$37, "&gt;1000")</f>
        <v>0</v>
      </c>
    </row>
    <row r="97">
      <c r="B97" s="6">
        <f t="shared" ref="B97:G97" si="5">SUM(B87:B96)</f>
        <v>579</v>
      </c>
      <c r="C97" s="6">
        <f t="shared" si="5"/>
        <v>420</v>
      </c>
      <c r="D97" s="6">
        <f t="shared" si="5"/>
        <v>154</v>
      </c>
      <c r="E97" s="6">
        <f t="shared" si="5"/>
        <v>302</v>
      </c>
      <c r="F97" s="6">
        <f t="shared" si="5"/>
        <v>73</v>
      </c>
      <c r="G97" s="46">
        <f t="shared" si="5"/>
        <v>89</v>
      </c>
      <c r="J97" s="6">
        <f t="shared" ref="J97:O97" si="6">SUM(J87:J96)</f>
        <v>220</v>
      </c>
      <c r="K97" s="6">
        <f t="shared" si="6"/>
        <v>175</v>
      </c>
      <c r="L97" s="6">
        <f t="shared" si="6"/>
        <v>77</v>
      </c>
      <c r="M97" s="6">
        <f t="shared" si="6"/>
        <v>173</v>
      </c>
      <c r="N97" s="6">
        <f t="shared" si="6"/>
        <v>11</v>
      </c>
      <c r="O97" s="6">
        <f t="shared" si="6"/>
        <v>6</v>
      </c>
      <c r="R97" s="6">
        <f t="shared" ref="R97:W97" si="7">SUM(R87:R96)</f>
        <v>6</v>
      </c>
      <c r="S97" s="6">
        <f t="shared" si="7"/>
        <v>6</v>
      </c>
      <c r="T97" s="6">
        <f t="shared" si="7"/>
        <v>1</v>
      </c>
      <c r="U97" s="6">
        <f t="shared" si="7"/>
        <v>6</v>
      </c>
      <c r="V97" s="6">
        <f t="shared" si="7"/>
        <v>0</v>
      </c>
      <c r="W97" s="6">
        <f t="shared" si="7"/>
        <v>1</v>
      </c>
      <c r="Z97" s="1">
        <f t="shared" ref="Z97:AE97" si="8">SUM(Z87:Z96)</f>
        <v>7</v>
      </c>
      <c r="AA97" s="6">
        <f t="shared" si="8"/>
        <v>5</v>
      </c>
      <c r="AB97" s="6">
        <f t="shared" si="8"/>
        <v>1</v>
      </c>
      <c r="AC97" s="6">
        <f t="shared" si="8"/>
        <v>8</v>
      </c>
      <c r="AD97" s="6">
        <f t="shared" si="8"/>
        <v>2</v>
      </c>
      <c r="AE97" s="6">
        <f t="shared" si="8"/>
        <v>1</v>
      </c>
      <c r="AH97" s="6">
        <f t="shared" ref="AH97:AM97" si="9">SUM(AH87:AH96)</f>
        <v>554</v>
      </c>
      <c r="AI97" s="6">
        <f t="shared" si="9"/>
        <v>244</v>
      </c>
      <c r="AJ97" s="6">
        <f t="shared" si="9"/>
        <v>84</v>
      </c>
      <c r="AK97" s="6">
        <f t="shared" si="9"/>
        <v>92</v>
      </c>
      <c r="AL97" s="6">
        <f t="shared" si="9"/>
        <v>7</v>
      </c>
      <c r="AM97" s="6">
        <f t="shared" si="9"/>
        <v>3</v>
      </c>
      <c r="AP97" s="1">
        <f t="shared" ref="AP97:AU97" si="10">SUM(AP87:AP96)</f>
        <v>122</v>
      </c>
      <c r="AQ97" s="6">
        <f t="shared" si="10"/>
        <v>77</v>
      </c>
      <c r="AR97" s="38">
        <f t="shared" si="10"/>
        <v>25</v>
      </c>
      <c r="AS97" s="6">
        <f t="shared" si="10"/>
        <v>18</v>
      </c>
      <c r="AT97" s="6">
        <f t="shared" si="10"/>
        <v>5</v>
      </c>
      <c r="AU97" s="6">
        <f t="shared" si="10"/>
        <v>7</v>
      </c>
    </row>
    <row r="98">
      <c r="AR98" s="38"/>
    </row>
    <row r="99">
      <c r="Q99" s="1"/>
      <c r="AR99" s="38"/>
    </row>
    <row r="100">
      <c r="AR100" s="38"/>
    </row>
    <row r="101">
      <c r="AR101" s="38"/>
    </row>
    <row r="102">
      <c r="AR102" s="38"/>
    </row>
    <row r="103">
      <c r="AR103" s="38"/>
    </row>
    <row r="104">
      <c r="AR104" s="38"/>
    </row>
    <row r="105">
      <c r="AR105" s="38"/>
    </row>
    <row r="106">
      <c r="AR106" s="38"/>
    </row>
    <row r="107">
      <c r="AR107" s="38"/>
    </row>
    <row r="108">
      <c r="AR108" s="38"/>
    </row>
    <row r="109">
      <c r="AR109" s="38"/>
    </row>
    <row r="110">
      <c r="AR110" s="38"/>
    </row>
    <row r="111">
      <c r="AR111" s="38"/>
    </row>
    <row r="112">
      <c r="AR112" s="38"/>
    </row>
    <row r="113">
      <c r="AR113" s="38"/>
    </row>
    <row r="114">
      <c r="AR114" s="38"/>
    </row>
    <row r="115">
      <c r="AR115" s="38"/>
    </row>
    <row r="116">
      <c r="AR116" s="38"/>
    </row>
    <row r="117">
      <c r="AR117" s="38"/>
    </row>
    <row r="118">
      <c r="AR118" s="38"/>
    </row>
    <row r="119">
      <c r="AR119" s="38"/>
    </row>
    <row r="120">
      <c r="AR120" s="38"/>
    </row>
    <row r="121">
      <c r="AR121" s="38"/>
    </row>
    <row r="122">
      <c r="AR122" s="38"/>
    </row>
    <row r="123">
      <c r="A123" s="43" t="s">
        <v>30920</v>
      </c>
      <c r="B123" s="44"/>
      <c r="AR123" s="38"/>
    </row>
    <row r="124">
      <c r="AR124" s="38"/>
    </row>
    <row r="125">
      <c r="A125" s="45" t="s">
        <v>30921</v>
      </c>
      <c r="B125" s="45" t="s">
        <v>30914</v>
      </c>
      <c r="C125" s="45" t="s">
        <v>30915</v>
      </c>
      <c r="D125" s="45" t="s">
        <v>30916</v>
      </c>
      <c r="E125" s="45" t="s">
        <v>30917</v>
      </c>
      <c r="F125" s="45" t="s">
        <v>30918</v>
      </c>
      <c r="G125" s="45"/>
      <c r="AR125" s="38"/>
    </row>
    <row r="126">
      <c r="A126" s="46">
        <f t="shared" ref="A126:F126" si="11">SUM(B97,J97,R97,Z97,AH97,AP97)</f>
        <v>1488</v>
      </c>
      <c r="B126" s="46">
        <f t="shared" si="11"/>
        <v>927</v>
      </c>
      <c r="C126" s="46">
        <f t="shared" si="11"/>
        <v>342</v>
      </c>
      <c r="D126" s="46">
        <f t="shared" si="11"/>
        <v>599</v>
      </c>
      <c r="E126" s="46">
        <f t="shared" si="11"/>
        <v>98</v>
      </c>
      <c r="F126" s="46">
        <f t="shared" si="11"/>
        <v>107</v>
      </c>
      <c r="G126" s="45"/>
      <c r="AR126" s="38"/>
    </row>
    <row r="127">
      <c r="A127" s="45"/>
      <c r="B127" s="45"/>
      <c r="C127" s="45"/>
      <c r="D127" s="45"/>
      <c r="E127" s="45"/>
      <c r="F127" s="45">
        <f>SUM(E126:F126)</f>
        <v>205</v>
      </c>
      <c r="G127" s="45"/>
      <c r="AR127" s="38"/>
    </row>
    <row r="128">
      <c r="A128" s="45"/>
      <c r="B128" s="45"/>
      <c r="C128" s="45"/>
      <c r="D128" s="45"/>
      <c r="E128" s="45"/>
      <c r="F128" s="45"/>
      <c r="G128" s="45"/>
      <c r="AR128" s="38"/>
    </row>
    <row r="129">
      <c r="A129" s="45"/>
      <c r="B129" s="45"/>
      <c r="C129" s="45"/>
      <c r="D129" s="45"/>
      <c r="E129" s="45"/>
      <c r="F129" s="45"/>
      <c r="G129" s="45"/>
      <c r="AR129" s="38"/>
    </row>
    <row r="130">
      <c r="A130" s="45"/>
      <c r="B130" s="45"/>
      <c r="C130" s="45"/>
      <c r="D130" s="45"/>
      <c r="E130" s="45"/>
      <c r="F130" s="45"/>
      <c r="G130" s="45"/>
      <c r="AR130" s="38"/>
    </row>
    <row r="131">
      <c r="A131" s="45"/>
      <c r="B131" s="45"/>
      <c r="C131" s="45"/>
      <c r="D131" s="45"/>
      <c r="E131" s="45"/>
      <c r="F131" s="45"/>
      <c r="G131" s="45"/>
      <c r="AR131" s="38"/>
    </row>
    <row r="132">
      <c r="A132" s="45"/>
      <c r="B132" s="45"/>
      <c r="C132" s="45"/>
      <c r="D132" s="45"/>
      <c r="E132" s="45"/>
      <c r="F132" s="45"/>
      <c r="G132" s="45"/>
      <c r="AR132" s="38"/>
    </row>
    <row r="133">
      <c r="A133" s="45"/>
      <c r="B133" s="45"/>
      <c r="C133" s="45"/>
      <c r="D133" s="45"/>
      <c r="E133" s="45"/>
      <c r="F133" s="45"/>
      <c r="G133" s="45"/>
      <c r="AR133" s="38"/>
    </row>
    <row r="134">
      <c r="A134" s="45"/>
      <c r="B134" s="45"/>
      <c r="C134" s="45"/>
      <c r="D134" s="45"/>
      <c r="E134" s="45"/>
      <c r="F134" s="45"/>
      <c r="G134" s="45"/>
      <c r="AR134" s="38"/>
    </row>
    <row r="135">
      <c r="A135" s="45"/>
      <c r="B135" s="45"/>
      <c r="C135" s="45"/>
      <c r="D135" s="45"/>
      <c r="E135" s="45"/>
      <c r="F135" s="45"/>
      <c r="G135" s="45"/>
      <c r="AR135" s="38"/>
    </row>
    <row r="136">
      <c r="A136" s="45"/>
      <c r="B136" s="45"/>
      <c r="C136" s="45"/>
      <c r="D136" s="45"/>
      <c r="E136" s="45"/>
      <c r="F136" s="45"/>
      <c r="G136" s="45"/>
      <c r="AR136" s="38"/>
    </row>
    <row r="137">
      <c r="A137" s="45"/>
      <c r="B137" s="45"/>
      <c r="C137" s="45"/>
      <c r="D137" s="45"/>
      <c r="E137" s="45"/>
      <c r="F137" s="45"/>
      <c r="G137" s="45"/>
      <c r="AR137" s="38"/>
    </row>
    <row r="138">
      <c r="A138" s="45"/>
      <c r="B138" s="45"/>
      <c r="C138" s="45"/>
      <c r="D138" s="45"/>
      <c r="E138" s="45"/>
      <c r="F138" s="45"/>
      <c r="G138" s="45"/>
      <c r="AR138" s="38"/>
    </row>
    <row r="139">
      <c r="A139" s="45"/>
      <c r="B139" s="45"/>
      <c r="C139" s="45"/>
      <c r="D139" s="45"/>
      <c r="E139" s="45"/>
      <c r="F139" s="45"/>
      <c r="G139" s="45"/>
      <c r="AR139" s="38"/>
    </row>
    <row r="140">
      <c r="A140" s="45"/>
      <c r="B140" s="45"/>
      <c r="C140" s="45"/>
      <c r="D140" s="45"/>
      <c r="E140" s="45"/>
      <c r="F140" s="45"/>
      <c r="G140" s="45"/>
      <c r="AR140" s="38"/>
    </row>
    <row r="141">
      <c r="A141" s="45"/>
      <c r="B141" s="45"/>
      <c r="C141" s="45"/>
      <c r="D141" s="45"/>
      <c r="E141" s="45"/>
      <c r="F141" s="45"/>
      <c r="G141" s="45"/>
      <c r="AR141" s="38"/>
    </row>
    <row r="142">
      <c r="A142" s="45"/>
      <c r="B142" s="45"/>
      <c r="C142" s="45"/>
      <c r="D142" s="45"/>
      <c r="E142" s="45"/>
      <c r="F142" s="45"/>
      <c r="G142" s="45"/>
      <c r="AR142" s="38"/>
    </row>
    <row r="143">
      <c r="A143" s="45"/>
      <c r="B143" s="45"/>
      <c r="C143" s="45"/>
      <c r="D143" s="45"/>
      <c r="E143" s="45"/>
      <c r="F143" s="45"/>
      <c r="G143" s="45"/>
      <c r="AR143" s="38"/>
    </row>
    <row r="144">
      <c r="A144" s="45"/>
      <c r="B144" s="45"/>
      <c r="C144" s="45"/>
      <c r="D144" s="45"/>
      <c r="E144" s="45"/>
      <c r="F144" s="45"/>
      <c r="G144" s="45"/>
      <c r="AR144" s="38"/>
    </row>
    <row r="145">
      <c r="A145" s="45"/>
      <c r="B145" s="45"/>
      <c r="C145" s="45"/>
      <c r="D145" s="45"/>
      <c r="E145" s="45"/>
      <c r="F145" s="45"/>
      <c r="G145" s="45"/>
      <c r="AR145" s="38"/>
    </row>
    <row r="146">
      <c r="A146" s="45"/>
      <c r="B146" s="45"/>
      <c r="C146" s="45"/>
      <c r="D146" s="45"/>
      <c r="E146" s="45"/>
      <c r="F146" s="45"/>
      <c r="G146" s="45"/>
      <c r="AR146" s="38"/>
    </row>
    <row r="147">
      <c r="A147" s="45"/>
      <c r="B147" s="45"/>
      <c r="C147" s="45"/>
      <c r="D147" s="45"/>
      <c r="E147" s="45"/>
      <c r="F147" s="45"/>
      <c r="G147" s="45"/>
      <c r="AR147" s="38"/>
    </row>
    <row r="148">
      <c r="AR148" s="38"/>
    </row>
    <row r="149">
      <c r="AR149" s="38"/>
    </row>
    <row r="150">
      <c r="AR150" s="38"/>
    </row>
    <row r="151">
      <c r="AR151" s="38"/>
    </row>
    <row r="152">
      <c r="AR152" s="38"/>
    </row>
  </sheetData>
  <hyperlinks>
    <hyperlink r:id="rId1" ref="A11"/>
    <hyperlink r:id="rId2" ref="A96"/>
    <hyperlink r:id="rId3" ref="I96"/>
    <hyperlink r:id="rId4" ref="Q96"/>
    <hyperlink r:id="rId5" ref="Y96"/>
    <hyperlink r:id="rId6" ref="AG96"/>
    <hyperlink r:id="rId7" ref="AO96"/>
  </hyperlinks>
  <drawing r:id="rId8"/>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4" max="8" width="20.57"/>
    <col customWidth="1" min="15" max="15" width="15.86"/>
    <col customWidth="1" min="16" max="16" width="17.29"/>
  </cols>
  <sheetData>
    <row r="1">
      <c r="A1" s="1" t="s">
        <v>30895</v>
      </c>
      <c r="B1" s="1" t="s">
        <v>2061</v>
      </c>
      <c r="C1" s="1" t="s">
        <v>30922</v>
      </c>
      <c r="D1" s="1" t="s">
        <v>30923</v>
      </c>
      <c r="E1" s="1" t="s">
        <v>30901</v>
      </c>
      <c r="F1" s="1" t="s">
        <v>30924</v>
      </c>
      <c r="G1" s="1"/>
      <c r="H1" s="1" t="s">
        <v>30925</v>
      </c>
      <c r="I1" s="1" t="s">
        <v>30926</v>
      </c>
      <c r="J1" s="1" t="s">
        <v>30927</v>
      </c>
      <c r="K1" s="1" t="s">
        <v>30928</v>
      </c>
      <c r="N1" s="1" t="s">
        <v>30929</v>
      </c>
      <c r="O1" s="1" t="s">
        <v>30930</v>
      </c>
      <c r="P1" s="1" t="s">
        <v>30931</v>
      </c>
      <c r="Q1" s="1" t="s">
        <v>30932</v>
      </c>
      <c r="T1" s="1" t="s">
        <v>30933</v>
      </c>
      <c r="U1" s="1" t="s">
        <v>30934</v>
      </c>
      <c r="V1" s="1" t="s">
        <v>30935</v>
      </c>
      <c r="W1" s="1" t="s">
        <v>30936</v>
      </c>
      <c r="Z1" s="1" t="s">
        <v>30937</v>
      </c>
      <c r="AA1" s="1" t="s">
        <v>30938</v>
      </c>
      <c r="AB1" s="1" t="s">
        <v>30939</v>
      </c>
      <c r="AC1" s="1" t="s">
        <v>30940</v>
      </c>
    </row>
    <row r="2">
      <c r="A2" s="1" t="s">
        <v>30902</v>
      </c>
      <c r="B2" s="1">
        <f>COUNTIF(humbug!$X2:$X637,"A")</f>
        <v>30</v>
      </c>
      <c r="C2" s="1">
        <f>COUNTIF(humbug!$X2:$X637,"I")</f>
        <v>51</v>
      </c>
      <c r="D2" s="1">
        <f>COUNTIF(humbug!$X2:$X637,"P")</f>
        <v>3</v>
      </c>
      <c r="E2" s="1">
        <f>COUNTIF(humbug!$X2:$X637,"")</f>
        <v>552</v>
      </c>
      <c r="F2" s="6">
        <f t="shared" ref="F2:F11" si="1">SUM(B2:E2)</f>
        <v>636</v>
      </c>
      <c r="H2" s="6">
        <f>COUNTIFS(humbug!$X2:$X637,"A",humbug!$Y2:Y$637,"teaching")</f>
        <v>10</v>
      </c>
      <c r="I2" s="6">
        <f>COUNTIFS(humbug!$X2:$X637,"I",humbug!$Y2:Y$637,"teaching")</f>
        <v>4</v>
      </c>
      <c r="J2" s="6">
        <f>COUNTIFS(humbug!$X2:$X637,"P",humbug!$Y2:Y$637,"teaching")</f>
        <v>1</v>
      </c>
      <c r="K2" s="6">
        <f>COUNTIFS(humbug!$X2:$X637,"",humbug!$Y2:Y$637,"teaching")</f>
        <v>43</v>
      </c>
      <c r="N2" s="6">
        <f>COUNTIFS(humbug!$X2:$X637,"A",humbug!$Y2:Y$637,"development")</f>
        <v>8</v>
      </c>
      <c r="O2" s="6">
        <f>COUNTIFS(humbug!$X2:$X637,"I",humbug!$Y2:Y$637,"development")</f>
        <v>33</v>
      </c>
      <c r="P2" s="6">
        <f>COUNTIFS(humbug!$X2:$X637,"P",humbug!$Y2:Y$637,"development")</f>
        <v>2</v>
      </c>
      <c r="Q2" s="6">
        <f>COUNTIFS(humbug!$X2:$X637,"",humbug!$Y2:Y$637,"development")</f>
        <v>237</v>
      </c>
      <c r="T2" s="6">
        <f>COUNTIFS(humbug!$X2:$X637,"A",humbug!$Y2:Y$637,"research")</f>
        <v>1</v>
      </c>
      <c r="U2" s="6">
        <f>COUNTIFS(humbug!$X2:$X637,"I",humbug!$Y2:Y$637,"research")</f>
        <v>0</v>
      </c>
      <c r="V2" s="6">
        <f>COUNTIFS(humbug!$X2:$X637,"P",humbug!$Y2:Y$637,"research")</f>
        <v>0</v>
      </c>
      <c r="W2" s="6">
        <f>COUNTIFS(humbug!$X2:$X637,"",humbug!$Y2:Y$637,"research")</f>
        <v>0</v>
      </c>
      <c r="Z2" s="6">
        <f>COUNTIFS(humbug!$X2:$X637,"A",humbug!$Y2:Y$637,"learning")</f>
        <v>7</v>
      </c>
      <c r="AA2" s="6">
        <f>COUNTIFS(humbug!$X2:$X637,"I",humbug!$Y2:Y$637,"learning")</f>
        <v>6</v>
      </c>
      <c r="AB2" s="6">
        <f>COUNTIFS(humbug!$X2:$X637,"P",humbug!$Y2:Y$637,"learning")</f>
        <v>0</v>
      </c>
      <c r="AC2" s="6">
        <f>COUNTIFS(humbug!$X2:$X637,"",humbug!$Y2:Y$637,"learning")</f>
        <v>47</v>
      </c>
    </row>
    <row r="3">
      <c r="A3" s="1" t="s">
        <v>30903</v>
      </c>
      <c r="B3" s="1">
        <f>COUNTIF(infection!$X2:$X1214,"A")</f>
        <v>35</v>
      </c>
      <c r="C3" s="1">
        <f>COUNTIF(infection!$X2:$X1214,"I")</f>
        <v>237</v>
      </c>
      <c r="D3" s="1">
        <f>COUNTIF(infection!$X2:$X1214,"P")</f>
        <v>13</v>
      </c>
      <c r="E3" s="1">
        <f>COUNTIF(infection!$X2:$X1214,"")</f>
        <v>928</v>
      </c>
      <c r="F3" s="6">
        <f t="shared" si="1"/>
        <v>1213</v>
      </c>
      <c r="H3" s="6">
        <f>COUNTIFS(infection!$X2:$X1214,"A",infection!$Y2:$Y1214,"teaching")</f>
        <v>12</v>
      </c>
      <c r="I3" s="6">
        <f>COUNTIFS(infection!$X2:$X1214,"I",infection!$Y2:$Y1214,"teaching")</f>
        <v>5</v>
      </c>
      <c r="J3" s="6">
        <f>COUNTIFS(infection!$X2:$X1214,"P",infection!$Y2:$Y1214,"teaching")</f>
        <v>0</v>
      </c>
      <c r="K3" s="6">
        <f>COUNTIFS(infection!$X2:$X1214,"",infection!$Y2:$Y1214,"teaching")</f>
        <v>30</v>
      </c>
      <c r="N3" s="6">
        <f>COUNTIFS(infection!$X2:$X1214,"A",infection!$Y2:$Y1214,"development")</f>
        <v>17</v>
      </c>
      <c r="O3" s="6">
        <f>COUNTIFS(infection!$X2:$X1214,"I",infection!$Y2:$Y1214,"development")</f>
        <v>185</v>
      </c>
      <c r="P3" s="6">
        <f>COUNTIFS(infection!$X2:$X1214,"P",infection!$Y2:$Y1214,"development")</f>
        <v>13</v>
      </c>
      <c r="Q3" s="6">
        <f>COUNTIFS(infection!$X2:$X1214,"",infection!$Y2:$Y1214,"development")</f>
        <v>506</v>
      </c>
      <c r="T3" s="6">
        <f>COUNTIFS(infection!$X2:$X1214,"A",infection!$Y2:$Y1214,"research")</f>
        <v>3</v>
      </c>
      <c r="U3" s="6">
        <f>COUNTIFS(infection!$X2:$X1214,"I",infection!$Y2:$Y1214,"research")</f>
        <v>0</v>
      </c>
      <c r="V3" s="6">
        <f>COUNTIFS(infection!$X2:$X1214,"P",infection!$Y2:$Y1214,"research")</f>
        <v>0</v>
      </c>
      <c r="W3" s="6">
        <f>COUNTIFS(infection!$X2:$X1214,"",infection!$Y2:$Y1214,"research")</f>
        <v>1</v>
      </c>
      <c r="Z3" s="6">
        <f>COUNTIFS(infection!$X2:$X1214,"A",infection!$Y2:$Y1214,"learning")</f>
        <v>0</v>
      </c>
      <c r="AA3" s="6">
        <f>COUNTIFS(infection!$X2:$X1214,"I",infection!$Y2:$Y1214,"learning")</f>
        <v>6</v>
      </c>
      <c r="AB3" s="6">
        <f>COUNTIFS(infection!$X2:$X1214,"P",infection!$Y2:$Y1214,"learning")</f>
        <v>0</v>
      </c>
      <c r="AC3" s="6">
        <f>COUNTIFS(infection!$X2:$X1214,"",infection!$Y2:$Y1214,"learning")</f>
        <v>23</v>
      </c>
    </row>
    <row r="4">
      <c r="A4" s="1" t="s">
        <v>30904</v>
      </c>
      <c r="B4" s="1">
        <f>COUNTIF(major!$X2:$X11,"A")</f>
        <v>3</v>
      </c>
      <c r="C4" s="1">
        <f>COUNTIF(major!$X2:$X11,"I")</f>
        <v>0</v>
      </c>
      <c r="D4" s="1">
        <f>COUNTIF(major!$X2:$X11,"P")</f>
        <v>0</v>
      </c>
      <c r="E4" s="1">
        <f>COUNTIF(major!$X2:$X11,"")</f>
        <v>7</v>
      </c>
      <c r="F4" s="6">
        <f t="shared" si="1"/>
        <v>10</v>
      </c>
      <c r="H4" s="6">
        <f>COUNTIFS(major!$X2:$X11,"A",major!$Y2:$Y11,"teaching")</f>
        <v>1</v>
      </c>
      <c r="I4" s="6">
        <f>COUNTIFS(major!$X2:$X11,"I",major!$Y2:$Y11,"teaching")</f>
        <v>0</v>
      </c>
      <c r="J4" s="6">
        <f>COUNTIFS(major!$X2:$X11,"P",major!$Y2:$Y11,"teaching")</f>
        <v>0</v>
      </c>
      <c r="K4" s="6">
        <f>COUNTIFS(major!$X2:$X11,"",major!$Y2:$Y11,"teaching")</f>
        <v>5</v>
      </c>
      <c r="N4" s="6">
        <f>COUNTIFS(major!$X2:$X11,"A",major!$Y2:$Y11,"development")</f>
        <v>0</v>
      </c>
      <c r="O4" s="6">
        <f>COUNTIFS(major!$X2:$X11,"I",major!$Y2:$Y11,"development")</f>
        <v>0</v>
      </c>
      <c r="P4" s="6">
        <f>COUNTIFS(major!$X2:$X11,"P",major!$Y2:$Y11,"development")</f>
        <v>0</v>
      </c>
      <c r="Q4" s="6">
        <f>COUNTIFS(major!$X2:$X11,"",major!$Y2:$Y11,"development")</f>
        <v>0</v>
      </c>
      <c r="T4" s="6">
        <f>COUNTIFS(major!$X2:$X11,"A",major!$Y2:$Y11,"research")</f>
        <v>0</v>
      </c>
      <c r="U4" s="6">
        <f>COUNTIFS(major!$X2:$X11,"I",major!$Y2:$Y11,"research")</f>
        <v>0</v>
      </c>
      <c r="V4" s="6">
        <f>COUNTIFS(major!$X2:$X11,"P",major!$Y2:$Y11,"research")</f>
        <v>0</v>
      </c>
      <c r="W4" s="6">
        <f>COUNTIFS(major!$X2:$X11,"",major!$Y2:$Y11,"research")</f>
        <v>0</v>
      </c>
      <c r="Z4" s="6">
        <f>COUNTIFS(major!$X2:$X11,"A",major!$Y2:$Y11,"learning")</f>
        <v>0</v>
      </c>
      <c r="AA4" s="6">
        <f>COUNTIFS(major!$X2:$X11,"I",major!$Y2:$Y11,"learning")</f>
        <v>0</v>
      </c>
      <c r="AB4" s="6">
        <f>COUNTIFS(major!$X2:$X11,"P",major!$Y2:$Y11,"learning")</f>
        <v>0</v>
      </c>
      <c r="AC4" s="6">
        <f>COUNTIFS(major!$X2:$X11,"",major!$Y2:$Y11,"learning")</f>
        <v>1</v>
      </c>
    </row>
    <row r="5">
      <c r="A5" s="1" t="s">
        <v>15793</v>
      </c>
      <c r="B5" s="1">
        <f>COUNTIF(mujava!$X2:$X10,"A")</f>
        <v>2</v>
      </c>
      <c r="C5" s="1">
        <f>COUNTIF(mujava!$X2:$X10,"I")</f>
        <v>0</v>
      </c>
      <c r="D5" s="1">
        <f>COUNTIF(mujava!$X2:$X10,"P")</f>
        <v>0</v>
      </c>
      <c r="E5" s="1">
        <f>COUNTIF(mujava!$X2:$X10,"")</f>
        <v>7</v>
      </c>
      <c r="F5" s="6">
        <f t="shared" si="1"/>
        <v>9</v>
      </c>
      <c r="H5" s="6">
        <f>COUNTIFS(mujava!$X2:$X10,"A",mujava!$Y2:$Y10,"teaching")</f>
        <v>0</v>
      </c>
      <c r="I5" s="6">
        <f>COUNTIFS(mujava!$X2:$X10,"I",mujava!$Y2:$Y10,"teaching")</f>
        <v>0</v>
      </c>
      <c r="J5" s="6">
        <f>COUNTIFS(mujava!$X2:$X10,"P",mujava!$Y2:$Y10,"teaching")</f>
        <v>0</v>
      </c>
      <c r="K5" s="6">
        <f>COUNTIFS(mujava!$X2:$X10,"",mujava!$Y2:$Y10,"teaching")</f>
        <v>1</v>
      </c>
      <c r="N5" s="6">
        <f>COUNTIFS(mujava!$X2:$X10,"A",mujava!$Y2:$Y10,"development")</f>
        <v>0</v>
      </c>
      <c r="O5" s="6">
        <f>COUNTIFS(mujava!$X2:$X10,"I",mujava!$Y2:$Y10,"development")</f>
        <v>0</v>
      </c>
      <c r="P5" s="6">
        <f>COUNTIFS(mujava!$X2:$X10,"P",mujava!$Y2:$Y10,"development")</f>
        <v>0</v>
      </c>
      <c r="Q5" s="6">
        <f>COUNTIFS(mujava!$X2:$X10,"",mujava!$Y2:$Y10,"development")</f>
        <v>0</v>
      </c>
      <c r="T5" s="6">
        <f>COUNTIFS(mujava!$X2:$X10,"A",mujava!$Y2:$Y10,"research")</f>
        <v>1</v>
      </c>
      <c r="U5" s="6">
        <f>COUNTIFS(mujava!$X2:$X10,"I",mujava!$Y2:$Y10,"research")</f>
        <v>0</v>
      </c>
      <c r="V5" s="6">
        <f>COUNTIFS(mujava!$X2:$X10,"P",mujava!$Y2:$Y10,"research")</f>
        <v>0</v>
      </c>
      <c r="W5" s="6">
        <f>COUNTIFS(mujava!$X2:$X10,"",mujava!$Y2:$Y10,"research")</f>
        <v>6</v>
      </c>
      <c r="Z5" s="6">
        <f>COUNTIFS(mujava!$X2:$X10,"A",mujava!$Y2:$Y10,"learning")</f>
        <v>0</v>
      </c>
      <c r="AA5" s="6">
        <f>COUNTIFS(mujava!$X2:$X10,"I",mujava!$Y2:$Y10,"learning")</f>
        <v>0</v>
      </c>
      <c r="AB5" s="6">
        <f>COUNTIFS(mujava!$X2:$X10,"P",mujava!$Y2:$Y10,"learning")</f>
        <v>0</v>
      </c>
      <c r="AC5" s="6">
        <f>COUNTIFS(mujava!$X2:$X10,"",mujava!$Y2:$Y10,"learning")</f>
        <v>0</v>
      </c>
    </row>
    <row r="6">
      <c r="A6" s="1" t="s">
        <v>30905</v>
      </c>
      <c r="B6" s="1">
        <f>COUNTIF(mutant!$X2:$X297,"A")</f>
        <v>8</v>
      </c>
      <c r="C6" s="1">
        <f>COUNTIF(mutant!$X2:$X297,"I")</f>
        <v>29</v>
      </c>
      <c r="D6" s="1">
        <f>COUNTIF(mutant!$X2:$X297,"P")</f>
        <v>1</v>
      </c>
      <c r="E6" s="1">
        <f>COUNTIF(mutant!$X2:$X297,"")</f>
        <v>258</v>
      </c>
      <c r="F6" s="6">
        <f t="shared" si="1"/>
        <v>296</v>
      </c>
      <c r="H6" s="6">
        <f>COUNTIFS(mutant!$X2:$X297,"A",mutant!$Y2:$Y297,"teaching")</f>
        <v>3</v>
      </c>
      <c r="I6" s="6">
        <f>COUNTIFS(mutant!$X2:$X297,"I",mutant!$Y2:$Y297,"teaching")</f>
        <v>9</v>
      </c>
      <c r="J6" s="6">
        <f>COUNTIFS(mutant!$X2:$X297,"P",mutant!$Y2:$Y297,"teaching")</f>
        <v>0</v>
      </c>
      <c r="K6" s="6">
        <f>COUNTIFS(mutant!$X2:$X297,"",mutant!$Y2:$Y297,"teaching")</f>
        <v>68</v>
      </c>
      <c r="N6" s="6">
        <f>COUNTIFS(mutant!$X2:$X297,"A",mutant!$Y2:$Y297,"development")</f>
        <v>4</v>
      </c>
      <c r="O6" s="6">
        <f>COUNTIFS(mutant!$X2:$X297,"I",mutant!$Y2:$Y297,"development")</f>
        <v>7</v>
      </c>
      <c r="P6" s="6">
        <f>COUNTIFS(mutant!$X2:$X297,"P",mutant!$Y2:$Y297,"development")</f>
        <v>1</v>
      </c>
      <c r="Q6" s="6">
        <f>COUNTIFS(mutant!$X2:$X297,"",mutant!$Y2:$Y297,"development")</f>
        <v>45</v>
      </c>
      <c r="T6" s="6">
        <f>COUNTIFS(mutant!$X2:$X297,"A",mutant!$Y2:$Y297,"research")</f>
        <v>0</v>
      </c>
      <c r="U6" s="6">
        <f>COUNTIFS(mutant!$X2:$X297,"I",mutant!$Y2:$Y297,"research")</f>
        <v>0</v>
      </c>
      <c r="V6" s="6">
        <f>COUNTIFS(mutant!$X2:$X297,"P",mutant!$Y2:$Y297,"research")</f>
        <v>0</v>
      </c>
      <c r="W6" s="6">
        <f>COUNTIFS(mutant!$X2:$X297,"",mutant!$Y2:$Y297,"research")</f>
        <v>0</v>
      </c>
      <c r="Z6" s="6">
        <f>COUNTIFS(mutant!$X2:$X297,"A",mutant!$Y2:$Y297,"learning")</f>
        <v>0</v>
      </c>
      <c r="AA6" s="6">
        <f>COUNTIFS(mutant!$X2:$X297,"I",mutant!$Y2:$Y297,"learning")</f>
        <v>2</v>
      </c>
      <c r="AB6" s="6">
        <f>COUNTIFS(mutant!$X2:$X297,"P",mutant!$Y2:$Y297,"learning")</f>
        <v>0</v>
      </c>
      <c r="AC6" s="6">
        <f>COUNTIFS(mutant!$X2:$X297,"",mutant!$Y2:$Y297,"learning")</f>
        <v>2</v>
      </c>
    </row>
    <row r="7">
      <c r="A7" s="1" t="s">
        <v>30906</v>
      </c>
      <c r="B7" s="1">
        <f>COUNTIF(mutmut!$X2:$X55,"A")</f>
        <v>4</v>
      </c>
      <c r="C7" s="1">
        <f>COUNTIF(mutmut!$X2:$X55,"I")</f>
        <v>22</v>
      </c>
      <c r="D7" s="1">
        <f>COUNTIF(mutmut!$X2:$X55,"P")</f>
        <v>19</v>
      </c>
      <c r="E7" s="1">
        <f>COUNTIF(mutmut!$X2:$X55,"")</f>
        <v>9</v>
      </c>
      <c r="F7" s="6">
        <f t="shared" si="1"/>
        <v>54</v>
      </c>
      <c r="G7" s="1"/>
      <c r="H7" s="6">
        <f>COUNTIFS(mutmut!$X2:$X55,"A",mutmut!$Y2:$Y55,"teaching")</f>
        <v>2</v>
      </c>
      <c r="I7" s="6">
        <f>COUNTIFS(mutmut!$X2:$X55,"I",mutmut!$Y2:$Y55,"teaching")</f>
        <v>2</v>
      </c>
      <c r="J7" s="6">
        <f>COUNTIFS(mutmut!$X2:$X55,"P",mutmut!$Y2:$Y55,"teaching")</f>
        <v>0</v>
      </c>
      <c r="K7" s="6">
        <f>COUNTIFS(mutmut!$X2:$X55,"",mutmut!$Y2:$Y55,"teaching")</f>
        <v>2</v>
      </c>
      <c r="N7" s="6">
        <f>COUNTIFS(mutmut!$X2:$X55,"A",mutmut!$Y2:$Y55,"development")</f>
        <v>1</v>
      </c>
      <c r="O7" s="6">
        <f>COUNTIFS(mutmut!$X2:$X55,"I",mutmut!$Y2:$Y55,"development")</f>
        <v>14</v>
      </c>
      <c r="P7" s="6">
        <f>COUNTIFS(mutmut!$X2:$X55,"P",mutmut!$Y2:$Y55,"development")</f>
        <v>4</v>
      </c>
      <c r="Q7" s="6">
        <f>COUNTIFS(mutmut!$X2:$X55,"",mutmut!$Y2:$Y55,"development")</f>
        <v>2</v>
      </c>
      <c r="T7" s="6">
        <f>COUNTIFS(mutmut!$X2:$X55,"A",mutmut!$Y2:$Y55,"research")</f>
        <v>0</v>
      </c>
      <c r="U7" s="6">
        <f>COUNTIFS(mutmut!$X2:$X55,"I",mutmut!$Y2:$Y55,"research")</f>
        <v>2</v>
      </c>
      <c r="V7" s="6">
        <f>COUNTIFS(mutmut!$X2:$X55,"P",mutmut!$Y2:$Y55,"research")</f>
        <v>4</v>
      </c>
      <c r="W7" s="6">
        <f>COUNTIFS(mutmut!$X2:$X55,"",mutmut!$Y2:$Y55,"research")</f>
        <v>0</v>
      </c>
      <c r="Z7" s="6">
        <f>COUNTIFS(mutmut!$X2:$X55,"A",mutmut!$Y2:$Y55,"learning")</f>
        <v>1</v>
      </c>
      <c r="AA7" s="6">
        <f>COUNTIFS(mutmut!$X2:$X55,"I",mutmut!$Y2:$Y55,"learning")</f>
        <v>1</v>
      </c>
      <c r="AB7" s="6">
        <f>COUNTIFS(mutmut!$X2:$X55,"P",mutmut!$Y2:$Y55,"learning")</f>
        <v>0</v>
      </c>
      <c r="AC7" s="6">
        <f>COUNTIFS(mutmut!$X2:$X55,"",mutmut!$Y2:$Y55,"learning")</f>
        <v>0</v>
      </c>
    </row>
    <row r="8">
      <c r="A8" s="1" t="s">
        <v>30907</v>
      </c>
      <c r="B8" s="1">
        <f>COUNTIF(mutpy!$X2:$X25,"A")</f>
        <v>2</v>
      </c>
      <c r="C8" s="1">
        <f>COUNTIF(mutpy!$X2:$X25,"I")</f>
        <v>5</v>
      </c>
      <c r="D8" s="1">
        <f>COUNTIF(mutpy!$X2:$X25,"P")</f>
        <v>0</v>
      </c>
      <c r="E8" s="1">
        <f>COUNTIF(mutpy!$X2:$X25,"")</f>
        <v>17</v>
      </c>
      <c r="F8" s="6">
        <f t="shared" si="1"/>
        <v>24</v>
      </c>
      <c r="H8" s="6">
        <f>COUNTIFS(mutpy!$X2:$X25,"A",mutpy!$Y2:$Y25,"teaching")</f>
        <v>1</v>
      </c>
      <c r="I8" s="6">
        <f>COUNTIFS(mutpy!$X2:$X25,"I",mutpy!$Y2:$Y25,"teaching")</f>
        <v>0</v>
      </c>
      <c r="J8" s="6">
        <f>COUNTIFS(mutpy!$X2:$X25,"P",mutpy!$Y2:$Y25,"teaching")</f>
        <v>0</v>
      </c>
      <c r="K8" s="6">
        <f>COUNTIFS(mutpy!$X2:$X25,"",mutpy!$Y2:$Y25,"teaching")</f>
        <v>1</v>
      </c>
      <c r="N8" s="6">
        <f>COUNTIFS(mutpy!$X2:$X25,"A",mutpy!$Y2:$Y25,"development")</f>
        <v>1</v>
      </c>
      <c r="O8" s="6">
        <f>COUNTIFS(mutpy!$X2:$X25,"I",mutpy!$Y2:$Y25,"development")</f>
        <v>5</v>
      </c>
      <c r="P8" s="6">
        <f>COUNTIFS(mutpy!$X2:$X25,"P",mutpy!$Y2:$Y25,"development")</f>
        <v>0</v>
      </c>
      <c r="Q8" s="6">
        <f>COUNTIFS(mutpy!$X2:$X25,"",mutpy!$Y2:$Y25,"development")</f>
        <v>11</v>
      </c>
      <c r="T8" s="6">
        <f>COUNTIFS(mutpy!$X2:$X25,"A",mutpy!$Y2:$Y25,"research")</f>
        <v>0</v>
      </c>
      <c r="U8" s="6">
        <f>COUNTIFS(mutpy!$X2:$X25,"I",mutpy!$Y2:$Y25,"research")</f>
        <v>0</v>
      </c>
      <c r="V8" s="6">
        <f>COUNTIFS(mutpy!$X2:$X25,"P",mutpy!$Y2:$Y25,"research")</f>
        <v>0</v>
      </c>
      <c r="W8" s="6">
        <f>COUNTIFS(mutpy!$X2:$X25,"",mutpy!$Y2:$Y25,"research")</f>
        <v>0</v>
      </c>
      <c r="Z8" s="6">
        <f>COUNTIFS(mutpy!$X2:$X25,"A",mutpy!$Y2:$Y25,"learning")</f>
        <v>0</v>
      </c>
      <c r="AA8" s="6">
        <f>COUNTIFS(mutpy!$X2:$X25,"I",mutpy!$Y2:$Y25,"learning")</f>
        <v>0</v>
      </c>
      <c r="AB8" s="6">
        <f>COUNTIFS(mutpy!$X2:$X25,"P",mutpy!$Y2:$Y25,"learning")</f>
        <v>0</v>
      </c>
      <c r="AC8" s="6">
        <f>COUNTIFS(mutpy!$X2:$X25,"",mutpy!$Y2:$Y25,"learning")</f>
        <v>0</v>
      </c>
    </row>
    <row r="9">
      <c r="A9" s="1" t="s">
        <v>30908</v>
      </c>
      <c r="B9" s="1">
        <f>COUNTIF(pit!$X2:$X817,"A")</f>
        <v>122</v>
      </c>
      <c r="C9" s="1">
        <f>COUNTIF(pit!$X2:$X817,"I")</f>
        <v>185</v>
      </c>
      <c r="D9" s="1">
        <f>COUNTIF(pit!$X2:$X817,"P")</f>
        <v>82</v>
      </c>
      <c r="E9" s="1">
        <f>COUNTIF(pit!$X2:$X817,"")</f>
        <v>427</v>
      </c>
      <c r="F9" s="6">
        <f t="shared" si="1"/>
        <v>816</v>
      </c>
      <c r="H9" s="6">
        <f>COUNTIFS(pit!$X2:$X817,"A",pit!$Y2:$Y817,"teaching")</f>
        <v>84</v>
      </c>
      <c r="I9" s="6">
        <f>COUNTIFS(pit!$X2:$X817,"I",pit!$Y2:$Y817,"teaching")</f>
        <v>39</v>
      </c>
      <c r="J9" s="6">
        <f>COUNTIFS(pit!$X2:$X817,"P",pit!$Y2:$Y817,"teaching")</f>
        <v>0</v>
      </c>
      <c r="K9" s="6">
        <f>COUNTIFS(pit!$X2:$X817,"",pit!$Y2:$Y817,"teaching")</f>
        <v>116</v>
      </c>
      <c r="N9" s="6">
        <f>COUNTIFS(pit!$X2:$X817,"A",pit!$Y2:$Y817,"development")</f>
        <v>9</v>
      </c>
      <c r="O9" s="6">
        <f>COUNTIFS(pit!$X2:$X817,"I",pit!$Y2:$Y817,"development")</f>
        <v>94</v>
      </c>
      <c r="P9" s="6">
        <f>COUNTIFS(pit!$X2:$X817,"P",pit!$Y2:$Y817,"development")</f>
        <v>82</v>
      </c>
      <c r="Q9" s="6">
        <f>COUNTIFS(pit!$X2:$X817,"",pit!$Y2:$Y817,"development")</f>
        <v>154</v>
      </c>
      <c r="T9" s="6">
        <f>COUNTIFS(pit!$X2:$X817,"A",pit!$Y2:$Y817,"research")</f>
        <v>13</v>
      </c>
      <c r="U9" s="6">
        <f>COUNTIFS(pit!$X2:$X817,"I",pit!$Y2:$Y817,"research")</f>
        <v>0</v>
      </c>
      <c r="V9" s="6">
        <f>COUNTIFS(pit!$X2:$X817,"P",pit!$Y2:$Y817,"research")</f>
        <v>0</v>
      </c>
      <c r="W9" s="6">
        <f>COUNTIFS(pit!$X2:$X817,"",pit!$Y2:$Y817,"development")</f>
        <v>154</v>
      </c>
      <c r="Z9" s="6">
        <f>COUNTIFS(pit!$X2:$X817,"A",pit!$Y2:$Y817,"learning")</f>
        <v>8</v>
      </c>
      <c r="AA9" s="6">
        <f>COUNTIFS(pit!$X2:$X817,"I",pit!$Y2:$Y817,"learning")</f>
        <v>37</v>
      </c>
      <c r="AB9" s="6">
        <f>COUNTIFS(pit!$X2:$X817,"P",pit!$Y2:$Y817,"learning")</f>
        <v>0</v>
      </c>
      <c r="AC9" s="6">
        <f>COUNTIFS(pit!$X2:$X817,"",pit!$Y2:$Y817,"learning")</f>
        <v>69</v>
      </c>
    </row>
    <row r="10">
      <c r="A10" s="1" t="s">
        <v>30909</v>
      </c>
      <c r="B10" s="1">
        <f>COUNTIF(strykerjs!$X2:$X488,"A")</f>
        <v>36</v>
      </c>
      <c r="C10" s="1">
        <f>COUNTIF(strykerjs!$X2:$X488,"I")</f>
        <v>207</v>
      </c>
      <c r="D10" s="1">
        <f>COUNTIF(strykerjs!$X2:$X488,"P")</f>
        <v>4</v>
      </c>
      <c r="E10" s="1">
        <f>COUNTIF(strykerjs!$X2:$X488,"")</f>
        <v>238</v>
      </c>
      <c r="F10" s="6">
        <f t="shared" si="1"/>
        <v>485</v>
      </c>
      <c r="H10" s="6">
        <f>COUNTIFS(strykerjs!$X2:$X488,"A",strykerjs!$Y2:$Y488,"teaching")</f>
        <v>32</v>
      </c>
      <c r="I10" s="6">
        <f>COUNTIFS(strykerjs!$X2:$X488,"I",strykerjs!$Y2:$Y488,"teaching")</f>
        <v>67</v>
      </c>
      <c r="J10" s="6">
        <f>COUNTIFS(strykerjs!$X2:$X488,"P",strykerjs!$Y2:$Y488,"teaching")</f>
        <v>0</v>
      </c>
      <c r="K10" s="6">
        <f>COUNTIFS(strykerjs!$X2:$X488,"",strykerjs!$Y2:$Y488,"teaching")</f>
        <v>114</v>
      </c>
      <c r="N10" s="6">
        <f>COUNTIFS(strykerjs!$X2:$X488,"A",strykerjs!$Y2:$Y488,"development")</f>
        <v>2</v>
      </c>
      <c r="O10" s="6">
        <f>COUNTIFS(strykerjs!$X2:$X488,"I",strykerjs!$Y2:$Y488,"development")</f>
        <v>107</v>
      </c>
      <c r="P10" s="6">
        <f>COUNTIFS(strykerjs!$X2:$X488,"P",strykerjs!$Y2:$Y488,"development")</f>
        <v>4</v>
      </c>
      <c r="Q10" s="6">
        <f>COUNTIFS(strykerjs!$X2:$X488,"",strykerjs!$Y2:$Y488,"development")</f>
        <v>49</v>
      </c>
      <c r="T10" s="6">
        <f>COUNTIFS(strykerjs!$X2:$X488,"A",strykerjs!$Y2:$Y488,"research")</f>
        <v>0</v>
      </c>
      <c r="U10" s="6">
        <f>COUNTIFS(strykerjs!$X2:$X488,"I",strykerjs!$Y2:$Y488,"research")</f>
        <v>1</v>
      </c>
      <c r="V10" s="6">
        <f>COUNTIFS(strykerjs!$X2:$X488,"P",strykerjs!$Y2:$Y488,"research")</f>
        <v>0</v>
      </c>
      <c r="W10" s="6">
        <f>COUNTIFS(strykerjs!$X2:$X488,"",strykerjs!$Y2:$Y488,"research")</f>
        <v>0</v>
      </c>
      <c r="Z10" s="6">
        <f>COUNTIFS(strykerjs!$X2:$X488,"A",strykerjs!$Y2:$Y488,"learning")</f>
        <v>1</v>
      </c>
      <c r="AA10" s="6">
        <f>COUNTIFS(strykerjs!$X2:$X488,"I",strykerjs!$Y2:$Y488,"learning")</f>
        <v>19</v>
      </c>
      <c r="AB10" s="6">
        <f>COUNTIFS(strykerjs!$X2:$X488,"P",strykerjs!$Y2:$Y488,"learning")</f>
        <v>0</v>
      </c>
      <c r="AC10" s="6">
        <f>COUNTIFS(strykerjs!$X2:$X488,"",strykerjs!$Y2:$Y488,"learning")</f>
        <v>21</v>
      </c>
    </row>
    <row r="11">
      <c r="A11" s="14" t="s">
        <v>30910</v>
      </c>
      <c r="B11" s="1">
        <f>COUNTIF(strykernet!$X2:$X37,"A")</f>
        <v>0</v>
      </c>
      <c r="C11" s="1">
        <f>COUNTIF(strykernet!$X2:$X37,"I")</f>
        <v>11</v>
      </c>
      <c r="D11" s="1">
        <f>COUNTIF(strykernet!$X2:$X37,"P")</f>
        <v>1</v>
      </c>
      <c r="E11" s="1">
        <f>COUNTIF(strykernet!$X2:$X37,"")</f>
        <v>24</v>
      </c>
      <c r="F11" s="6">
        <f t="shared" si="1"/>
        <v>36</v>
      </c>
      <c r="H11" s="6">
        <f>COUNTIFS(strykernet!$X2:$X37,"A",strykernet!$Y2:$Y37,"teaching")</f>
        <v>0</v>
      </c>
      <c r="I11" s="6">
        <f>COUNTIFS(strykernet!$X2:$X37,"I",strykernet!$Y2:$Y37,"teaching")</f>
        <v>3</v>
      </c>
      <c r="J11" s="6">
        <f>COUNTIFS(strykernet!$X2:$X37,"P",strykernet!$Y2:$Y37,"teaching")</f>
        <v>1</v>
      </c>
      <c r="K11" s="6">
        <f>COUNTIFS(strykernet!$X2:$X37,"",strykernet!$Y2:$Y37,"teaching")</f>
        <v>5</v>
      </c>
      <c r="N11" s="6">
        <f>COUNTIFS(strykernet!$X2:$X37,"A",strykernet!$Y2:$Y37,"development")</f>
        <v>0</v>
      </c>
      <c r="O11" s="6">
        <f>COUNTIFS(strykernet!$X2:$X37,"I",strykernet!$Y2:$Y37,"development")</f>
        <v>7</v>
      </c>
      <c r="P11" s="6">
        <f>COUNTIFS(strykernet!$X2:$X37,"P",strykernet!$Y2:$Y37,"development")</f>
        <v>0</v>
      </c>
      <c r="Q11" s="6">
        <f>COUNTIFS(strykernet!$X2:$X37,"",strykernet!$Y2:$Y37,"development")</f>
        <v>12</v>
      </c>
      <c r="T11" s="6">
        <f>COUNTIFS(strykernet!$X2:$X37,"A",strykernet!$Y2:$Y37,"research")</f>
        <v>0</v>
      </c>
      <c r="U11" s="6">
        <f>COUNTIFS(strykernet!$X2:$X37,"I",strykernet!$Y2:$Y37,"research")</f>
        <v>0</v>
      </c>
      <c r="V11" s="6">
        <f>COUNTIFS(strykernet!$X2:$X37,"P",strykernet!$Y2:$Y37,"research")</f>
        <v>0</v>
      </c>
      <c r="W11" s="6">
        <f>COUNTIFS(strykernet!$X2:$X37,"",strykernet!$Y2:$Y37,"research")</f>
        <v>0</v>
      </c>
      <c r="Z11" s="6">
        <f>COUNTIFS(strykernet!$X2:$X37,"A",strykernet!$Y2:$Y37,"learning")</f>
        <v>0</v>
      </c>
      <c r="AA11" s="6">
        <f>COUNTIFS(strykernet!$X2:$X37,"I",strykernet!$Y2:$Y37,"learning")</f>
        <v>0</v>
      </c>
      <c r="AB11" s="6">
        <f>COUNTIFS(strykernet!$X2:$X37,"P",strykernet!$Y2:$Y37,"learning")</f>
        <v>0</v>
      </c>
      <c r="AC11" s="6">
        <f>COUNTIFS(strykernet!$X2:$X37,"",strykernet!$Y2:$Y37,"learning")</f>
        <v>3</v>
      </c>
    </row>
    <row r="12">
      <c r="B12" s="6">
        <f t="shared" ref="B12:F12" si="2">SUM(B2:B11)</f>
        <v>242</v>
      </c>
      <c r="C12" s="6">
        <f t="shared" si="2"/>
        <v>747</v>
      </c>
      <c r="D12" s="6">
        <f t="shared" si="2"/>
        <v>123</v>
      </c>
      <c r="E12" s="6">
        <f t="shared" si="2"/>
        <v>2467</v>
      </c>
      <c r="F12" s="6">
        <f t="shared" si="2"/>
        <v>3579</v>
      </c>
      <c r="H12" s="6">
        <f t="shared" ref="H12:K12" si="3">SUM(H2:H11)</f>
        <v>145</v>
      </c>
      <c r="I12" s="6">
        <f t="shared" si="3"/>
        <v>129</v>
      </c>
      <c r="J12" s="6">
        <f t="shared" si="3"/>
        <v>2</v>
      </c>
      <c r="K12" s="6">
        <f t="shared" si="3"/>
        <v>385</v>
      </c>
      <c r="L12" s="6">
        <f>SUM(H12:K12)</f>
        <v>661</v>
      </c>
      <c r="N12" s="6">
        <f t="shared" ref="N12:Q12" si="4">SUM(N2:N11)</f>
        <v>42</v>
      </c>
      <c r="O12" s="6">
        <f t="shared" si="4"/>
        <v>452</v>
      </c>
      <c r="P12" s="6">
        <f t="shared" si="4"/>
        <v>106</v>
      </c>
      <c r="Q12" s="6">
        <f t="shared" si="4"/>
        <v>1016</v>
      </c>
      <c r="R12" s="6">
        <f>SUM(N12:Q12)</f>
        <v>1616</v>
      </c>
      <c r="T12" s="6">
        <f t="shared" ref="T12:W12" si="5">SUM(T2:T11)</f>
        <v>18</v>
      </c>
      <c r="U12" s="6">
        <f t="shared" si="5"/>
        <v>3</v>
      </c>
      <c r="V12" s="6">
        <f t="shared" si="5"/>
        <v>4</v>
      </c>
      <c r="W12" s="6">
        <f t="shared" si="5"/>
        <v>161</v>
      </c>
      <c r="X12" s="6">
        <f>SUM(T12:W12)</f>
        <v>186</v>
      </c>
      <c r="Z12" s="6">
        <f t="shared" ref="Z12:AC12" si="6">SUM(Z2:Z11)</f>
        <v>17</v>
      </c>
      <c r="AA12" s="6">
        <f t="shared" si="6"/>
        <v>71</v>
      </c>
      <c r="AB12" s="6">
        <f t="shared" si="6"/>
        <v>0</v>
      </c>
      <c r="AC12" s="6">
        <f t="shared" si="6"/>
        <v>166</v>
      </c>
      <c r="AD12" s="6">
        <f>SUM(Z12:AC12)</f>
        <v>254</v>
      </c>
    </row>
    <row r="13">
      <c r="H13" s="6">
        <f>145*100/661</f>
        <v>21.93645991</v>
      </c>
      <c r="I13" s="6">
        <f>129*100/661</f>
        <v>19.51588502</v>
      </c>
      <c r="J13" s="6">
        <f>2*100/661</f>
        <v>0.3025718608</v>
      </c>
      <c r="K13" s="1">
        <f>385*100/661</f>
        <v>58.24508321</v>
      </c>
      <c r="L13" s="1">
        <v>100.0</v>
      </c>
      <c r="N13" s="6">
        <f>N12*100/R12</f>
        <v>2.599009901</v>
      </c>
      <c r="O13" s="6">
        <f>O12*100/R12</f>
        <v>27.97029703</v>
      </c>
      <c r="P13" s="6">
        <f>P12*100/R12</f>
        <v>6.559405941</v>
      </c>
      <c r="Q13" s="1">
        <f>Q12*100/R12</f>
        <v>62.87128713</v>
      </c>
      <c r="R13" s="1">
        <v>100.0</v>
      </c>
      <c r="T13" s="6">
        <f>T12*100/X12</f>
        <v>9.677419355</v>
      </c>
      <c r="U13" s="6">
        <f>U12*100/X12</f>
        <v>1.612903226</v>
      </c>
      <c r="V13" s="6">
        <f>V12*100/X12</f>
        <v>2.150537634</v>
      </c>
      <c r="W13" s="1">
        <f>W12*100/X12</f>
        <v>86.55913978</v>
      </c>
      <c r="X13" s="1">
        <v>100.0</v>
      </c>
      <c r="Z13" s="6">
        <f>Z12*100/AD12</f>
        <v>6.692913386</v>
      </c>
      <c r="AA13" s="6">
        <f>AA12*100/AD12</f>
        <v>27.95275591</v>
      </c>
      <c r="AB13" s="6">
        <f>AB12*100/AD12</f>
        <v>0</v>
      </c>
      <c r="AC13" s="1">
        <f>AC12*100/AD12</f>
        <v>65.35433071</v>
      </c>
      <c r="AD13" s="1">
        <v>100.0</v>
      </c>
    </row>
    <row r="15">
      <c r="A15" s="34"/>
    </row>
    <row r="16">
      <c r="B16" s="1" t="s">
        <v>30941</v>
      </c>
      <c r="C16" s="1" t="s">
        <v>30942</v>
      </c>
      <c r="D16" s="1" t="s">
        <v>30943</v>
      </c>
    </row>
    <row r="17">
      <c r="A17" s="1" t="s">
        <v>2061</v>
      </c>
      <c r="B17" s="6">
        <f>B12</f>
        <v>242</v>
      </c>
      <c r="C17" s="6">
        <f>SUM(B2,B3,B7,B10,B11)</f>
        <v>105</v>
      </c>
      <c r="D17" s="6">
        <f>SUM(B4:B6,B8:B9)</f>
        <v>137</v>
      </c>
    </row>
    <row r="18">
      <c r="A18" s="1" t="s">
        <v>30922</v>
      </c>
      <c r="B18" s="6">
        <f>C12</f>
        <v>747</v>
      </c>
      <c r="C18" s="6">
        <f>SUM(C2,C3,C7,C10,C11)</f>
        <v>528</v>
      </c>
      <c r="D18" s="6">
        <f>SUM(C4:C6,C8:C9)</f>
        <v>219</v>
      </c>
    </row>
    <row r="19">
      <c r="A19" s="1" t="s">
        <v>30923</v>
      </c>
      <c r="B19" s="6">
        <f>D12</f>
        <v>123</v>
      </c>
      <c r="C19" s="6">
        <f>SUM(D2,D3,D7,D10,D11)</f>
        <v>40</v>
      </c>
      <c r="D19" s="6">
        <f>SUM(D4:D6,D8:D9)</f>
        <v>83</v>
      </c>
    </row>
    <row r="20">
      <c r="A20" s="1" t="s">
        <v>30901</v>
      </c>
      <c r="B20" s="6">
        <f>E12</f>
        <v>2467</v>
      </c>
      <c r="C20" s="6">
        <f>SUM(E2,E3,E7,E10,E11)</f>
        <v>1751</v>
      </c>
      <c r="D20" s="6">
        <f>SUM(E4:E6,E8:E9)</f>
        <v>716</v>
      </c>
    </row>
    <row r="21">
      <c r="B21" s="6">
        <f t="shared" ref="B21:D21" si="7">SUM(B17:B20)</f>
        <v>3579</v>
      </c>
      <c r="C21" s="6">
        <f t="shared" si="7"/>
        <v>2424</v>
      </c>
      <c r="D21" s="6">
        <f t="shared" si="7"/>
        <v>1155</v>
      </c>
    </row>
    <row r="26">
      <c r="B26" s="41" t="s">
        <v>30941</v>
      </c>
    </row>
    <row r="27">
      <c r="A27" s="41" t="s">
        <v>2061</v>
      </c>
      <c r="B27" s="6">
        <f>B12</f>
        <v>242</v>
      </c>
    </row>
    <row r="28">
      <c r="A28" s="41" t="s">
        <v>30922</v>
      </c>
      <c r="B28" s="6">
        <f>C12</f>
        <v>747</v>
      </c>
    </row>
    <row r="29">
      <c r="A29" s="41" t="s">
        <v>30923</v>
      </c>
      <c r="B29" s="6">
        <f>D12</f>
        <v>123</v>
      </c>
    </row>
    <row r="30">
      <c r="B30" s="6">
        <f>SUM(B27:B29)</f>
        <v>1112</v>
      </c>
    </row>
  </sheetData>
  <hyperlinks>
    <hyperlink r:id="rId1" ref="A11"/>
  </hyperlinks>
  <drawing r:id="rId2"/>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sheetData>
    <row r="1">
      <c r="A1" s="49"/>
      <c r="B1" s="49" t="s">
        <v>30944</v>
      </c>
      <c r="C1" s="49" t="s">
        <v>30903</v>
      </c>
      <c r="D1" s="49" t="s">
        <v>30904</v>
      </c>
      <c r="E1" s="49" t="s">
        <v>15793</v>
      </c>
      <c r="F1" s="49" t="s">
        <v>30905</v>
      </c>
      <c r="G1" s="49" t="s">
        <v>30919</v>
      </c>
      <c r="H1" s="49" t="s">
        <v>30907</v>
      </c>
      <c r="I1" s="49" t="s">
        <v>30908</v>
      </c>
      <c r="J1" s="49" t="s">
        <v>30909</v>
      </c>
      <c r="K1" s="50" t="s">
        <v>30910</v>
      </c>
    </row>
    <row r="2">
      <c r="A2" s="51" t="s">
        <v>30945</v>
      </c>
      <c r="B2" s="51">
        <v>101.495283</v>
      </c>
      <c r="C2" s="51">
        <v>1502.95548</v>
      </c>
      <c r="D2" s="51">
        <v>335.0</v>
      </c>
      <c r="E2" s="51">
        <v>53.5555556</v>
      </c>
      <c r="F2" s="51">
        <v>135.628378</v>
      </c>
      <c r="G2" s="51">
        <v>145.407407</v>
      </c>
      <c r="H2" s="51">
        <v>236.75</v>
      </c>
      <c r="I2" s="51">
        <v>323.721814</v>
      </c>
      <c r="J2" s="51">
        <v>180.616016</v>
      </c>
      <c r="K2" s="51">
        <v>211.638889</v>
      </c>
    </row>
    <row r="3">
      <c r="A3" s="51" t="s">
        <v>30946</v>
      </c>
      <c r="B3" s="51">
        <v>5.0</v>
      </c>
      <c r="C3" s="51">
        <v>9.0</v>
      </c>
      <c r="D3" s="51">
        <v>5.5</v>
      </c>
      <c r="E3" s="51">
        <v>19.0</v>
      </c>
      <c r="F3" s="51">
        <v>45.5</v>
      </c>
      <c r="G3" s="51">
        <v>79.0</v>
      </c>
      <c r="H3" s="51">
        <v>16.5</v>
      </c>
      <c r="I3" s="51">
        <v>37.0</v>
      </c>
      <c r="J3" s="51">
        <v>58.0</v>
      </c>
      <c r="K3" s="51">
        <v>45.0</v>
      </c>
    </row>
  </sheetData>
  <hyperlinks>
    <hyperlink r:id="rId1" ref="K1"/>
  </hyperlinks>
  <drawing r:id="rId2"/>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1" max="1" width="17.43"/>
  </cols>
  <sheetData>
    <row r="1">
      <c r="A1" s="52" t="s">
        <v>30947</v>
      </c>
      <c r="B1" s="49" t="s">
        <v>30944</v>
      </c>
      <c r="C1" s="49" t="s">
        <v>30903</v>
      </c>
      <c r="D1" s="49" t="s">
        <v>30904</v>
      </c>
      <c r="E1" s="49" t="s">
        <v>15793</v>
      </c>
      <c r="F1" s="49" t="s">
        <v>30905</v>
      </c>
      <c r="G1" s="49" t="s">
        <v>30919</v>
      </c>
      <c r="H1" s="49" t="s">
        <v>30907</v>
      </c>
      <c r="I1" s="49" t="s">
        <v>30908</v>
      </c>
      <c r="J1" s="49" t="s">
        <v>30909</v>
      </c>
      <c r="K1" s="50" t="s">
        <v>30910</v>
      </c>
    </row>
    <row r="2">
      <c r="A2" s="1" t="s">
        <v>30945</v>
      </c>
      <c r="B2" s="51">
        <v>1.66194969</v>
      </c>
      <c r="C2" s="51">
        <v>1.90024732</v>
      </c>
      <c r="D2" s="51">
        <v>2.2</v>
      </c>
      <c r="E2" s="51">
        <v>3.77777778</v>
      </c>
      <c r="F2" s="51">
        <v>3.02027027</v>
      </c>
      <c r="G2" s="51">
        <v>2.59259259</v>
      </c>
      <c r="H2" s="51">
        <v>1.29166667</v>
      </c>
      <c r="I2" s="51">
        <v>41.745098</v>
      </c>
      <c r="J2" s="51">
        <v>16.613963</v>
      </c>
      <c r="K2" s="51">
        <v>36.3333333</v>
      </c>
    </row>
    <row r="3">
      <c r="A3" s="1" t="s">
        <v>30946</v>
      </c>
      <c r="B3" s="51">
        <v>1.0</v>
      </c>
      <c r="C3" s="51">
        <v>1.0</v>
      </c>
      <c r="D3" s="51">
        <v>1.0</v>
      </c>
      <c r="E3" s="51">
        <v>2.0</v>
      </c>
      <c r="F3" s="51">
        <v>1.0</v>
      </c>
      <c r="G3" s="51">
        <v>1.0</v>
      </c>
      <c r="H3" s="51">
        <v>1.0</v>
      </c>
      <c r="I3" s="51">
        <v>1.0</v>
      </c>
      <c r="J3" s="51">
        <v>1.0</v>
      </c>
      <c r="K3" s="51">
        <v>1.0</v>
      </c>
    </row>
    <row r="4">
      <c r="A4" s="52" t="s">
        <v>30948</v>
      </c>
      <c r="B4" s="49"/>
      <c r="C4" s="49"/>
      <c r="D4" s="49"/>
      <c r="E4" s="49"/>
      <c r="F4" s="49"/>
      <c r="G4" s="49"/>
      <c r="H4" s="49"/>
      <c r="I4" s="49"/>
      <c r="J4" s="49"/>
      <c r="K4" s="49"/>
    </row>
    <row r="5">
      <c r="A5" s="1" t="s">
        <v>30945</v>
      </c>
      <c r="B5" s="51">
        <v>1.12735849</v>
      </c>
      <c r="C5" s="51">
        <v>1.74278648</v>
      </c>
      <c r="D5" s="51">
        <v>1.7</v>
      </c>
      <c r="E5" s="51">
        <v>2.22222222</v>
      </c>
      <c r="F5" s="51">
        <v>1.89527027</v>
      </c>
      <c r="G5" s="51">
        <v>2.05555556</v>
      </c>
      <c r="H5" s="51">
        <v>6.08333333</v>
      </c>
      <c r="I5" s="51">
        <v>4.85539216</v>
      </c>
      <c r="J5" s="51">
        <v>2.28747433</v>
      </c>
      <c r="K5" s="51">
        <v>7.61111111</v>
      </c>
    </row>
    <row r="6">
      <c r="A6" s="1" t="s">
        <v>30946</v>
      </c>
      <c r="B6" s="51">
        <v>1.0</v>
      </c>
      <c r="C6" s="51">
        <v>1.0</v>
      </c>
      <c r="D6" s="51">
        <v>1.0</v>
      </c>
      <c r="E6" s="51">
        <v>2.0</v>
      </c>
      <c r="F6" s="51">
        <v>1.0</v>
      </c>
      <c r="G6" s="51">
        <v>1.0</v>
      </c>
      <c r="H6" s="51">
        <v>1.0</v>
      </c>
      <c r="I6" s="51">
        <v>1.0</v>
      </c>
      <c r="J6" s="51">
        <v>1.0</v>
      </c>
      <c r="K6" s="51">
        <v>1.0</v>
      </c>
    </row>
    <row r="7">
      <c r="A7" s="52" t="s">
        <v>30949</v>
      </c>
    </row>
    <row r="8">
      <c r="A8" s="1" t="s">
        <v>30945</v>
      </c>
      <c r="B8" s="51">
        <v>0.24528302</v>
      </c>
      <c r="C8" s="51">
        <v>13.801319</v>
      </c>
      <c r="D8" s="51">
        <v>2.9</v>
      </c>
      <c r="E8" s="51">
        <v>0.77777778</v>
      </c>
      <c r="F8" s="51">
        <v>10.3513514</v>
      </c>
      <c r="G8" s="51">
        <v>15.0925926</v>
      </c>
      <c r="H8" s="51">
        <v>205.375</v>
      </c>
      <c r="I8" s="51">
        <v>21.5110294</v>
      </c>
      <c r="J8" s="51">
        <v>22.7310062</v>
      </c>
      <c r="K8" s="51">
        <v>4.19444444</v>
      </c>
    </row>
    <row r="9">
      <c r="A9" s="1" t="s">
        <v>30946</v>
      </c>
      <c r="B9" s="51">
        <v>0.0</v>
      </c>
      <c r="C9" s="51">
        <v>0.0</v>
      </c>
      <c r="D9" s="51">
        <v>0.0</v>
      </c>
      <c r="E9" s="51">
        <v>0.0</v>
      </c>
      <c r="F9" s="51">
        <v>0.0</v>
      </c>
      <c r="G9" s="51">
        <v>0.0</v>
      </c>
      <c r="H9" s="51">
        <v>0.0</v>
      </c>
      <c r="I9" s="51">
        <v>0.0</v>
      </c>
      <c r="J9" s="51">
        <v>0.0</v>
      </c>
      <c r="K9" s="51">
        <v>0.0</v>
      </c>
    </row>
    <row r="10">
      <c r="A10" s="52" t="s">
        <v>30950</v>
      </c>
    </row>
    <row r="11">
      <c r="A11" s="1" t="s">
        <v>30945</v>
      </c>
      <c r="B11" s="51">
        <v>0.17610063</v>
      </c>
      <c r="C11" s="51">
        <v>4.21022259</v>
      </c>
      <c r="D11" s="51">
        <v>1.2</v>
      </c>
      <c r="E11" s="51">
        <v>0.88888889</v>
      </c>
      <c r="F11" s="51">
        <v>1.43918919</v>
      </c>
      <c r="G11" s="51">
        <v>3.81481481</v>
      </c>
      <c r="H11" s="51">
        <v>21.75</v>
      </c>
      <c r="I11" s="51">
        <v>14.6090686</v>
      </c>
      <c r="J11" s="51">
        <v>2.34086242</v>
      </c>
      <c r="K11" s="51">
        <v>0.66666667</v>
      </c>
    </row>
    <row r="12">
      <c r="A12" s="1" t="s">
        <v>30946</v>
      </c>
      <c r="B12" s="51">
        <v>0.0</v>
      </c>
      <c r="C12" s="51">
        <v>0.0</v>
      </c>
      <c r="D12" s="51">
        <v>0.0</v>
      </c>
      <c r="E12" s="51">
        <v>0.0</v>
      </c>
      <c r="F12" s="51">
        <v>0.0</v>
      </c>
      <c r="G12" s="51">
        <v>0.0</v>
      </c>
      <c r="H12" s="51">
        <v>0.0</v>
      </c>
      <c r="I12" s="51">
        <v>0.0</v>
      </c>
      <c r="J12" s="51">
        <v>0.0</v>
      </c>
      <c r="K12" s="51">
        <v>0.0</v>
      </c>
    </row>
  </sheetData>
  <hyperlinks>
    <hyperlink r:id="rId1" ref="K1"/>
  </hyperlinks>
  <drawing r:id="rId2"/>
</worksheet>
</file>